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54C30EAC-3147-457D-B8A3-377A294138F1}" xr6:coauthVersionLast="47" xr6:coauthVersionMax="47" xr10:uidLastSave="{00000000-0000-0000-0000-000000000000}"/>
  <bookViews>
    <workbookView xWindow="-120" yWindow="-120" windowWidth="29040" windowHeight="15840" tabRatio="795" activeTab="4" xr2:uid="{00000000-000D-0000-FFFF-FFFF00000000}"/>
  </bookViews>
  <sheets>
    <sheet name="TFPgr (2)" sheetId="19" r:id="rId1"/>
    <sheet name="Notes" sheetId="9" r:id="rId2"/>
    <sheet name="Index" sheetId="1" r:id="rId3"/>
    <sheet name="Sets" sheetId="2" r:id="rId4"/>
    <sheet name="Closures" sheetId="3" r:id="rId5"/>
    <sheet name="TFPgr" sheetId="17" r:id="rId6"/>
    <sheet name="TFP" sheetId="4" r:id="rId7"/>
    <sheet name="FacProd" sheetId="6" r:id="rId8"/>
    <sheet name="FacSup" sheetId="5" r:id="rId9"/>
    <sheet name="Wage" sheetId="16" r:id="rId10"/>
    <sheet name="FixCap" sheetId="7" r:id="rId11"/>
    <sheet name="Misc" sheetId="8" r:id="rId12"/>
    <sheet name="Population" sheetId="12" r:id="rId13"/>
    <sheet name="Population2" sheetId="18" r:id="rId14"/>
  </sheets>
  <externalReferences>
    <externalReference r:id="rId15"/>
  </externalReferences>
  <definedNames>
    <definedName name="_xlnm._FilterDatabase" localSheetId="13" hidden="1">Population2!$B$5:$AG$27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V19" i="17"/>
  <c r="W19" i="17" s="1"/>
  <c r="X19" i="17" s="1"/>
  <c r="Y19" i="17" s="1"/>
  <c r="Z19" i="17" s="1"/>
  <c r="V18" i="17"/>
  <c r="W18" i="17" s="1"/>
  <c r="X18" i="17" s="1"/>
  <c r="Y18" i="17" s="1"/>
  <c r="Z18" i="17" s="1"/>
  <c r="W17" i="17"/>
  <c r="X17" i="17" s="1"/>
  <c r="Y17" i="17" s="1"/>
  <c r="Z17" i="17" s="1"/>
  <c r="V17" i="17"/>
  <c r="V16" i="17"/>
  <c r="W16" i="17" s="1"/>
  <c r="X16" i="17" s="1"/>
  <c r="Y16" i="17" s="1"/>
  <c r="Z16" i="17" s="1"/>
  <c r="V15" i="17"/>
  <c r="W15" i="17" s="1"/>
  <c r="X15" i="17" s="1"/>
  <c r="Y15" i="17" s="1"/>
  <c r="Z15" i="17" s="1"/>
  <c r="V14" i="17"/>
  <c r="W14" i="17" s="1"/>
  <c r="X14" i="17" s="1"/>
  <c r="Y14" i="17" s="1"/>
  <c r="Z14" i="17" s="1"/>
  <c r="W13" i="17"/>
  <c r="X13" i="17" s="1"/>
  <c r="Y13" i="17" s="1"/>
  <c r="Z13" i="17" s="1"/>
  <c r="V13" i="17"/>
  <c r="V12" i="17"/>
  <c r="W12" i="17" s="1"/>
  <c r="X12" i="17" s="1"/>
  <c r="Y12" i="17" s="1"/>
  <c r="Z12" i="17" s="1"/>
  <c r="V11" i="17"/>
  <c r="W11" i="17" s="1"/>
  <c r="X11" i="17" s="1"/>
  <c r="Y11" i="17" s="1"/>
  <c r="Z11" i="17" s="1"/>
  <c r="V10" i="17"/>
  <c r="W10" i="17" s="1"/>
  <c r="X10" i="17" s="1"/>
  <c r="Y10" i="17" s="1"/>
  <c r="Z10" i="17" s="1"/>
  <c r="W9" i="17"/>
  <c r="X9" i="17" s="1"/>
  <c r="Y9" i="17" s="1"/>
  <c r="Z9" i="17" s="1"/>
  <c r="V9" i="17"/>
  <c r="V8" i="17"/>
  <c r="W8" i="17" s="1"/>
  <c r="X8" i="17" s="1"/>
  <c r="Y8" i="17" s="1"/>
  <c r="Z8" i="17" s="1"/>
  <c r="Z7" i="17"/>
  <c r="Y7" i="17"/>
  <c r="X7" i="17"/>
  <c r="W7" i="17"/>
  <c r="V7" i="17"/>
  <c r="F3" i="17"/>
  <c r="B14" i="2"/>
  <c r="B15" i="2"/>
  <c r="B16" i="2"/>
  <c r="B17" i="2"/>
  <c r="B18" i="2"/>
  <c r="C50" i="19" l="1"/>
  <c r="C47" i="19"/>
  <c r="D43" i="19"/>
  <c r="C39" i="19"/>
  <c r="D35" i="19"/>
  <c r="C34" i="19"/>
  <c r="D32" i="19"/>
  <c r="C31" i="19"/>
  <c r="C26" i="19"/>
  <c r="D24" i="19"/>
  <c r="C23" i="19"/>
  <c r="S19" i="19"/>
  <c r="T19" i="19" s="1"/>
  <c r="U19" i="19" s="1"/>
  <c r="V19" i="19" s="1"/>
  <c r="W19" i="19" s="1"/>
  <c r="X19" i="19" s="1"/>
  <c r="R19" i="19"/>
  <c r="C48" i="19" s="1"/>
  <c r="C19" i="19"/>
  <c r="T18" i="19"/>
  <c r="U18" i="19" s="1"/>
  <c r="V18" i="19" s="1"/>
  <c r="W18" i="19" s="1"/>
  <c r="S18" i="19"/>
  <c r="R18" i="19"/>
  <c r="D18" i="19"/>
  <c r="R17" i="19"/>
  <c r="C45" i="19" s="1"/>
  <c r="C17" i="19"/>
  <c r="S16" i="19"/>
  <c r="T16" i="19" s="1"/>
  <c r="U16" i="19" s="1"/>
  <c r="V16" i="19" s="1"/>
  <c r="W16" i="19" s="1"/>
  <c r="R16" i="19"/>
  <c r="C44" i="19" s="1"/>
  <c r="C16" i="19"/>
  <c r="S15" i="19"/>
  <c r="T15" i="19" s="1"/>
  <c r="U15" i="19" s="1"/>
  <c r="V15" i="19" s="1"/>
  <c r="W15" i="19" s="1"/>
  <c r="X15" i="19" s="1"/>
  <c r="R15" i="19"/>
  <c r="C46" i="19" s="1"/>
  <c r="C15" i="19"/>
  <c r="T14" i="19"/>
  <c r="U14" i="19" s="1"/>
  <c r="V14" i="19" s="1"/>
  <c r="S14" i="19"/>
  <c r="R14" i="19"/>
  <c r="C41" i="19" s="1"/>
  <c r="D14" i="19"/>
  <c r="C14" i="19"/>
  <c r="R13" i="19"/>
  <c r="S13" i="19" s="1"/>
  <c r="C13" i="19"/>
  <c r="S12" i="19"/>
  <c r="T12" i="19" s="1"/>
  <c r="U12" i="19" s="1"/>
  <c r="V12" i="19" s="1"/>
  <c r="W12" i="19" s="1"/>
  <c r="R12" i="19"/>
  <c r="C12" i="19"/>
  <c r="S11" i="19"/>
  <c r="T11" i="19" s="1"/>
  <c r="U11" i="19" s="1"/>
  <c r="V11" i="19" s="1"/>
  <c r="R11" i="19"/>
  <c r="C37" i="19" s="1"/>
  <c r="C11" i="19"/>
  <c r="T10" i="19"/>
  <c r="U10" i="19" s="1"/>
  <c r="V10" i="19" s="1"/>
  <c r="S10" i="19"/>
  <c r="R10" i="19"/>
  <c r="C36" i="19" s="1"/>
  <c r="D10" i="19"/>
  <c r="C10" i="19"/>
  <c r="R9" i="19"/>
  <c r="S9" i="19" s="1"/>
  <c r="C9" i="19"/>
  <c r="S8" i="19"/>
  <c r="T8" i="19" s="1"/>
  <c r="R8" i="19"/>
  <c r="C20" i="19" s="1"/>
  <c r="C8" i="19"/>
  <c r="X7" i="19"/>
  <c r="W7" i="19"/>
  <c r="V7" i="19"/>
  <c r="U7" i="19"/>
  <c r="T7" i="19"/>
  <c r="S7" i="19"/>
  <c r="R7" i="19"/>
  <c r="I3" i="19"/>
  <c r="I50" i="19" s="1"/>
  <c r="H3" i="19"/>
  <c r="H49" i="19" s="1"/>
  <c r="G3" i="19"/>
  <c r="G48" i="19" s="1"/>
  <c r="F3" i="19"/>
  <c r="F47" i="19" s="1"/>
  <c r="E3" i="19"/>
  <c r="E46" i="19" s="1"/>
  <c r="D3" i="19"/>
  <c r="R1" i="19"/>
  <c r="I3" i="17"/>
  <c r="G3" i="17"/>
  <c r="X12" i="19" l="1"/>
  <c r="H39" i="19"/>
  <c r="G35" i="19"/>
  <c r="G30" i="19"/>
  <c r="W10" i="19"/>
  <c r="T13" i="19"/>
  <c r="U13" i="19" s="1"/>
  <c r="V13" i="19" s="1"/>
  <c r="W13" i="19" s="1"/>
  <c r="X13" i="19" s="1"/>
  <c r="I40" i="19" s="1"/>
  <c r="D40" i="19"/>
  <c r="E25" i="19"/>
  <c r="E20" i="19"/>
  <c r="E12" i="19"/>
  <c r="E16" i="19"/>
  <c r="U8" i="19"/>
  <c r="E8" i="19"/>
  <c r="H47" i="19"/>
  <c r="X18" i="19"/>
  <c r="D45" i="19"/>
  <c r="T9" i="19"/>
  <c r="U9" i="19" s="1"/>
  <c r="V9" i="19" s="1"/>
  <c r="D27" i="19"/>
  <c r="W11" i="19"/>
  <c r="X11" i="19" s="1"/>
  <c r="I37" i="19" s="1"/>
  <c r="G38" i="19"/>
  <c r="X16" i="19"/>
  <c r="H44" i="19"/>
  <c r="W14" i="19"/>
  <c r="X14" i="19" s="1"/>
  <c r="G43" i="19"/>
  <c r="F26" i="19"/>
  <c r="F34" i="19"/>
  <c r="F42" i="19"/>
  <c r="E9" i="19"/>
  <c r="D8" i="19"/>
  <c r="F9" i="19"/>
  <c r="D12" i="19"/>
  <c r="F13" i="19"/>
  <c r="D16" i="19"/>
  <c r="F17" i="19"/>
  <c r="D20" i="19"/>
  <c r="E21" i="19"/>
  <c r="F22" i="19"/>
  <c r="C27" i="19"/>
  <c r="D28" i="19"/>
  <c r="E29" i="19"/>
  <c r="F30" i="19"/>
  <c r="G31" i="19"/>
  <c r="H32" i="19"/>
  <c r="C35" i="19"/>
  <c r="D36" i="19"/>
  <c r="E37" i="19"/>
  <c r="F38" i="19"/>
  <c r="G39" i="19"/>
  <c r="H40" i="19"/>
  <c r="I41" i="19"/>
  <c r="C43" i="19"/>
  <c r="D44" i="19"/>
  <c r="F46" i="19"/>
  <c r="G47" i="19"/>
  <c r="H48" i="19"/>
  <c r="I49" i="19"/>
  <c r="E28" i="19"/>
  <c r="F29" i="19"/>
  <c r="E36" i="19"/>
  <c r="F37" i="19"/>
  <c r="C42" i="19"/>
  <c r="E44" i="19"/>
  <c r="G46" i="19"/>
  <c r="I48" i="19"/>
  <c r="F8" i="19"/>
  <c r="D11" i="19"/>
  <c r="F12" i="19"/>
  <c r="D15" i="19"/>
  <c r="F16" i="19"/>
  <c r="D19" i="19"/>
  <c r="F20" i="19"/>
  <c r="C25" i="19"/>
  <c r="D26" i="19"/>
  <c r="E27" i="19"/>
  <c r="F28" i="19"/>
  <c r="G29" i="19"/>
  <c r="H30" i="19"/>
  <c r="C33" i="19"/>
  <c r="D34" i="19"/>
  <c r="E35" i="19"/>
  <c r="F36" i="19"/>
  <c r="G37" i="19"/>
  <c r="I39" i="19"/>
  <c r="D42" i="19"/>
  <c r="E43" i="19"/>
  <c r="F44" i="19"/>
  <c r="H46" i="19"/>
  <c r="I47" i="19"/>
  <c r="C49" i="19"/>
  <c r="D50" i="19"/>
  <c r="E11" i="19"/>
  <c r="E15" i="19"/>
  <c r="C18" i="19"/>
  <c r="E19" i="19"/>
  <c r="C24" i="19"/>
  <c r="D25" i="19"/>
  <c r="E26" i="19"/>
  <c r="F27" i="19"/>
  <c r="G28" i="19"/>
  <c r="H29" i="19"/>
  <c r="C32" i="19"/>
  <c r="D33" i="19"/>
  <c r="E34" i="19"/>
  <c r="F35" i="19"/>
  <c r="G36" i="19"/>
  <c r="H37" i="19"/>
  <c r="I38" i="19"/>
  <c r="C40" i="19"/>
  <c r="D41" i="19"/>
  <c r="E42" i="19"/>
  <c r="F43" i="19"/>
  <c r="G44" i="19"/>
  <c r="I46" i="19"/>
  <c r="D49" i="19"/>
  <c r="E50" i="19"/>
  <c r="D48" i="19"/>
  <c r="E49" i="19"/>
  <c r="F50" i="19"/>
  <c r="E33" i="19"/>
  <c r="E41" i="19"/>
  <c r="E10" i="19"/>
  <c r="S17" i="19"/>
  <c r="T17" i="19" s="1"/>
  <c r="U17" i="19" s="1"/>
  <c r="V17" i="19" s="1"/>
  <c r="W17" i="19" s="1"/>
  <c r="X17" i="19" s="1"/>
  <c r="I45" i="19" s="1"/>
  <c r="E18" i="19"/>
  <c r="C22" i="19"/>
  <c r="D23" i="19"/>
  <c r="E24" i="19"/>
  <c r="F25" i="19"/>
  <c r="G26" i="19"/>
  <c r="C30" i="19"/>
  <c r="D31" i="19"/>
  <c r="E32" i="19"/>
  <c r="F33" i="19"/>
  <c r="G34" i="19"/>
  <c r="H35" i="19"/>
  <c r="C38" i="19"/>
  <c r="D39" i="19"/>
  <c r="E40" i="19"/>
  <c r="F41" i="19"/>
  <c r="G42" i="19"/>
  <c r="H43" i="19"/>
  <c r="I44" i="19"/>
  <c r="D47" i="19"/>
  <c r="E48" i="19"/>
  <c r="F49" i="19"/>
  <c r="G50" i="19"/>
  <c r="F11" i="19"/>
  <c r="E14" i="19"/>
  <c r="D9" i="19"/>
  <c r="F10" i="19"/>
  <c r="D13" i="19"/>
  <c r="F14" i="19"/>
  <c r="D17" i="19"/>
  <c r="F18" i="19"/>
  <c r="C21" i="19"/>
  <c r="D22" i="19"/>
  <c r="E23" i="19"/>
  <c r="F24" i="19"/>
  <c r="C29" i="19"/>
  <c r="D30" i="19"/>
  <c r="E31" i="19"/>
  <c r="F32" i="19"/>
  <c r="G33" i="19"/>
  <c r="H34" i="19"/>
  <c r="D38" i="19"/>
  <c r="E39" i="19"/>
  <c r="F40" i="19"/>
  <c r="G41" i="19"/>
  <c r="H42" i="19"/>
  <c r="I43" i="19"/>
  <c r="D46" i="19"/>
  <c r="E47" i="19"/>
  <c r="F48" i="19"/>
  <c r="G49" i="19"/>
  <c r="H50" i="19"/>
  <c r="F15" i="19"/>
  <c r="F19" i="19"/>
  <c r="E13" i="19"/>
  <c r="E17" i="19"/>
  <c r="D21" i="19"/>
  <c r="E22" i="19"/>
  <c r="F23" i="19"/>
  <c r="C28" i="19"/>
  <c r="D29" i="19"/>
  <c r="E30" i="19"/>
  <c r="F31" i="19"/>
  <c r="G32" i="19"/>
  <c r="H33" i="19"/>
  <c r="D37" i="19"/>
  <c r="E38" i="19"/>
  <c r="F39" i="19"/>
  <c r="G40" i="19"/>
  <c r="H41" i="19"/>
  <c r="I42" i="19"/>
  <c r="C8" i="18"/>
  <c r="C9" i="18" s="1"/>
  <c r="D8" i="18"/>
  <c r="D9" i="18" s="1"/>
  <c r="D10" i="18" s="1"/>
  <c r="D11" i="18" s="1"/>
  <c r="D12" i="18" s="1"/>
  <c r="E8" i="18"/>
  <c r="F8" i="18"/>
  <c r="G8" i="18"/>
  <c r="G9" i="18" s="1"/>
  <c r="H8" i="18"/>
  <c r="I8" i="18"/>
  <c r="J8" i="18"/>
  <c r="J9" i="18" s="1"/>
  <c r="J10" i="18" s="1"/>
  <c r="J11" i="18" s="1"/>
  <c r="J12" i="18" s="1"/>
  <c r="K8" i="18"/>
  <c r="K9" i="18" s="1"/>
  <c r="L8" i="18"/>
  <c r="L9" i="18" s="1"/>
  <c r="L10" i="18" s="1"/>
  <c r="L11" i="18" s="1"/>
  <c r="L12" i="18" s="1"/>
  <c r="M8" i="18"/>
  <c r="N8" i="18"/>
  <c r="O8" i="18"/>
  <c r="O9" i="18" s="1"/>
  <c r="P8" i="18"/>
  <c r="Q8" i="18"/>
  <c r="Q9" i="18" s="1"/>
  <c r="Q10" i="18" s="1"/>
  <c r="R8" i="18"/>
  <c r="R9" i="18" s="1"/>
  <c r="R10" i="18" s="1"/>
  <c r="R11" i="18" s="1"/>
  <c r="R12" i="18" s="1"/>
  <c r="S8" i="18"/>
  <c r="S9" i="18" s="1"/>
  <c r="T8" i="18"/>
  <c r="T9" i="18" s="1"/>
  <c r="T10" i="18" s="1"/>
  <c r="T11" i="18" s="1"/>
  <c r="T12" i="18" s="1"/>
  <c r="U8" i="18"/>
  <c r="V8" i="18"/>
  <c r="W8" i="18"/>
  <c r="W9" i="18" s="1"/>
  <c r="X8" i="18"/>
  <c r="Y8" i="18"/>
  <c r="Z8" i="18"/>
  <c r="Z9" i="18" s="1"/>
  <c r="Z10" i="18" s="1"/>
  <c r="Z11" i="18" s="1"/>
  <c r="Z12" i="18" s="1"/>
  <c r="AA8" i="18"/>
  <c r="AA9" i="18" s="1"/>
  <c r="AB8" i="18"/>
  <c r="AB9" i="18" s="1"/>
  <c r="AB10" i="18" s="1"/>
  <c r="AB11" i="18" s="1"/>
  <c r="AB12" i="18" s="1"/>
  <c r="AC8" i="18"/>
  <c r="AD8" i="18"/>
  <c r="AE8" i="18"/>
  <c r="AE9" i="18" s="1"/>
  <c r="AF8" i="18"/>
  <c r="AG8" i="18"/>
  <c r="E9" i="18"/>
  <c r="E10" i="18" s="1"/>
  <c r="F9" i="18"/>
  <c r="F10" i="18" s="1"/>
  <c r="F11" i="18" s="1"/>
  <c r="F12" i="18" s="1"/>
  <c r="H9" i="18"/>
  <c r="H10" i="18" s="1"/>
  <c r="H11" i="18" s="1"/>
  <c r="H12" i="18" s="1"/>
  <c r="I9" i="18"/>
  <c r="I10" i="18" s="1"/>
  <c r="M9" i="18"/>
  <c r="M10" i="18" s="1"/>
  <c r="N9" i="18"/>
  <c r="N10" i="18" s="1"/>
  <c r="N11" i="18" s="1"/>
  <c r="N12" i="18" s="1"/>
  <c r="P9" i="18"/>
  <c r="P10" i="18" s="1"/>
  <c r="P11" i="18" s="1"/>
  <c r="P12" i="18" s="1"/>
  <c r="U9" i="18"/>
  <c r="U10" i="18" s="1"/>
  <c r="V9" i="18"/>
  <c r="X9" i="18"/>
  <c r="X10" i="18" s="1"/>
  <c r="X11" i="18" s="1"/>
  <c r="X12" i="18" s="1"/>
  <c r="Y9" i="18"/>
  <c r="Y10" i="18" s="1"/>
  <c r="AC9" i="18"/>
  <c r="AC10" i="18" s="1"/>
  <c r="AD9" i="18"/>
  <c r="AD10" i="18" s="1"/>
  <c r="AD11" i="18" s="1"/>
  <c r="AD12" i="18" s="1"/>
  <c r="AF9" i="18"/>
  <c r="AF10" i="18" s="1"/>
  <c r="AF11" i="18" s="1"/>
  <c r="AF12" i="18" s="1"/>
  <c r="AG9" i="18"/>
  <c r="AG10" i="18" s="1"/>
  <c r="V10" i="18"/>
  <c r="V11" i="18" s="1"/>
  <c r="V12" i="18" s="1"/>
  <c r="C13" i="18"/>
  <c r="D13" i="18"/>
  <c r="E13" i="18"/>
  <c r="E14" i="18" s="1"/>
  <c r="F13" i="18"/>
  <c r="F14" i="18" s="1"/>
  <c r="F15" i="18" s="1"/>
  <c r="F16" i="18" s="1"/>
  <c r="F17" i="18" s="1"/>
  <c r="G13" i="18"/>
  <c r="G14" i="18" s="1"/>
  <c r="G15" i="18" s="1"/>
  <c r="G16" i="18" s="1"/>
  <c r="H13" i="18"/>
  <c r="I13" i="18"/>
  <c r="I14" i="18" s="1"/>
  <c r="J13" i="18"/>
  <c r="J14" i="18" s="1"/>
  <c r="J15" i="18" s="1"/>
  <c r="J16" i="18" s="1"/>
  <c r="J17" i="18" s="1"/>
  <c r="K13" i="18"/>
  <c r="K14" i="18" s="1"/>
  <c r="K15" i="18" s="1"/>
  <c r="L13" i="18"/>
  <c r="L14" i="18" s="1"/>
  <c r="L15" i="18" s="1"/>
  <c r="L16" i="18" s="1"/>
  <c r="L17" i="18" s="1"/>
  <c r="M13" i="18"/>
  <c r="M14" i="18" s="1"/>
  <c r="N13" i="18"/>
  <c r="O13" i="18"/>
  <c r="P13" i="18"/>
  <c r="Q13" i="18"/>
  <c r="Q14" i="18" s="1"/>
  <c r="R13" i="18"/>
  <c r="R14" i="18" s="1"/>
  <c r="R15" i="18" s="1"/>
  <c r="R16" i="18" s="1"/>
  <c r="R17" i="18" s="1"/>
  <c r="S13" i="18"/>
  <c r="S14" i="18" s="1"/>
  <c r="S15" i="18" s="1"/>
  <c r="T13" i="18"/>
  <c r="T14" i="18" s="1"/>
  <c r="T15" i="18" s="1"/>
  <c r="T16" i="18" s="1"/>
  <c r="T17" i="18" s="1"/>
  <c r="U13" i="18"/>
  <c r="U14" i="18" s="1"/>
  <c r="V13" i="18"/>
  <c r="W13" i="18"/>
  <c r="W14" i="18" s="1"/>
  <c r="W15" i="18" s="1"/>
  <c r="W16" i="18" s="1"/>
  <c r="X13" i="18"/>
  <c r="Y13" i="18"/>
  <c r="Y14" i="18" s="1"/>
  <c r="Z13" i="18"/>
  <c r="Z14" i="18" s="1"/>
  <c r="Z15" i="18" s="1"/>
  <c r="Z16" i="18" s="1"/>
  <c r="Z17" i="18" s="1"/>
  <c r="AA13" i="18"/>
  <c r="AA14" i="18" s="1"/>
  <c r="AA15" i="18" s="1"/>
  <c r="AB13" i="18"/>
  <c r="AB14" i="18" s="1"/>
  <c r="AB15" i="18" s="1"/>
  <c r="AB16" i="18" s="1"/>
  <c r="AB17" i="18" s="1"/>
  <c r="AC13" i="18"/>
  <c r="AC14" i="18" s="1"/>
  <c r="AD13" i="18"/>
  <c r="AD14" i="18" s="1"/>
  <c r="AD15" i="18" s="1"/>
  <c r="AD16" i="18" s="1"/>
  <c r="AD17" i="18" s="1"/>
  <c r="AE13" i="18"/>
  <c r="AE14" i="18" s="1"/>
  <c r="AE15" i="18" s="1"/>
  <c r="AF13" i="18"/>
  <c r="AG13" i="18"/>
  <c r="AG14" i="18" s="1"/>
  <c r="C14" i="18"/>
  <c r="C15" i="18" s="1"/>
  <c r="D14" i="18"/>
  <c r="D15" i="18" s="1"/>
  <c r="D16" i="18" s="1"/>
  <c r="D17" i="18" s="1"/>
  <c r="H14" i="18"/>
  <c r="H15" i="18" s="1"/>
  <c r="H16" i="18" s="1"/>
  <c r="H17" i="18" s="1"/>
  <c r="N14" i="18"/>
  <c r="N15" i="18" s="1"/>
  <c r="N16" i="18" s="1"/>
  <c r="N17" i="18" s="1"/>
  <c r="O14" i="18"/>
  <c r="O15" i="18" s="1"/>
  <c r="O16" i="18" s="1"/>
  <c r="P14" i="18"/>
  <c r="P15" i="18" s="1"/>
  <c r="P16" i="18" s="1"/>
  <c r="P17" i="18" s="1"/>
  <c r="V14" i="18"/>
  <c r="V15" i="18" s="1"/>
  <c r="V16" i="18" s="1"/>
  <c r="V17" i="18" s="1"/>
  <c r="X14" i="18"/>
  <c r="X15" i="18" s="1"/>
  <c r="X16" i="18" s="1"/>
  <c r="X17" i="18" s="1"/>
  <c r="AF14" i="18"/>
  <c r="AF15" i="18"/>
  <c r="AF16" i="18" s="1"/>
  <c r="AF17" i="18" s="1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D7" i="18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E45" i="19" l="1"/>
  <c r="H45" i="19"/>
  <c r="H38" i="19"/>
  <c r="H36" i="19"/>
  <c r="H28" i="19"/>
  <c r="H31" i="19"/>
  <c r="X10" i="19"/>
  <c r="F21" i="19"/>
  <c r="V8" i="19"/>
  <c r="G45" i="19"/>
  <c r="F45" i="19"/>
  <c r="G27" i="19"/>
  <c r="W9" i="19"/>
  <c r="S16" i="18"/>
  <c r="Q11" i="18"/>
  <c r="AE10" i="18"/>
  <c r="W10" i="18"/>
  <c r="O10" i="18"/>
  <c r="G10" i="18"/>
  <c r="E11" i="18"/>
  <c r="O17" i="18"/>
  <c r="AA16" i="18"/>
  <c r="Y11" i="18"/>
  <c r="AC15" i="18"/>
  <c r="U15" i="18"/>
  <c r="M15" i="18"/>
  <c r="E15" i="18"/>
  <c r="M11" i="18"/>
  <c r="AG15" i="18"/>
  <c r="C16" i="18"/>
  <c r="AG11" i="18"/>
  <c r="AA10" i="18"/>
  <c r="S10" i="18"/>
  <c r="K10" i="18"/>
  <c r="C10" i="18"/>
  <c r="W17" i="18"/>
  <c r="U11" i="18"/>
  <c r="K16" i="18"/>
  <c r="I11" i="18"/>
  <c r="G17" i="18"/>
  <c r="AE16" i="18"/>
  <c r="Y15" i="18"/>
  <c r="Q15" i="18"/>
  <c r="I15" i="18"/>
  <c r="AC11" i="18"/>
  <c r="G13" i="19" l="1"/>
  <c r="G22" i="19"/>
  <c r="G9" i="19"/>
  <c r="G17" i="19"/>
  <c r="W8" i="19"/>
  <c r="G8" i="19"/>
  <c r="G15" i="19"/>
  <c r="G18" i="19"/>
  <c r="G23" i="19"/>
  <c r="G16" i="19"/>
  <c r="G19" i="19"/>
  <c r="G12" i="19"/>
  <c r="G10" i="19"/>
  <c r="G11" i="19"/>
  <c r="G25" i="19"/>
  <c r="G24" i="19"/>
  <c r="G21" i="19"/>
  <c r="G14" i="19"/>
  <c r="G20" i="19"/>
  <c r="I29" i="19"/>
  <c r="I32" i="19"/>
  <c r="I35" i="19"/>
  <c r="I34" i="19"/>
  <c r="I36" i="19"/>
  <c r="I33" i="19"/>
  <c r="I28" i="19"/>
  <c r="I31" i="19"/>
  <c r="I30" i="19"/>
  <c r="X9" i="19"/>
  <c r="H26" i="19"/>
  <c r="H27" i="19"/>
  <c r="Y16" i="18"/>
  <c r="AG12" i="18"/>
  <c r="I16" i="18"/>
  <c r="AA11" i="18"/>
  <c r="AG16" i="18"/>
  <c r="U16" i="18"/>
  <c r="W11" i="18"/>
  <c r="U12" i="18"/>
  <c r="C17" i="18"/>
  <c r="AC12" i="18"/>
  <c r="Q16" i="18"/>
  <c r="I12" i="18"/>
  <c r="C11" i="18"/>
  <c r="M12" i="18"/>
  <c r="AC16" i="18"/>
  <c r="E12" i="18"/>
  <c r="AE11" i="18"/>
  <c r="E16" i="18"/>
  <c r="Y12" i="18"/>
  <c r="Q12" i="18"/>
  <c r="K11" i="18"/>
  <c r="G11" i="18"/>
  <c r="K17" i="18"/>
  <c r="AE17" i="18"/>
  <c r="S11" i="18"/>
  <c r="M16" i="18"/>
  <c r="AA17" i="18"/>
  <c r="O11" i="18"/>
  <c r="S17" i="18"/>
  <c r="I27" i="19" l="1"/>
  <c r="I26" i="19"/>
  <c r="H8" i="19"/>
  <c r="H16" i="19"/>
  <c r="X8" i="19"/>
  <c r="H23" i="19"/>
  <c r="H20" i="19"/>
  <c r="H12" i="19"/>
  <c r="H10" i="19"/>
  <c r="H25" i="19"/>
  <c r="H17" i="19"/>
  <c r="H19" i="19"/>
  <c r="H14" i="19"/>
  <c r="H24" i="19"/>
  <c r="H9" i="19"/>
  <c r="H11" i="19"/>
  <c r="H21" i="19"/>
  <c r="H13" i="19"/>
  <c r="H15" i="19"/>
  <c r="H18" i="19"/>
  <c r="H22" i="19"/>
  <c r="M17" i="18"/>
  <c r="AC17" i="18"/>
  <c r="AA12" i="18"/>
  <c r="S12" i="18"/>
  <c r="G12" i="18"/>
  <c r="E17" i="18"/>
  <c r="Q17" i="18"/>
  <c r="W12" i="18"/>
  <c r="I17" i="18"/>
  <c r="O12" i="18"/>
  <c r="K12" i="18"/>
  <c r="AE12" i="18"/>
  <c r="U17" i="18"/>
  <c r="C12" i="18"/>
  <c r="AG17" i="18"/>
  <c r="Y17" i="18"/>
  <c r="I18" i="19" l="1"/>
  <c r="I8" i="19"/>
  <c r="I14" i="19"/>
  <c r="I21" i="19"/>
  <c r="I10" i="19"/>
  <c r="I9" i="19"/>
  <c r="I24" i="19"/>
  <c r="I13" i="19"/>
  <c r="I22" i="19"/>
  <c r="I12" i="19"/>
  <c r="I15" i="19"/>
  <c r="I16" i="19"/>
  <c r="I17" i="19"/>
  <c r="I19" i="19"/>
  <c r="I23" i="19"/>
  <c r="I25" i="19"/>
  <c r="I20" i="19"/>
  <c r="I11" i="19"/>
  <c r="E3" i="17"/>
  <c r="B11" i="2"/>
  <c r="B12" i="2"/>
  <c r="B13" i="2"/>
  <c r="H3" i="17" l="1"/>
  <c r="S19" i="17"/>
  <c r="S18" i="17"/>
  <c r="C47" i="17" s="1"/>
  <c r="S17" i="17"/>
  <c r="S16" i="17"/>
  <c r="C44" i="17" s="1"/>
  <c r="S15" i="17"/>
  <c r="C46" i="17" s="1"/>
  <c r="S14" i="17"/>
  <c r="S13" i="17"/>
  <c r="S12" i="17"/>
  <c r="C39" i="17" s="1"/>
  <c r="S11" i="17"/>
  <c r="S10" i="17"/>
  <c r="S9" i="17"/>
  <c r="S8" i="17"/>
  <c r="U7" i="17"/>
  <c r="T7" i="17"/>
  <c r="S7" i="17"/>
  <c r="D3" i="17"/>
  <c r="S1" i="17"/>
  <c r="C10" i="17" l="1"/>
  <c r="C18" i="17"/>
  <c r="C11" i="17"/>
  <c r="C19" i="17"/>
  <c r="C20" i="17"/>
  <c r="C17" i="17"/>
  <c r="C12" i="17"/>
  <c r="C15" i="17"/>
  <c r="C13" i="17"/>
  <c r="C21" i="17"/>
  <c r="C23" i="17"/>
  <c r="C14" i="17"/>
  <c r="C22" i="17"/>
  <c r="C9" i="17"/>
  <c r="C25" i="17"/>
  <c r="C8" i="17"/>
  <c r="C16" i="17"/>
  <c r="C24" i="17"/>
  <c r="J3" i="17"/>
  <c r="T19" i="17"/>
  <c r="U19" i="17" s="1"/>
  <c r="C48" i="17"/>
  <c r="C49" i="17"/>
  <c r="C50" i="17"/>
  <c r="T15" i="17"/>
  <c r="U15" i="17" s="1"/>
  <c r="C26" i="17"/>
  <c r="C27" i="17"/>
  <c r="C38" i="17"/>
  <c r="C37" i="17"/>
  <c r="T17" i="17"/>
  <c r="U17" i="17" s="1"/>
  <c r="C45" i="17"/>
  <c r="C28" i="17"/>
  <c r="C36" i="17"/>
  <c r="C29" i="17"/>
  <c r="C30" i="17"/>
  <c r="C31" i="17"/>
  <c r="C32" i="17"/>
  <c r="C33" i="17"/>
  <c r="C35" i="17"/>
  <c r="C34" i="17"/>
  <c r="T16" i="17"/>
  <c r="U16" i="17" s="1"/>
  <c r="T13" i="17"/>
  <c r="U13" i="17" s="1"/>
  <c r="C40" i="17"/>
  <c r="C42" i="17"/>
  <c r="C41" i="17"/>
  <c r="C43" i="17"/>
  <c r="T18" i="17"/>
  <c r="U18" i="17" s="1"/>
  <c r="E47" i="17" s="1"/>
  <c r="T14" i="17"/>
  <c r="U14" i="17" s="1"/>
  <c r="T12" i="17"/>
  <c r="U12" i="17" s="1"/>
  <c r="T10" i="17"/>
  <c r="U10" i="17" s="1"/>
  <c r="T11" i="17"/>
  <c r="U11" i="17" s="1"/>
  <c r="T8" i="17"/>
  <c r="D22" i="17" s="1"/>
  <c r="D43" i="17"/>
  <c r="D40" i="17"/>
  <c r="D35" i="17"/>
  <c r="D20" i="17"/>
  <c r="D12" i="17"/>
  <c r="T9" i="17"/>
  <c r="U9" i="17" s="1"/>
  <c r="D10" i="17"/>
  <c r="F47" i="17"/>
  <c r="D47" i="17" l="1"/>
  <c r="G50" i="17"/>
  <c r="F50" i="17"/>
  <c r="F49" i="17"/>
  <c r="F48" i="17"/>
  <c r="F41" i="17"/>
  <c r="F43" i="17"/>
  <c r="D41" i="17"/>
  <c r="D42" i="17"/>
  <c r="E39" i="17"/>
  <c r="E41" i="17"/>
  <c r="E40" i="17"/>
  <c r="E38" i="17"/>
  <c r="D28" i="17"/>
  <c r="E42" i="17"/>
  <c r="E45" i="17"/>
  <c r="E36" i="17"/>
  <c r="D34" i="17"/>
  <c r="D19" i="17"/>
  <c r="E46" i="17"/>
  <c r="E50" i="17"/>
  <c r="D39" i="17"/>
  <c r="E32" i="17"/>
  <c r="D46" i="17"/>
  <c r="D44" i="17"/>
  <c r="E44" i="17"/>
  <c r="D45" i="17"/>
  <c r="D48" i="17"/>
  <c r="D31" i="17"/>
  <c r="E33" i="17"/>
  <c r="D50" i="17"/>
  <c r="D49" i="17"/>
  <c r="D32" i="17"/>
  <c r="E34" i="17"/>
  <c r="E48" i="17"/>
  <c r="D33" i="17"/>
  <c r="E49" i="17"/>
  <c r="D23" i="17"/>
  <c r="D24" i="17"/>
  <c r="D14" i="17"/>
  <c r="D25" i="17"/>
  <c r="D36" i="17"/>
  <c r="E35" i="17"/>
  <c r="E43" i="17"/>
  <c r="D21" i="17"/>
  <c r="D15" i="17"/>
  <c r="D27" i="17"/>
  <c r="D37" i="17"/>
  <c r="D17" i="17"/>
  <c r="D38" i="17"/>
  <c r="E37" i="17"/>
  <c r="D18" i="17"/>
  <c r="D11" i="17"/>
  <c r="D26" i="17"/>
  <c r="D8" i="17"/>
  <c r="D13" i="17"/>
  <c r="G49" i="17"/>
  <c r="G48" i="17"/>
  <c r="G47" i="17"/>
  <c r="G43" i="17"/>
  <c r="G42" i="17"/>
  <c r="G41" i="17"/>
  <c r="G40" i="17"/>
  <c r="G38" i="17"/>
  <c r="D29" i="17"/>
  <c r="H50" i="17"/>
  <c r="E31" i="17"/>
  <c r="E30" i="17"/>
  <c r="E29" i="17"/>
  <c r="D30" i="17"/>
  <c r="D9" i="17"/>
  <c r="U8" i="17"/>
  <c r="D16" i="17"/>
  <c r="F26" i="17" l="1"/>
  <c r="F27" i="17"/>
  <c r="F44" i="17"/>
  <c r="G45" i="17"/>
  <c r="F45" i="17"/>
  <c r="F39" i="17"/>
  <c r="G37" i="17"/>
  <c r="F38" i="17"/>
  <c r="F37" i="17"/>
  <c r="F34" i="17"/>
  <c r="F33" i="17"/>
  <c r="F32" i="17"/>
  <c r="F31" i="17"/>
  <c r="F30" i="17"/>
  <c r="F29" i="17"/>
  <c r="F36" i="17"/>
  <c r="F28" i="17"/>
  <c r="F35" i="17"/>
  <c r="H40" i="17"/>
  <c r="F42" i="17"/>
  <c r="F40" i="17"/>
  <c r="G46" i="17"/>
  <c r="F46" i="17"/>
  <c r="G44" i="17"/>
  <c r="G32" i="17"/>
  <c r="G33" i="17"/>
  <c r="G34" i="17"/>
  <c r="G35" i="17"/>
  <c r="G36" i="17"/>
  <c r="H45" i="17"/>
  <c r="G39" i="17"/>
  <c r="H37" i="17"/>
  <c r="G31" i="17"/>
  <c r="G30" i="17"/>
  <c r="G29" i="17"/>
  <c r="E17" i="17"/>
  <c r="E18" i="17"/>
  <c r="E19" i="17"/>
  <c r="E28" i="17"/>
  <c r="E27" i="17"/>
  <c r="E26" i="17"/>
  <c r="E25" i="17"/>
  <c r="E24" i="17"/>
  <c r="E23" i="17"/>
  <c r="E22" i="17"/>
  <c r="E21" i="17"/>
  <c r="E20" i="17"/>
  <c r="E13" i="17"/>
  <c r="E14" i="17"/>
  <c r="E10" i="17"/>
  <c r="E11" i="17"/>
  <c r="E8" i="17"/>
  <c r="E15" i="17"/>
  <c r="E16" i="17"/>
  <c r="E9" i="17"/>
  <c r="E12" i="17"/>
  <c r="H49" i="17"/>
  <c r="H48" i="17"/>
  <c r="H47" i="17"/>
  <c r="H46" i="17"/>
  <c r="H44" i="17"/>
  <c r="H43" i="17"/>
  <c r="H41" i="17"/>
  <c r="H39" i="17"/>
  <c r="H38" i="17"/>
  <c r="H36" i="17"/>
  <c r="H35" i="17"/>
  <c r="H34" i="17"/>
  <c r="H33" i="17"/>
  <c r="H32" i="17"/>
  <c r="I50" i="17"/>
  <c r="H42" i="17" l="1"/>
  <c r="F18" i="17"/>
  <c r="F10" i="17"/>
  <c r="F9" i="17"/>
  <c r="F25" i="17"/>
  <c r="F17" i="17"/>
  <c r="F24" i="17"/>
  <c r="F16" i="17"/>
  <c r="F8" i="17"/>
  <c r="F21" i="17"/>
  <c r="F23" i="17"/>
  <c r="F15" i="17"/>
  <c r="F13" i="17"/>
  <c r="F22" i="17"/>
  <c r="F14" i="17"/>
  <c r="F20" i="17"/>
  <c r="F12" i="17"/>
  <c r="F19" i="17"/>
  <c r="F11" i="17"/>
  <c r="G18" i="17"/>
  <c r="G19" i="17"/>
  <c r="G28" i="17"/>
  <c r="G27" i="17"/>
  <c r="G26" i="17"/>
  <c r="G25" i="17"/>
  <c r="G24" i="17"/>
  <c r="G23" i="17"/>
  <c r="G22" i="17"/>
  <c r="G21" i="17"/>
  <c r="G20" i="17"/>
  <c r="G12" i="17"/>
  <c r="G14" i="17"/>
  <c r="G15" i="17"/>
  <c r="G10" i="17"/>
  <c r="G13" i="17"/>
  <c r="G11" i="17"/>
  <c r="G16" i="17"/>
  <c r="G17" i="17"/>
  <c r="G8" i="17"/>
  <c r="G9" i="17"/>
  <c r="H31" i="17"/>
  <c r="H30" i="17"/>
  <c r="H29" i="17"/>
  <c r="J50" i="17"/>
  <c r="I37" i="17"/>
  <c r="I49" i="17"/>
  <c r="I48" i="17"/>
  <c r="I47" i="17"/>
  <c r="I46" i="17"/>
  <c r="I44" i="17"/>
  <c r="I43" i="17"/>
  <c r="I42" i="17"/>
  <c r="I41" i="17"/>
  <c r="I40" i="17"/>
  <c r="I39" i="17"/>
  <c r="I36" i="17"/>
  <c r="I35" i="17"/>
  <c r="I34" i="17"/>
  <c r="I33" i="17"/>
  <c r="I32" i="17"/>
  <c r="I45" i="17" l="1"/>
  <c r="I38" i="17"/>
  <c r="J49" i="17"/>
  <c r="J48" i="17"/>
  <c r="J47" i="17"/>
  <c r="J46" i="17"/>
  <c r="J45" i="17"/>
  <c r="J44" i="17"/>
  <c r="J43" i="17"/>
  <c r="J42" i="17"/>
  <c r="J41" i="17"/>
  <c r="J40" i="17"/>
  <c r="J39" i="17"/>
  <c r="J36" i="17"/>
  <c r="J35" i="17"/>
  <c r="J34" i="17"/>
  <c r="J33" i="17"/>
  <c r="J32" i="17"/>
  <c r="I31" i="17"/>
  <c r="I30" i="17"/>
  <c r="I29" i="17"/>
  <c r="H18" i="17"/>
  <c r="H19" i="17"/>
  <c r="H28" i="17"/>
  <c r="H27" i="17"/>
  <c r="H26" i="17"/>
  <c r="H25" i="17"/>
  <c r="H24" i="17"/>
  <c r="H23" i="17"/>
  <c r="H22" i="17"/>
  <c r="H21" i="17"/>
  <c r="H20" i="17"/>
  <c r="H13" i="17"/>
  <c r="H15" i="17"/>
  <c r="H16" i="17"/>
  <c r="H14" i="17"/>
  <c r="H11" i="17"/>
  <c r="H17" i="17"/>
  <c r="H8" i="17"/>
  <c r="H10" i="17"/>
  <c r="H12" i="17"/>
  <c r="H9" i="17"/>
  <c r="J37" i="17" l="1"/>
  <c r="J38" i="17"/>
  <c r="J31" i="17"/>
  <c r="J30" i="17"/>
  <c r="J29" i="17"/>
  <c r="I19" i="17"/>
  <c r="I28" i="17"/>
  <c r="I27" i="17"/>
  <c r="I26" i="17"/>
  <c r="I25" i="17"/>
  <c r="I24" i="17"/>
  <c r="I23" i="17"/>
  <c r="I22" i="17"/>
  <c r="I21" i="17"/>
  <c r="I20" i="17"/>
  <c r="I14" i="17"/>
  <c r="I16" i="17"/>
  <c r="I8" i="17"/>
  <c r="I17" i="17"/>
  <c r="I13" i="17"/>
  <c r="I9" i="17"/>
  <c r="I12" i="17"/>
  <c r="I18" i="17"/>
  <c r="I15" i="17"/>
  <c r="I10" i="17"/>
  <c r="I11" i="17"/>
  <c r="J28" i="17" l="1"/>
  <c r="J27" i="17"/>
  <c r="J26" i="17"/>
  <c r="J25" i="17"/>
  <c r="J24" i="17"/>
  <c r="J23" i="17"/>
  <c r="J22" i="17"/>
  <c r="J21" i="17"/>
  <c r="J20" i="17"/>
  <c r="J15" i="17"/>
  <c r="J17" i="17"/>
  <c r="J9" i="17"/>
  <c r="J18" i="17"/>
  <c r="J13" i="17"/>
  <c r="J8" i="17"/>
  <c r="J16" i="17"/>
  <c r="J12" i="17"/>
  <c r="J14" i="17"/>
  <c r="J10" i="17"/>
  <c r="J19" i="17"/>
  <c r="J11" i="17"/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P30" i="7" s="1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8" i="7"/>
  <c r="A9" i="16"/>
  <c r="A10" i="16"/>
  <c r="A8" i="16"/>
  <c r="A9" i="5"/>
  <c r="A10" i="5"/>
  <c r="A8" i="5"/>
  <c r="B10" i="2"/>
  <c r="B9" i="2"/>
  <c r="B8" i="2"/>
  <c r="B7" i="2"/>
  <c r="Q30" i="7"/>
  <c r="AA30" i="4"/>
  <c r="Z30" i="4"/>
  <c r="Y30" i="4"/>
  <c r="X30" i="4"/>
  <c r="W30" i="4"/>
  <c r="V30" i="4"/>
  <c r="U30" i="4"/>
  <c r="T30" i="4"/>
  <c r="S30" i="4"/>
  <c r="R30" i="4"/>
  <c r="Q30" i="4"/>
  <c r="P30" i="4"/>
  <c r="P12" i="16"/>
  <c r="P12" i="5"/>
  <c r="C12" i="5"/>
  <c r="D12" i="5" s="1"/>
  <c r="E12" i="5" s="1"/>
  <c r="F12" i="5" s="1"/>
  <c r="G12" i="5" s="1"/>
  <c r="H12" i="5" s="1"/>
  <c r="I12" i="5" s="1"/>
  <c r="J12" i="5" s="1"/>
  <c r="K12" i="5" s="1"/>
  <c r="P13" i="6"/>
  <c r="K13" i="6"/>
  <c r="J13" i="6"/>
  <c r="I13" i="6"/>
  <c r="H13" i="6"/>
  <c r="G13" i="6"/>
  <c r="F13" i="6"/>
  <c r="E13" i="6"/>
  <c r="D13" i="6"/>
  <c r="C13" i="6"/>
  <c r="I16" i="3"/>
  <c r="J16" i="3" s="1"/>
  <c r="K16" i="3" s="1"/>
  <c r="L16" i="3" s="1"/>
  <c r="M16" i="3" s="1"/>
  <c r="N16" i="3" s="1"/>
  <c r="O16" i="3" s="1"/>
  <c r="P16" i="3" s="1"/>
  <c r="Q16" i="3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8" i="5"/>
  <c r="D8" i="5" s="1"/>
  <c r="E8" i="5" s="1"/>
  <c r="F8" i="5" s="1"/>
  <c r="G8" i="5" s="1"/>
  <c r="H8" i="5" s="1"/>
  <c r="I8" i="5" s="1"/>
  <c r="J8" i="5" s="1"/>
  <c r="K8" i="5" s="1"/>
  <c r="D8" i="4" l="1"/>
  <c r="E8" i="4"/>
  <c r="E7" i="2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I10" i="3"/>
  <c r="J10" i="3" s="1"/>
  <c r="K10" i="3" s="1"/>
  <c r="L10" i="3" s="1"/>
  <c r="M10" i="3" s="1"/>
  <c r="N10" i="3" s="1"/>
  <c r="O10" i="3" s="1"/>
  <c r="P10" i="3" s="1"/>
  <c r="Q10" i="3" s="1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I7" i="3"/>
  <c r="J7" i="3" s="1"/>
  <c r="K7" i="3" s="1"/>
  <c r="L7" i="3" s="1"/>
  <c r="M7" i="3" s="1"/>
  <c r="N7" i="3" s="1"/>
  <c r="O7" i="3" s="1"/>
  <c r="P7" i="3" s="1"/>
  <c r="Q7" i="3" s="1"/>
  <c r="P11" i="16"/>
  <c r="P11" i="5"/>
  <c r="P11" i="6"/>
  <c r="P12" i="6"/>
  <c r="C11" i="6"/>
  <c r="D11" i="6"/>
  <c r="E11" i="6"/>
  <c r="F11" i="6"/>
  <c r="G11" i="6"/>
  <c r="H11" i="6"/>
  <c r="I11" i="6"/>
  <c r="J11" i="6"/>
  <c r="K11" i="6"/>
  <c r="C12" i="6"/>
  <c r="D12" i="6"/>
  <c r="E12" i="6"/>
  <c r="F12" i="6"/>
  <c r="G12" i="6"/>
  <c r="H12" i="6"/>
  <c r="I12" i="6"/>
  <c r="J12" i="6"/>
  <c r="K12" i="6"/>
  <c r="P16" i="12" l="1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C9" i="4"/>
  <c r="E9" i="4" l="1"/>
  <c r="D9" i="4"/>
  <c r="C10" i="4"/>
  <c r="E10" i="4" l="1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K8" i="12"/>
  <c r="J8" i="12"/>
  <c r="I8" i="12"/>
  <c r="H8" i="12"/>
  <c r="G8" i="12"/>
  <c r="F8" i="12"/>
  <c r="E8" i="12"/>
  <c r="D8" i="12"/>
  <c r="C8" i="12"/>
  <c r="D22" i="4" l="1"/>
  <c r="E22" i="4"/>
  <c r="C23" i="4"/>
  <c r="H22" i="4"/>
  <c r="I22" i="4"/>
  <c r="G22" i="4"/>
  <c r="J22" i="4"/>
  <c r="F22" i="4"/>
  <c r="L22" i="4"/>
  <c r="K22" i="4"/>
  <c r="K9" i="12"/>
  <c r="I9" i="12"/>
  <c r="G9" i="12"/>
  <c r="E9" i="12"/>
  <c r="C9" i="12"/>
  <c r="B10" i="12"/>
  <c r="J9" i="12"/>
  <c r="H9" i="12"/>
  <c r="F9" i="12"/>
  <c r="D9" i="12"/>
  <c r="D23" i="4" l="1"/>
  <c r="E23" i="4"/>
  <c r="C24" i="4"/>
  <c r="H23" i="4"/>
  <c r="G23" i="4"/>
  <c r="F23" i="4"/>
  <c r="K23" i="4"/>
  <c r="L23" i="4"/>
  <c r="J23" i="4"/>
  <c r="I23" i="4"/>
  <c r="B11" i="12"/>
  <c r="J10" i="12"/>
  <c r="H10" i="12"/>
  <c r="F10" i="12"/>
  <c r="D10" i="12"/>
  <c r="K10" i="12"/>
  <c r="I10" i="12"/>
  <c r="G10" i="12"/>
  <c r="E10" i="12"/>
  <c r="C10" i="12"/>
  <c r="E24" i="4" l="1"/>
  <c r="D24" i="4"/>
  <c r="C25" i="4"/>
  <c r="H24" i="4"/>
  <c r="G24" i="4"/>
  <c r="I24" i="4"/>
  <c r="F24" i="4"/>
  <c r="K24" i="4"/>
  <c r="J24" i="4"/>
  <c r="L24" i="4"/>
  <c r="B12" i="12"/>
  <c r="J11" i="12"/>
  <c r="H11" i="12"/>
  <c r="F11" i="12"/>
  <c r="D11" i="12"/>
  <c r="K11" i="12"/>
  <c r="I11" i="12"/>
  <c r="G11" i="12"/>
  <c r="E11" i="12"/>
  <c r="C11" i="12"/>
  <c r="E25" i="4" l="1"/>
  <c r="D25" i="4"/>
  <c r="C26" i="4"/>
  <c r="H25" i="4"/>
  <c r="G25" i="4"/>
  <c r="K25" i="4"/>
  <c r="F25" i="4"/>
  <c r="J25" i="4"/>
  <c r="L25" i="4"/>
  <c r="I25" i="4"/>
  <c r="I12" i="12"/>
  <c r="E12" i="12"/>
  <c r="B13" i="12"/>
  <c r="H12" i="12"/>
  <c r="D12" i="12"/>
  <c r="K12" i="12"/>
  <c r="G12" i="12"/>
  <c r="C12" i="12"/>
  <c r="J12" i="12"/>
  <c r="F12" i="12"/>
  <c r="E26" i="4" l="1"/>
  <c r="D26" i="4"/>
  <c r="C27" i="4"/>
  <c r="H26" i="4"/>
  <c r="G26" i="4"/>
  <c r="F26" i="4"/>
  <c r="I26" i="4"/>
  <c r="L26" i="4"/>
  <c r="K26" i="4"/>
  <c r="J26" i="4"/>
  <c r="J13" i="12"/>
  <c r="F13" i="12"/>
  <c r="K13" i="12"/>
  <c r="G13" i="12"/>
  <c r="C13" i="12"/>
  <c r="B14" i="12"/>
  <c r="H13" i="12"/>
  <c r="D13" i="12"/>
  <c r="I13" i="12"/>
  <c r="E13" i="12"/>
  <c r="E27" i="4" l="1"/>
  <c r="D27" i="4"/>
  <c r="C28" i="4"/>
  <c r="H27" i="4"/>
  <c r="G27" i="4"/>
  <c r="K27" i="4"/>
  <c r="J27" i="4"/>
  <c r="F27" i="4"/>
  <c r="I27" i="4"/>
  <c r="L27" i="4"/>
  <c r="I14" i="12"/>
  <c r="E14" i="12"/>
  <c r="B15" i="12"/>
  <c r="H14" i="12"/>
  <c r="D14" i="12"/>
  <c r="K14" i="12"/>
  <c r="G14" i="12"/>
  <c r="C14" i="12"/>
  <c r="J14" i="12"/>
  <c r="F14" i="12"/>
  <c r="E28" i="4" l="1"/>
  <c r="D28" i="4"/>
  <c r="C29" i="4"/>
  <c r="C30" i="4" s="1"/>
  <c r="H28" i="4"/>
  <c r="J28" i="4"/>
  <c r="G28" i="4"/>
  <c r="F28" i="4"/>
  <c r="L28" i="4"/>
  <c r="K28" i="4"/>
  <c r="I28" i="4"/>
  <c r="J15" i="12"/>
  <c r="F15" i="12"/>
  <c r="K15" i="12"/>
  <c r="G15" i="12"/>
  <c r="C15" i="12"/>
  <c r="B16" i="12"/>
  <c r="D15" i="12"/>
  <c r="E15" i="12"/>
  <c r="H15" i="12"/>
  <c r="I15" i="12"/>
  <c r="L30" i="4" l="1"/>
  <c r="H30" i="4"/>
  <c r="G30" i="4"/>
  <c r="F30" i="4"/>
  <c r="E30" i="4"/>
  <c r="D30" i="4"/>
  <c r="J30" i="4"/>
  <c r="I30" i="4"/>
  <c r="K30" i="4"/>
  <c r="E29" i="4"/>
  <c r="D29" i="4"/>
  <c r="C31" i="4"/>
  <c r="H29" i="4"/>
  <c r="G29" i="4"/>
  <c r="I29" i="4"/>
  <c r="F29" i="4"/>
  <c r="K29" i="4"/>
  <c r="L29" i="4"/>
  <c r="J29" i="4"/>
  <c r="I16" i="12"/>
  <c r="E16" i="12"/>
  <c r="B17" i="12"/>
  <c r="H16" i="12"/>
  <c r="D16" i="12"/>
  <c r="K16" i="12"/>
  <c r="C16" i="12"/>
  <c r="F16" i="12"/>
  <c r="G16" i="12"/>
  <c r="J16" i="12"/>
  <c r="D31" i="4" l="1"/>
  <c r="E31" i="4"/>
  <c r="C32" i="4"/>
  <c r="H31" i="4"/>
  <c r="I31" i="4"/>
  <c r="G31" i="4"/>
  <c r="J31" i="4"/>
  <c r="F31" i="4"/>
  <c r="L31" i="4"/>
  <c r="K31" i="4"/>
  <c r="J17" i="12"/>
  <c r="F17" i="12"/>
  <c r="K17" i="12"/>
  <c r="G17" i="12"/>
  <c r="C17" i="12"/>
  <c r="D17" i="12"/>
  <c r="I17" i="12"/>
  <c r="H17" i="12"/>
  <c r="E17" i="12"/>
  <c r="D32" i="4" l="1"/>
  <c r="E32" i="4"/>
  <c r="C33" i="4"/>
  <c r="H32" i="4"/>
  <c r="G32" i="4"/>
  <c r="K32" i="4"/>
  <c r="F32" i="4"/>
  <c r="J32" i="4"/>
  <c r="L32" i="4"/>
  <c r="I32" i="4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E33" i="4" l="1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B6" i="12"/>
  <c r="Q7" i="12" s="1"/>
  <c r="D6" i="12"/>
  <c r="S7" i="12" s="1"/>
  <c r="T7" i="4"/>
  <c r="F6" i="12"/>
  <c r="U7" i="12" s="1"/>
  <c r="V7" i="4"/>
  <c r="H6" i="12"/>
  <c r="W7" i="12" s="1"/>
  <c r="X7" i="4"/>
  <c r="J6" i="12"/>
  <c r="Y7" i="12" s="1"/>
  <c r="Z7" i="4"/>
  <c r="C6" i="12"/>
  <c r="R7" i="12" s="1"/>
  <c r="S7" i="4"/>
  <c r="G6" i="12"/>
  <c r="V7" i="12" s="1"/>
  <c r="W7" i="4"/>
  <c r="K6" i="12"/>
  <c r="Z7" i="12" s="1"/>
  <c r="AA7" i="4"/>
  <c r="I6" i="6"/>
  <c r="X7" i="6" s="1"/>
  <c r="I6" i="12"/>
  <c r="X7" i="12" s="1"/>
  <c r="F6" i="8"/>
  <c r="T7" i="8" s="1"/>
  <c r="E6" i="12"/>
  <c r="T7" i="12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34" i="4" l="1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E35" i="4" l="1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G7" i="12"/>
  <c r="D7" i="12"/>
  <c r="D7" i="16"/>
  <c r="C7" i="12"/>
  <c r="E7" i="12"/>
  <c r="E7" i="16"/>
  <c r="I7" i="12"/>
  <c r="I7" i="16"/>
  <c r="D7" i="8"/>
  <c r="C7" i="16"/>
  <c r="C7" i="5"/>
  <c r="F7" i="12"/>
  <c r="F7" i="16"/>
  <c r="J7" i="12"/>
  <c r="J7" i="16"/>
  <c r="H7" i="12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12"/>
  <c r="K7" i="5"/>
  <c r="L7" i="7"/>
  <c r="L7" i="8"/>
  <c r="E36" i="4" l="1"/>
  <c r="D36" i="4"/>
  <c r="C37" i="4"/>
  <c r="H36" i="4"/>
  <c r="J36" i="4"/>
  <c r="G36" i="4"/>
  <c r="F36" i="4"/>
  <c r="L36" i="4"/>
  <c r="K36" i="4"/>
  <c r="I36" i="4"/>
  <c r="E37" i="4" l="1"/>
  <c r="D37" i="4"/>
  <c r="C38" i="4"/>
  <c r="H37" i="4"/>
  <c r="G37" i="4"/>
  <c r="I37" i="4"/>
  <c r="F37" i="4"/>
  <c r="K37" i="4"/>
  <c r="L37" i="4"/>
  <c r="J37" i="4"/>
  <c r="E38" i="4" l="1"/>
  <c r="D38" i="4"/>
  <c r="C39" i="4"/>
  <c r="H38" i="4"/>
  <c r="G38" i="4"/>
  <c r="K38" i="4"/>
  <c r="J38" i="4"/>
  <c r="F38" i="4"/>
  <c r="I38" i="4"/>
  <c r="L38" i="4"/>
  <c r="D39" i="4" l="1"/>
  <c r="E39" i="4"/>
  <c r="C40" i="4"/>
  <c r="H39" i="4"/>
  <c r="I39" i="4"/>
  <c r="G39" i="4"/>
  <c r="F39" i="4"/>
  <c r="L39" i="4"/>
  <c r="K39" i="4"/>
  <c r="J39" i="4"/>
  <c r="D40" i="4" l="1"/>
  <c r="E40" i="4"/>
  <c r="C41" i="4"/>
  <c r="H40" i="4"/>
  <c r="K40" i="4"/>
  <c r="G40" i="4"/>
  <c r="F40" i="4"/>
  <c r="J40" i="4"/>
  <c r="L40" i="4"/>
  <c r="I40" i="4"/>
  <c r="E41" i="4" l="1"/>
  <c r="D41" i="4"/>
  <c r="C42" i="4"/>
  <c r="H41" i="4"/>
  <c r="G41" i="4"/>
  <c r="K41" i="4"/>
  <c r="I41" i="4"/>
  <c r="F41" i="4"/>
  <c r="J41" i="4"/>
  <c r="L41" i="4"/>
  <c r="E42" i="4" l="1"/>
  <c r="D42" i="4"/>
  <c r="C43" i="4"/>
  <c r="H42" i="4"/>
  <c r="J42" i="4"/>
  <c r="G42" i="4"/>
  <c r="F42" i="4"/>
  <c r="K42" i="4"/>
  <c r="I42" i="4"/>
  <c r="L42" i="4"/>
  <c r="E43" i="4" l="1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H50" i="4"/>
  <c r="G50" i="4"/>
  <c r="F50" i="4"/>
  <c r="I50" i="4"/>
  <c r="K50" i="4"/>
  <c r="J50" i="4"/>
  <c r="L50" i="4"/>
</calcChain>
</file>

<file path=xl/sharedStrings.xml><?xml version="1.0" encoding="utf-8"?>
<sst xmlns="http://schemas.openxmlformats.org/spreadsheetml/2006/main" count="2521" uniqueCount="215">
  <si>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</si>
  <si>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</si>
  <si>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</si>
  <si>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</si>
  <si>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</si>
  <si>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</si>
  <si>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</si>
  <si>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</si>
  <si>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</si>
  <si>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</si>
  <si>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</si>
  <si>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</si>
  <si>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</si>
  <si>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</si>
  <si>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</si>
  <si>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</si>
  <si>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</si>
  <si>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</si>
  <si>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</si>
  <si>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</si>
  <si>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</si>
  <si>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</si>
  <si>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</si>
  <si>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</si>
  <si>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</si>
  <si>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</si>
  <si>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</si>
  <si>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</si>
  <si>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</si>
  <si>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</si>
  <si>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</si>
  <si>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</si>
  <si>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</si>
  <si>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</si>
  <si>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</si>
  <si>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</si>
  <si>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</si>
  <si>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</si>
  <si>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</si>
  <si>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</si>
  <si>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</si>
  <si>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</si>
  <si>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</si>
  <si>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</si>
  <si>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</si>
  <si>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</si>
  <si>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</si>
  <si>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</si>
  <si>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</si>
  <si>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</si>
  <si>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</si>
  <si>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</si>
  <si>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</si>
  <si>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</si>
  <si>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</si>
  <si>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</si>
  <si>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</si>
  <si>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</si>
  <si>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</si>
  <si>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</si>
  <si>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</si>
  <si>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</si>
  <si>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</si>
  <si>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</si>
  <si>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</si>
  <si>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</si>
  <si>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</si>
  <si>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</si>
  <si>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</si>
  <si>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</si>
  <si>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</si>
  <si>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</si>
  <si>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</si>
  <si>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</si>
  <si>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</si>
  <si>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</si>
  <si>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</si>
  <si>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</si>
  <si>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</si>
  <si>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</si>
  <si>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</si>
  <si>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</si>
  <si>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</si>
  <si>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</si>
  <si>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</si>
  <si>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</si>
  <si>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</si>
  <si>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</si>
  <si>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</si>
  <si>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</si>
  <si>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</si>
  <si>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</si>
  <si>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</si>
  <si>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</si>
  <si>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</si>
  <si>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</si>
  <si>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</si>
  <si>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</si>
  <si>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</si>
  <si>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</si>
  <si>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</si>
  <si>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</si>
  <si>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</si>
  <si>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</si>
  <si>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</si>
  <si>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</si>
  <si>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</si>
  <si>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</si>
  <si>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</si>
  <si>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</si>
  <si>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</si>
  <si>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</si>
  <si>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</si>
  <si>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</si>
  <si>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</si>
  <si>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</si>
  <si>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</si>
  <si>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</si>
  <si>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</si>
  <si>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</si>
  <si>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</si>
  <si>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</si>
  <si>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</si>
  <si>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</si>
  <si>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</si>
  <si>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</si>
  <si>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</si>
  <si>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</si>
  <si>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</si>
  <si>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</si>
  <si>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</si>
  <si>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</si>
  <si>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</si>
  <si>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</si>
  <si>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</si>
  <si>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</si>
  <si>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</si>
  <si>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</si>
  <si>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</si>
  <si>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</si>
  <si>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</si>
  <si>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</si>
  <si>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</si>
  <si>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</si>
  <si>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</si>
  <si>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</si>
  <si>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</si>
  <si>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</si>
  <si>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</si>
  <si>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</si>
  <si>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</si>
  <si>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</si>
  <si>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</si>
  <si>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</si>
  <si>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</si>
  <si>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</si>
  <si>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</si>
  <si>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</si>
  <si>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</si>
  <si>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</si>
  <si>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</si>
  <si>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</si>
  <si>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</si>
  <si>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</si>
  <si>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</si>
  <si>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</si>
  <si>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</si>
  <si>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</si>
  <si>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</si>
  <si>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</si>
  <si>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</si>
  <si>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</si>
  <si>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</si>
  <si>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</si>
  <si>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</si>
  <si>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</si>
  <si>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</si>
  <si>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</si>
  <si>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</si>
  <si>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</si>
  <si>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</si>
  <si>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</si>
  <si>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</si>
  <si>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</si>
  <si>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</si>
  <si>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fcap</t>
  </si>
  <si>
    <t>Energy</t>
  </si>
  <si>
    <t>fegy</t>
  </si>
  <si>
    <t>angas</t>
  </si>
  <si>
    <t>flab-n</t>
  </si>
  <si>
    <t>flab-p</t>
  </si>
  <si>
    <t>flab-s</t>
  </si>
  <si>
    <t>aocer</t>
  </si>
  <si>
    <t>amine</t>
  </si>
  <si>
    <t>hhd-r1</t>
  </si>
  <si>
    <t>hhd-r2</t>
  </si>
  <si>
    <t>hhd-r3</t>
  </si>
  <si>
    <t>hhd-r4</t>
  </si>
  <si>
    <t>hhd-r5</t>
  </si>
  <si>
    <t>Agriculture</t>
  </si>
  <si>
    <t>Mining</t>
  </si>
  <si>
    <t>Manufacturing</t>
  </si>
  <si>
    <t>Utilities</t>
  </si>
  <si>
    <t>Construction</t>
  </si>
  <si>
    <t>Trade services</t>
  </si>
  <si>
    <t>Transport services</t>
  </si>
  <si>
    <t>Business services</t>
  </si>
  <si>
    <t>Financial services</t>
  </si>
  <si>
    <t>Real estate</t>
  </si>
  <si>
    <t>Government services</t>
  </si>
  <si>
    <t>Other services</t>
  </si>
  <si>
    <t>TFPgr!A6</t>
  </si>
  <si>
    <t>rural</t>
  </si>
  <si>
    <t>urban</t>
  </si>
  <si>
    <t>population2!a7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</si>
</sst>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  <xf numFmtId="0" fontId="0" fillId="2" borderId="0" xfId="0" applyFill="1"/>
    <xf numFmtId="164" fontId="0" fillId="0" borderId="0" xfId="1" applyFont="1"/>
    <xf numFmtId="164" fontId="0" fillId="0" borderId="0" xfId="0" applyNumberFormat="1"/>
    <xf numFmtId="164" fontId="0" fillId="0" borderId="0" xfId="1" applyFont="1" applyAlignment="1">
      <alignment horizontal="right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137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TIMGE/CGE/2simulatio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Closures"/>
      <sheetName val="TFPgr"/>
      <sheetName val="TFP"/>
      <sheetName val="FacProd"/>
      <sheetName val="FacSup"/>
      <sheetName val="Wage"/>
      <sheetName val="FixCap"/>
      <sheetName val="Misc"/>
      <sheetName val="Population"/>
      <sheetName val="Populatio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>base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1CB-0A5D-4B56-9E7E-535AC72724A0}">
  <sheetPr codeName="Sheet1"/>
  <dimension ref="A1:AD70"/>
  <sheetViews>
    <sheetView topLeftCell="E1" workbookViewId="0">
      <selection activeCell="K9" sqref="K9"/>
    </sheetView>
  </sheetViews>
  <sheetFormatPr defaultRowHeight="15" x14ac:dyDescent="0.25"/>
  <sheetData>
    <row r="1" spans="1:30" ht="18.75" x14ac:dyDescent="0.3">
      <c r="A1" s="1" t="s">
        <v>64</v>
      </c>
      <c r="L1" s="13">
        <v>2.7</v>
      </c>
      <c r="M1" s="13">
        <v>2.5</v>
      </c>
      <c r="N1" s="13">
        <v>1.8</v>
      </c>
      <c r="O1" s="13">
        <v>2.2000000000000002</v>
      </c>
      <c r="P1" s="13">
        <v>2.2000000000000002</v>
      </c>
      <c r="Q1" s="13">
        <v>2</v>
      </c>
      <c r="R1" s="13">
        <f>Q1</f>
        <v>2</v>
      </c>
    </row>
    <row r="2" spans="1:30" x14ac:dyDescent="0.25">
      <c r="C2" s="16"/>
      <c r="D2" s="16">
        <v>1</v>
      </c>
      <c r="E2" s="16">
        <v>1.3</v>
      </c>
      <c r="F2" s="16">
        <v>1.5</v>
      </c>
      <c r="G2" s="16">
        <v>1.2</v>
      </c>
      <c r="H2" s="16">
        <v>1.2</v>
      </c>
      <c r="I2" s="16">
        <v>1.2</v>
      </c>
    </row>
    <row r="3" spans="1:30" x14ac:dyDescent="0.25">
      <c r="B3">
        <v>1</v>
      </c>
      <c r="C3" s="16"/>
      <c r="D3" s="16">
        <f>D2*$B$3</f>
        <v>1</v>
      </c>
      <c r="E3" s="16">
        <f t="shared" ref="E3:I3" si="0">E2*$B$3</f>
        <v>1.3</v>
      </c>
      <c r="F3" s="16">
        <f t="shared" si="0"/>
        <v>1.5</v>
      </c>
      <c r="G3" s="16">
        <f t="shared" si="0"/>
        <v>1.2</v>
      </c>
      <c r="H3" s="16">
        <f t="shared" si="0"/>
        <v>1.2</v>
      </c>
      <c r="I3" s="16">
        <f t="shared" si="0"/>
        <v>1.2</v>
      </c>
    </row>
    <row r="5" spans="1:30" x14ac:dyDescent="0.25">
      <c r="A5" s="2" t="s">
        <v>115</v>
      </c>
      <c r="Q5" s="2"/>
    </row>
    <row r="6" spans="1:30" x14ac:dyDescent="0.25"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K6" s="8"/>
      <c r="L6" s="8"/>
      <c r="M6" s="8"/>
      <c r="Q6">
        <v>0.18</v>
      </c>
    </row>
    <row r="7" spans="1:30" x14ac:dyDescent="0.25">
      <c r="C7" s="8">
        <v>2020</v>
      </c>
      <c r="D7" s="8">
        <v>2021</v>
      </c>
      <c r="E7" s="8">
        <v>2023</v>
      </c>
      <c r="F7" s="8">
        <v>2030</v>
      </c>
      <c r="G7" s="8">
        <v>2035</v>
      </c>
      <c r="H7" s="8">
        <v>2040</v>
      </c>
      <c r="I7" s="8">
        <v>2045</v>
      </c>
      <c r="K7" s="8"/>
      <c r="L7" s="8"/>
      <c r="M7" s="8"/>
      <c r="Q7">
        <v>2019</v>
      </c>
      <c r="R7">
        <f t="shared" ref="R7:X7" si="1">C7</f>
        <v>2020</v>
      </c>
      <c r="S7">
        <f t="shared" si="1"/>
        <v>2021</v>
      </c>
      <c r="T7">
        <f t="shared" si="1"/>
        <v>2023</v>
      </c>
      <c r="U7">
        <f t="shared" si="1"/>
        <v>2030</v>
      </c>
      <c r="V7">
        <f t="shared" si="1"/>
        <v>2035</v>
      </c>
      <c r="W7">
        <f t="shared" si="1"/>
        <v>2040</v>
      </c>
      <c r="X7">
        <f t="shared" si="1"/>
        <v>2045</v>
      </c>
      <c r="Y7" s="8"/>
      <c r="Z7" s="8"/>
      <c r="AA7" s="8"/>
      <c r="AB7" s="8"/>
      <c r="AC7" s="15" t="s">
        <v>149</v>
      </c>
      <c r="AD7" t="s">
        <v>199</v>
      </c>
    </row>
    <row r="8" spans="1:30" x14ac:dyDescent="0.25">
      <c r="A8" s="15" t="s">
        <v>149</v>
      </c>
      <c r="B8" t="s">
        <v>63</v>
      </c>
      <c r="C8" s="13">
        <f>VLOOKUP(VLOOKUP($A8,$AC$7:$AD$49,2,0),$P$8:$X$19,COLUMNS($P$7:R$7),)*C$3</f>
        <v>0</v>
      </c>
      <c r="D8" s="13">
        <f>VLOOKUP(VLOOKUP($A8,$AC$7:$AD$49,2,0),$P$8:$X$19,COLUMNS($P$7:S$7),)*D$3</f>
        <v>1.4581392057131581</v>
      </c>
      <c r="E8" s="13">
        <f>VLOOKUP(VLOOKUP($A8,$AC$7:$AD$49,2,0),$P$8:$X$19,COLUMNS($P$7:T$7),)*E$3</f>
        <v>1.8955809674271056</v>
      </c>
      <c r="F8" s="13">
        <f>VLOOKUP(VLOOKUP($A8,$AC$7:$AD$49,2,0),$P$8:$X$19,COLUMNS($P$7:U$7),)*F$3</f>
        <v>2.1872088085697374</v>
      </c>
      <c r="G8" s="13">
        <f>VLOOKUP(VLOOKUP($A8,$AC$7:$AD$49,2,0),$P$8:$X$19,COLUMNS($P$7:V$7),)*G$3</f>
        <v>1.7497670468557898</v>
      </c>
      <c r="H8" s="13">
        <f>VLOOKUP(VLOOKUP($A8,$AC$7:$AD$49,2,0),$P$8:$X$19,COLUMNS($P$7:W$7),)*H$3</f>
        <v>1.7497670468557898</v>
      </c>
      <c r="I8" s="13">
        <f>VLOOKUP(VLOOKUP($A8,$AC$7:$AD$49,2,0),$P$8:$X$19,COLUMNS($P$7:X$7),)*I$3</f>
        <v>1.7497670468557898</v>
      </c>
      <c r="K8" s="13"/>
      <c r="L8" s="13"/>
      <c r="M8" s="13"/>
      <c r="P8" t="s">
        <v>199</v>
      </c>
      <c r="Q8" s="17">
        <v>1.4581392057131581</v>
      </c>
      <c r="R8" s="18">
        <f t="shared" ref="R8:X16" si="2">Q8+$O8</f>
        <v>1.4581392057131581</v>
      </c>
      <c r="S8" s="18">
        <f t="shared" si="2"/>
        <v>1.4581392057131581</v>
      </c>
      <c r="T8" s="18">
        <f t="shared" si="2"/>
        <v>1.4581392057131581</v>
      </c>
      <c r="U8" s="18">
        <f t="shared" si="2"/>
        <v>1.4581392057131581</v>
      </c>
      <c r="V8" s="18">
        <f t="shared" si="2"/>
        <v>1.4581392057131581</v>
      </c>
      <c r="W8" s="18">
        <f t="shared" si="2"/>
        <v>1.4581392057131581</v>
      </c>
      <c r="X8" s="18">
        <f t="shared" si="2"/>
        <v>1.4581392057131581</v>
      </c>
      <c r="Y8" s="13"/>
      <c r="Z8" s="13"/>
      <c r="AA8" s="13"/>
      <c r="AB8" s="13"/>
      <c r="AC8" s="15" t="s">
        <v>150</v>
      </c>
      <c r="AD8" t="s">
        <v>199</v>
      </c>
    </row>
    <row r="9" spans="1:30" x14ac:dyDescent="0.25">
      <c r="A9" s="15" t="s">
        <v>150</v>
      </c>
      <c r="B9" t="s">
        <v>63</v>
      </c>
      <c r="C9" s="13">
        <f>VLOOKUP(VLOOKUP($A9,$AC$7:$AD$49,2,0),$P$8:$X$19,COLUMNS($P$7:R$7),)*C$3</f>
        <v>0</v>
      </c>
      <c r="D9" s="13">
        <f>VLOOKUP(VLOOKUP($A9,$AC$7:$AD$49,2,0),$P$8:$X$19,COLUMNS($P$7:S$7),)*D$3</f>
        <v>1.4581392057131581</v>
      </c>
      <c r="E9" s="13">
        <f>VLOOKUP(VLOOKUP($A9,$AC$7:$AD$49,2,0),$P$8:$X$19,COLUMNS($P$7:T$7),)*E$3</f>
        <v>1.8955809674271056</v>
      </c>
      <c r="F9" s="13">
        <f>VLOOKUP(VLOOKUP($A9,$AC$7:$AD$49,2,0),$P$8:$X$19,COLUMNS($P$7:U$7),)*F$3</f>
        <v>2.1872088085697374</v>
      </c>
      <c r="G9" s="13">
        <f>VLOOKUP(VLOOKUP($A9,$AC$7:$AD$49,2,0),$P$8:$X$19,COLUMNS($P$7:V$7),)*G$3</f>
        <v>1.7497670468557898</v>
      </c>
      <c r="H9" s="13">
        <f>VLOOKUP(VLOOKUP($A9,$AC$7:$AD$49,2,0),$P$8:$X$19,COLUMNS($P$7:W$7),)*H$3</f>
        <v>1.7497670468557898</v>
      </c>
      <c r="I9" s="13">
        <f>VLOOKUP(VLOOKUP($A9,$AC$7:$AD$49,2,0),$P$8:$X$19,COLUMNS($P$7:X$7),)*I$3</f>
        <v>1.7497670468557898</v>
      </c>
      <c r="K9" s="13"/>
      <c r="L9" s="13"/>
      <c r="M9" s="13"/>
      <c r="P9" t="s">
        <v>200</v>
      </c>
      <c r="Q9" s="17">
        <v>0.69357308688234931</v>
      </c>
      <c r="R9" s="18">
        <f>Q9+$O9</f>
        <v>0.69357308688234931</v>
      </c>
      <c r="S9" s="18">
        <f t="shared" si="2"/>
        <v>0.69357308688234931</v>
      </c>
      <c r="T9" s="18">
        <f t="shared" si="2"/>
        <v>0.69357308688234931</v>
      </c>
      <c r="U9" s="18">
        <f t="shared" si="2"/>
        <v>0.69357308688234931</v>
      </c>
      <c r="V9" s="18">
        <f t="shared" si="2"/>
        <v>0.69357308688234931</v>
      </c>
      <c r="W9" s="18">
        <f t="shared" si="2"/>
        <v>0.69357308688234931</v>
      </c>
      <c r="X9" s="18">
        <f t="shared" si="2"/>
        <v>0.69357308688234931</v>
      </c>
      <c r="Y9" s="13"/>
      <c r="Z9" s="13"/>
      <c r="AA9">
        <v>-0.3</v>
      </c>
      <c r="AB9" s="13"/>
      <c r="AC9" s="15" t="s">
        <v>192</v>
      </c>
      <c r="AD9" t="s">
        <v>199</v>
      </c>
    </row>
    <row r="10" spans="1:30" x14ac:dyDescent="0.25">
      <c r="A10" s="15" t="s">
        <v>192</v>
      </c>
      <c r="B10" t="s">
        <v>63</v>
      </c>
      <c r="C10" s="13">
        <f>VLOOKUP(VLOOKUP($A10,$AC$7:$AD$49,2,0),$P$8:$X$19,COLUMNS($P$7:R$7),)*C$3</f>
        <v>0</v>
      </c>
      <c r="D10" s="13">
        <f>VLOOKUP(VLOOKUP($A10,$AC$7:$AD$49,2,0),$P$8:$X$19,COLUMNS($P$7:S$7),)*D$3</f>
        <v>1.4581392057131581</v>
      </c>
      <c r="E10" s="13">
        <f>VLOOKUP(VLOOKUP($A10,$AC$7:$AD$49,2,0),$P$8:$X$19,COLUMNS($P$7:T$7),)*E$3</f>
        <v>1.8955809674271056</v>
      </c>
      <c r="F10" s="13">
        <f>VLOOKUP(VLOOKUP($A10,$AC$7:$AD$49,2,0),$P$8:$X$19,COLUMNS($P$7:U$7),)*F$3</f>
        <v>2.1872088085697374</v>
      </c>
      <c r="G10" s="13">
        <f>VLOOKUP(VLOOKUP($A10,$AC$7:$AD$49,2,0),$P$8:$X$19,COLUMNS($P$7:V$7),)*G$3</f>
        <v>1.7497670468557898</v>
      </c>
      <c r="H10" s="13">
        <f>VLOOKUP(VLOOKUP($A10,$AC$7:$AD$49,2,0),$P$8:$X$19,COLUMNS($P$7:W$7),)*H$3</f>
        <v>1.7497670468557898</v>
      </c>
      <c r="I10" s="13">
        <f>VLOOKUP(VLOOKUP($A10,$AC$7:$AD$49,2,0),$P$8:$X$19,COLUMNS($P$7:X$7),)*I$3</f>
        <v>1.7497670468557898</v>
      </c>
      <c r="K10" s="13"/>
      <c r="L10" s="13"/>
      <c r="M10" s="13"/>
      <c r="O10">
        <v>0.2</v>
      </c>
      <c r="P10" t="s">
        <v>201</v>
      </c>
      <c r="Q10" s="17">
        <v>0.50760237713233269</v>
      </c>
      <c r="R10" s="18">
        <f t="shared" ref="R10:U16" si="3">Q10+$O10</f>
        <v>0.70760237713233276</v>
      </c>
      <c r="S10" s="18">
        <f t="shared" si="3"/>
        <v>0.90760237713233272</v>
      </c>
      <c r="T10" s="18">
        <f t="shared" si="3"/>
        <v>1.1076023771323327</v>
      </c>
      <c r="U10" s="18">
        <f t="shared" si="3"/>
        <v>1.3076023771323326</v>
      </c>
      <c r="V10" s="18">
        <f t="shared" si="2"/>
        <v>1.5076023771323326</v>
      </c>
      <c r="W10" s="18">
        <f t="shared" si="2"/>
        <v>1.7076023771323325</v>
      </c>
      <c r="X10" s="18">
        <f t="shared" si="2"/>
        <v>1.9076023771323325</v>
      </c>
      <c r="Y10" s="13"/>
      <c r="Z10" s="13"/>
      <c r="AA10">
        <v>0.2</v>
      </c>
      <c r="AB10" s="13"/>
      <c r="AC10" s="15" t="s">
        <v>151</v>
      </c>
      <c r="AD10" t="s">
        <v>199</v>
      </c>
    </row>
    <row r="11" spans="1:30" x14ac:dyDescent="0.25">
      <c r="A11" s="15" t="s">
        <v>151</v>
      </c>
      <c r="B11" t="s">
        <v>63</v>
      </c>
      <c r="C11" s="13">
        <f>VLOOKUP(VLOOKUP($A11,$AC$7:$AD$49,2,0),$P$8:$X$19,COLUMNS($P$7:R$7),)*C$3</f>
        <v>0</v>
      </c>
      <c r="D11" s="13">
        <f>VLOOKUP(VLOOKUP($A11,$AC$7:$AD$49,2,0),$P$8:$X$19,COLUMNS($P$7:S$7),)*D$3</f>
        <v>1.4581392057131581</v>
      </c>
      <c r="E11" s="13">
        <f>VLOOKUP(VLOOKUP($A11,$AC$7:$AD$49,2,0),$P$8:$X$19,COLUMNS($P$7:T$7),)*E$3</f>
        <v>1.8955809674271056</v>
      </c>
      <c r="F11" s="13">
        <f>VLOOKUP(VLOOKUP($A11,$AC$7:$AD$49,2,0),$P$8:$X$19,COLUMNS($P$7:U$7),)*F$3</f>
        <v>2.1872088085697374</v>
      </c>
      <c r="G11" s="13">
        <f>VLOOKUP(VLOOKUP($A11,$AC$7:$AD$49,2,0),$P$8:$X$19,COLUMNS($P$7:V$7),)*G$3</f>
        <v>1.7497670468557898</v>
      </c>
      <c r="H11" s="13">
        <f>VLOOKUP(VLOOKUP($A11,$AC$7:$AD$49,2,0),$P$8:$X$19,COLUMNS($P$7:W$7),)*H$3</f>
        <v>1.7497670468557898</v>
      </c>
      <c r="I11" s="13">
        <f>VLOOKUP(VLOOKUP($A11,$AC$7:$AD$49,2,0),$P$8:$X$19,COLUMNS($P$7:X$7),)*I$3</f>
        <v>1.7497670468557898</v>
      </c>
      <c r="K11" s="13"/>
      <c r="L11" s="13"/>
      <c r="M11" s="13"/>
      <c r="P11" t="s">
        <v>202</v>
      </c>
      <c r="Q11" s="17">
        <v>0.87137494615486677</v>
      </c>
      <c r="R11" s="18">
        <f t="shared" si="3"/>
        <v>0.87137494615486677</v>
      </c>
      <c r="S11" s="18">
        <f t="shared" si="3"/>
        <v>0.87137494615486677</v>
      </c>
      <c r="T11" s="18">
        <f t="shared" si="3"/>
        <v>0.87137494615486677</v>
      </c>
      <c r="U11" s="18">
        <f t="shared" si="3"/>
        <v>0.87137494615486677</v>
      </c>
      <c r="V11" s="18">
        <f t="shared" si="2"/>
        <v>0.87137494615486677</v>
      </c>
      <c r="W11" s="18">
        <f t="shared" si="2"/>
        <v>0.87137494615486677</v>
      </c>
      <c r="X11" s="18">
        <f t="shared" si="2"/>
        <v>0.87137494615486677</v>
      </c>
      <c r="Y11" s="13"/>
      <c r="Z11" s="13"/>
      <c r="AB11" s="13"/>
      <c r="AC11" s="15" t="s">
        <v>152</v>
      </c>
      <c r="AD11" t="s">
        <v>199</v>
      </c>
    </row>
    <row r="12" spans="1:30" x14ac:dyDescent="0.25">
      <c r="A12" s="15" t="s">
        <v>152</v>
      </c>
      <c r="B12" t="s">
        <v>63</v>
      </c>
      <c r="C12" s="13">
        <f>VLOOKUP(VLOOKUP($A12,$AC$7:$AD$49,2,0),$P$8:$X$19,COLUMNS($P$7:R$7),)*C$3</f>
        <v>0</v>
      </c>
      <c r="D12" s="13">
        <f>VLOOKUP(VLOOKUP($A12,$AC$7:$AD$49,2,0),$P$8:$X$19,COLUMNS($P$7:S$7),)*D$3</f>
        <v>1.4581392057131581</v>
      </c>
      <c r="E12" s="13">
        <f>VLOOKUP(VLOOKUP($A12,$AC$7:$AD$49,2,0),$P$8:$X$19,COLUMNS($P$7:T$7),)*E$3</f>
        <v>1.8955809674271056</v>
      </c>
      <c r="F12" s="13">
        <f>VLOOKUP(VLOOKUP($A12,$AC$7:$AD$49,2,0),$P$8:$X$19,COLUMNS($P$7:U$7),)*F$3</f>
        <v>2.1872088085697374</v>
      </c>
      <c r="G12" s="13">
        <f>VLOOKUP(VLOOKUP($A12,$AC$7:$AD$49,2,0),$P$8:$X$19,COLUMNS($P$7:V$7),)*G$3</f>
        <v>1.7497670468557898</v>
      </c>
      <c r="H12" s="13">
        <f>VLOOKUP(VLOOKUP($A12,$AC$7:$AD$49,2,0),$P$8:$X$19,COLUMNS($P$7:W$7),)*H$3</f>
        <v>1.7497670468557898</v>
      </c>
      <c r="I12" s="13">
        <f>VLOOKUP(VLOOKUP($A12,$AC$7:$AD$49,2,0),$P$8:$X$19,COLUMNS($P$7:X$7),)*I$3</f>
        <v>1.7497670468557898</v>
      </c>
      <c r="K12" s="13"/>
      <c r="L12" s="13"/>
      <c r="M12" s="13"/>
      <c r="P12" t="s">
        <v>203</v>
      </c>
      <c r="Q12" s="17">
        <v>1.0328069153958706</v>
      </c>
      <c r="R12" s="18">
        <f t="shared" si="3"/>
        <v>1.0328069153958706</v>
      </c>
      <c r="S12" s="18">
        <f t="shared" si="3"/>
        <v>1.0328069153958706</v>
      </c>
      <c r="T12" s="18">
        <f t="shared" si="3"/>
        <v>1.0328069153958706</v>
      </c>
      <c r="U12" s="18">
        <f t="shared" si="3"/>
        <v>1.0328069153958706</v>
      </c>
      <c r="V12" s="18">
        <f t="shared" si="2"/>
        <v>1.0328069153958706</v>
      </c>
      <c r="W12" s="18">
        <f t="shared" si="2"/>
        <v>1.0328069153958706</v>
      </c>
      <c r="X12" s="18">
        <f t="shared" si="2"/>
        <v>1.0328069153958706</v>
      </c>
      <c r="Y12" s="13"/>
      <c r="Z12" s="13"/>
      <c r="AB12" s="13"/>
      <c r="AC12" s="15" t="s">
        <v>153</v>
      </c>
      <c r="AD12" t="s">
        <v>199</v>
      </c>
    </row>
    <row r="13" spans="1:30" x14ac:dyDescent="0.25">
      <c r="A13" s="15" t="s">
        <v>153</v>
      </c>
      <c r="B13" t="s">
        <v>63</v>
      </c>
      <c r="C13" s="13">
        <f>VLOOKUP(VLOOKUP($A13,$AC$7:$AD$49,2,0),$P$8:$X$19,COLUMNS($P$7:R$7),)*C$3</f>
        <v>0</v>
      </c>
      <c r="D13" s="13">
        <f>VLOOKUP(VLOOKUP($A13,$AC$7:$AD$49,2,0),$P$8:$X$19,COLUMNS($P$7:S$7),)*D$3</f>
        <v>1.4581392057131581</v>
      </c>
      <c r="E13" s="13">
        <f>VLOOKUP(VLOOKUP($A13,$AC$7:$AD$49,2,0),$P$8:$X$19,COLUMNS($P$7:T$7),)*E$3</f>
        <v>1.8955809674271056</v>
      </c>
      <c r="F13" s="13">
        <f>VLOOKUP(VLOOKUP($A13,$AC$7:$AD$49,2,0),$P$8:$X$19,COLUMNS($P$7:U$7),)*F$3</f>
        <v>2.1872088085697374</v>
      </c>
      <c r="G13" s="13">
        <f>VLOOKUP(VLOOKUP($A13,$AC$7:$AD$49,2,0),$P$8:$X$19,COLUMNS($P$7:V$7),)*G$3</f>
        <v>1.7497670468557898</v>
      </c>
      <c r="H13" s="13">
        <f>VLOOKUP(VLOOKUP($A13,$AC$7:$AD$49,2,0),$P$8:$X$19,COLUMNS($P$7:W$7),)*H$3</f>
        <v>1.7497670468557898</v>
      </c>
      <c r="I13" s="13">
        <f>VLOOKUP(VLOOKUP($A13,$AC$7:$AD$49,2,0),$P$8:$X$19,COLUMNS($P$7:X$7),)*I$3</f>
        <v>1.7497670468557898</v>
      </c>
      <c r="K13" s="13"/>
      <c r="L13" s="13"/>
      <c r="M13" s="13"/>
      <c r="O13">
        <v>0.1</v>
      </c>
      <c r="P13" t="s">
        <v>204</v>
      </c>
      <c r="Q13" s="17">
        <v>0.78653312832663469</v>
      </c>
      <c r="R13" s="18">
        <f t="shared" si="3"/>
        <v>0.88653312832663467</v>
      </c>
      <c r="S13" s="18">
        <f t="shared" si="3"/>
        <v>0.98653312832663465</v>
      </c>
      <c r="T13" s="18">
        <f t="shared" si="3"/>
        <v>1.0865331283266346</v>
      </c>
      <c r="U13" s="18">
        <f t="shared" si="3"/>
        <v>1.1865331283266347</v>
      </c>
      <c r="V13" s="18">
        <f t="shared" si="2"/>
        <v>1.2865331283266348</v>
      </c>
      <c r="W13" s="18">
        <f t="shared" si="2"/>
        <v>1.3865331283266349</v>
      </c>
      <c r="X13" s="18">
        <f t="shared" si="2"/>
        <v>1.486533128326635</v>
      </c>
      <c r="Y13" s="13"/>
      <c r="Z13" s="13"/>
      <c r="AA13">
        <v>0.2</v>
      </c>
      <c r="AB13" s="13"/>
      <c r="AC13" s="15" t="s">
        <v>154</v>
      </c>
      <c r="AD13" t="s">
        <v>199</v>
      </c>
    </row>
    <row r="14" spans="1:30" x14ac:dyDescent="0.25">
      <c r="A14" s="15" t="s">
        <v>154</v>
      </c>
      <c r="B14" t="s">
        <v>63</v>
      </c>
      <c r="C14" s="13">
        <f>VLOOKUP(VLOOKUP($A14,$AC$7:$AD$49,2,0),$P$8:$X$19,COLUMNS($P$7:R$7),)*C$3</f>
        <v>0</v>
      </c>
      <c r="D14" s="13">
        <f>VLOOKUP(VLOOKUP($A14,$AC$7:$AD$49,2,0),$P$8:$X$19,COLUMNS($P$7:S$7),)*D$3</f>
        <v>1.4581392057131581</v>
      </c>
      <c r="E14" s="13">
        <f>VLOOKUP(VLOOKUP($A14,$AC$7:$AD$49,2,0),$P$8:$X$19,COLUMNS($P$7:T$7),)*E$3</f>
        <v>1.8955809674271056</v>
      </c>
      <c r="F14" s="13">
        <f>VLOOKUP(VLOOKUP($A14,$AC$7:$AD$49,2,0),$P$8:$X$19,COLUMNS($P$7:U$7),)*F$3</f>
        <v>2.1872088085697374</v>
      </c>
      <c r="G14" s="13">
        <f>VLOOKUP(VLOOKUP($A14,$AC$7:$AD$49,2,0),$P$8:$X$19,COLUMNS($P$7:V$7),)*G$3</f>
        <v>1.7497670468557898</v>
      </c>
      <c r="H14" s="13">
        <f>VLOOKUP(VLOOKUP($A14,$AC$7:$AD$49,2,0),$P$8:$X$19,COLUMNS($P$7:W$7),)*H$3</f>
        <v>1.7497670468557898</v>
      </c>
      <c r="I14" s="13">
        <f>VLOOKUP(VLOOKUP($A14,$AC$7:$AD$49,2,0),$P$8:$X$19,COLUMNS($P$7:X$7),)*I$3</f>
        <v>1.7497670468557898</v>
      </c>
      <c r="K14" s="13"/>
      <c r="L14" s="13"/>
      <c r="M14" s="13"/>
      <c r="O14">
        <v>0.1</v>
      </c>
      <c r="P14" t="s">
        <v>205</v>
      </c>
      <c r="Q14" s="17">
        <v>0.84386472122063194</v>
      </c>
      <c r="R14" s="18">
        <f t="shared" si="3"/>
        <v>0.94386472122063192</v>
      </c>
      <c r="S14" s="18">
        <f t="shared" si="3"/>
        <v>1.043864721220632</v>
      </c>
      <c r="T14" s="18">
        <f t="shared" si="3"/>
        <v>1.1438647212206321</v>
      </c>
      <c r="U14" s="18">
        <f t="shared" si="3"/>
        <v>1.2438647212206322</v>
      </c>
      <c r="V14" s="18">
        <f t="shared" si="2"/>
        <v>1.3438647212206323</v>
      </c>
      <c r="W14" s="18">
        <f t="shared" si="2"/>
        <v>1.4438647212206324</v>
      </c>
      <c r="X14" s="18">
        <f t="shared" si="2"/>
        <v>1.5438647212206325</v>
      </c>
      <c r="Y14" s="13"/>
      <c r="Z14" s="13"/>
      <c r="AA14">
        <v>0.2</v>
      </c>
      <c r="AB14" s="13"/>
      <c r="AC14" s="15" t="s">
        <v>155</v>
      </c>
      <c r="AD14" t="s">
        <v>199</v>
      </c>
    </row>
    <row r="15" spans="1:30" x14ac:dyDescent="0.25">
      <c r="A15" s="15" t="s">
        <v>155</v>
      </c>
      <c r="B15" t="s">
        <v>63</v>
      </c>
      <c r="C15" s="13">
        <f>VLOOKUP(VLOOKUP($A15,$AC$7:$AD$49,2,0),$P$8:$X$19,COLUMNS($P$7:R$7),)*C$3</f>
        <v>0</v>
      </c>
      <c r="D15" s="13">
        <f>VLOOKUP(VLOOKUP($A15,$AC$7:$AD$49,2,0),$P$8:$X$19,COLUMNS($P$7:S$7),)*D$3</f>
        <v>1.4581392057131581</v>
      </c>
      <c r="E15" s="13">
        <f>VLOOKUP(VLOOKUP($A15,$AC$7:$AD$49,2,0),$P$8:$X$19,COLUMNS($P$7:T$7),)*E$3</f>
        <v>1.8955809674271056</v>
      </c>
      <c r="F15" s="13">
        <f>VLOOKUP(VLOOKUP($A15,$AC$7:$AD$49,2,0),$P$8:$X$19,COLUMNS($P$7:U$7),)*F$3</f>
        <v>2.1872088085697374</v>
      </c>
      <c r="G15" s="13">
        <f>VLOOKUP(VLOOKUP($A15,$AC$7:$AD$49,2,0),$P$8:$X$19,COLUMNS($P$7:V$7),)*G$3</f>
        <v>1.7497670468557898</v>
      </c>
      <c r="H15" s="13">
        <f>VLOOKUP(VLOOKUP($A15,$AC$7:$AD$49,2,0),$P$8:$X$19,COLUMNS($P$7:W$7),)*H$3</f>
        <v>1.7497670468557898</v>
      </c>
      <c r="I15" s="13">
        <f>VLOOKUP(VLOOKUP($A15,$AC$7:$AD$49,2,0),$P$8:$X$19,COLUMNS($P$7:X$7),)*I$3</f>
        <v>1.7497670468557898</v>
      </c>
      <c r="K15" s="13"/>
      <c r="L15" s="13"/>
      <c r="M15" s="13"/>
      <c r="O15">
        <v>-0.2</v>
      </c>
      <c r="P15" t="s">
        <v>206</v>
      </c>
      <c r="Q15" s="17">
        <v>1.756652991412589</v>
      </c>
      <c r="R15" s="18">
        <f t="shared" si="3"/>
        <v>1.5566529914125891</v>
      </c>
      <c r="S15" s="18">
        <f t="shared" si="3"/>
        <v>1.3566529914125891</v>
      </c>
      <c r="T15" s="18">
        <f t="shared" si="3"/>
        <v>1.1566529914125891</v>
      </c>
      <c r="U15" s="18">
        <f t="shared" si="3"/>
        <v>0.95665299141258919</v>
      </c>
      <c r="V15" s="18">
        <f t="shared" si="2"/>
        <v>0.75665299141258924</v>
      </c>
      <c r="W15" s="18">
        <f t="shared" si="2"/>
        <v>0.55665299141258928</v>
      </c>
      <c r="X15" s="18">
        <f t="shared" si="2"/>
        <v>0.35665299141258927</v>
      </c>
      <c r="Y15" s="13"/>
      <c r="Z15" s="13"/>
      <c r="AA15">
        <v>0.2</v>
      </c>
      <c r="AB15" s="13"/>
      <c r="AC15" s="15" t="s">
        <v>156</v>
      </c>
      <c r="AD15" t="s">
        <v>199</v>
      </c>
    </row>
    <row r="16" spans="1:30" x14ac:dyDescent="0.25">
      <c r="A16" s="15" t="s">
        <v>156</v>
      </c>
      <c r="B16" t="s">
        <v>63</v>
      </c>
      <c r="C16" s="13">
        <f>VLOOKUP(VLOOKUP($A16,$AC$7:$AD$49,2,0),$P$8:$X$19,COLUMNS($P$7:R$7),)*C$3</f>
        <v>0</v>
      </c>
      <c r="D16" s="13">
        <f>VLOOKUP(VLOOKUP($A16,$AC$7:$AD$49,2,0),$P$8:$X$19,COLUMNS($P$7:S$7),)*D$3</f>
        <v>1.4581392057131581</v>
      </c>
      <c r="E16" s="13">
        <f>VLOOKUP(VLOOKUP($A16,$AC$7:$AD$49,2,0),$P$8:$X$19,COLUMNS($P$7:T$7),)*E$3</f>
        <v>1.8955809674271056</v>
      </c>
      <c r="F16" s="13">
        <f>VLOOKUP(VLOOKUP($A16,$AC$7:$AD$49,2,0),$P$8:$X$19,COLUMNS($P$7:U$7),)*F$3</f>
        <v>2.1872088085697374</v>
      </c>
      <c r="G16" s="13">
        <f>VLOOKUP(VLOOKUP($A16,$AC$7:$AD$49,2,0),$P$8:$X$19,COLUMNS($P$7:V$7),)*G$3</f>
        <v>1.7497670468557898</v>
      </c>
      <c r="H16" s="13">
        <f>VLOOKUP(VLOOKUP($A16,$AC$7:$AD$49,2,0),$P$8:$X$19,COLUMNS($P$7:W$7),)*H$3</f>
        <v>1.7497670468557898</v>
      </c>
      <c r="I16" s="13">
        <f>VLOOKUP(VLOOKUP($A16,$AC$7:$AD$49,2,0),$P$8:$X$19,COLUMNS($P$7:X$7),)*I$3</f>
        <v>1.7497670468557898</v>
      </c>
      <c r="K16" s="13"/>
      <c r="L16" s="13"/>
      <c r="M16" s="13"/>
      <c r="O16">
        <v>-0.1</v>
      </c>
      <c r="P16" t="s">
        <v>207</v>
      </c>
      <c r="Q16" s="17">
        <v>1.0516564749745414</v>
      </c>
      <c r="R16" s="18">
        <f t="shared" si="3"/>
        <v>0.95165647497454142</v>
      </c>
      <c r="S16" s="18">
        <f t="shared" si="3"/>
        <v>0.85165647497454144</v>
      </c>
      <c r="T16" s="18">
        <f t="shared" si="3"/>
        <v>0.75165647497454147</v>
      </c>
      <c r="U16" s="18">
        <f t="shared" si="3"/>
        <v>0.65165647497454149</v>
      </c>
      <c r="V16" s="18">
        <f t="shared" si="2"/>
        <v>0.55165647497454151</v>
      </c>
      <c r="W16" s="18">
        <f t="shared" si="2"/>
        <v>0.45165647497454153</v>
      </c>
      <c r="X16" s="18">
        <f t="shared" si="2"/>
        <v>0.35165647497454156</v>
      </c>
      <c r="Y16" s="13"/>
      <c r="Z16" s="13"/>
      <c r="AA16">
        <v>0.2</v>
      </c>
      <c r="AB16" s="13"/>
      <c r="AC16" s="15" t="s">
        <v>157</v>
      </c>
      <c r="AD16" t="s">
        <v>199</v>
      </c>
    </row>
    <row r="17" spans="1:30" x14ac:dyDescent="0.25">
      <c r="A17" s="15" t="s">
        <v>157</v>
      </c>
      <c r="B17" t="s">
        <v>63</v>
      </c>
      <c r="C17" s="13">
        <f>VLOOKUP(VLOOKUP($A17,$AC$7:$AD$49,2,0),$P$8:$X$19,COLUMNS($P$7:R$7),)*C$3</f>
        <v>0</v>
      </c>
      <c r="D17" s="13">
        <f>VLOOKUP(VLOOKUP($A17,$AC$7:$AD$49,2,0),$P$8:$X$19,COLUMNS($P$7:S$7),)*D$3</f>
        <v>1.4581392057131581</v>
      </c>
      <c r="E17" s="13">
        <f>VLOOKUP(VLOOKUP($A17,$AC$7:$AD$49,2,0),$P$8:$X$19,COLUMNS($P$7:T$7),)*E$3</f>
        <v>1.8955809674271056</v>
      </c>
      <c r="F17" s="13">
        <f>VLOOKUP(VLOOKUP($A17,$AC$7:$AD$49,2,0),$P$8:$X$19,COLUMNS($P$7:U$7),)*F$3</f>
        <v>2.1872088085697374</v>
      </c>
      <c r="G17" s="13">
        <f>VLOOKUP(VLOOKUP($A17,$AC$7:$AD$49,2,0),$P$8:$X$19,COLUMNS($P$7:V$7),)*G$3</f>
        <v>1.7497670468557898</v>
      </c>
      <c r="H17" s="13">
        <f>VLOOKUP(VLOOKUP($A17,$AC$7:$AD$49,2,0),$P$8:$X$19,COLUMNS($P$7:W$7),)*H$3</f>
        <v>1.7497670468557898</v>
      </c>
      <c r="I17" s="13">
        <f>VLOOKUP(VLOOKUP($A17,$AC$7:$AD$49,2,0),$P$8:$X$19,COLUMNS($P$7:X$7),)*I$3</f>
        <v>1.7497670468557898</v>
      </c>
      <c r="K17" s="13"/>
      <c r="L17" s="13"/>
      <c r="M17" s="13"/>
      <c r="P17" t="s">
        <v>208</v>
      </c>
      <c r="Q17" s="17">
        <v>1.0230381934925115</v>
      </c>
      <c r="R17" s="18">
        <f t="shared" ref="R17:X19" si="4">Q17+$O16</f>
        <v>0.92303819349251148</v>
      </c>
      <c r="S17" s="18">
        <f t="shared" si="4"/>
        <v>0.82303819349251151</v>
      </c>
      <c r="T17" s="18">
        <f t="shared" si="4"/>
        <v>0.72303819349251153</v>
      </c>
      <c r="U17" s="18">
        <f t="shared" si="4"/>
        <v>0.62303819349251155</v>
      </c>
      <c r="V17" s="18">
        <f t="shared" si="4"/>
        <v>0.52303819349251157</v>
      </c>
      <c r="W17" s="18">
        <f t="shared" si="4"/>
        <v>0.42303819349251159</v>
      </c>
      <c r="X17" s="18">
        <f t="shared" si="4"/>
        <v>0.32303819349251162</v>
      </c>
      <c r="Y17" s="13"/>
      <c r="Z17" s="13"/>
      <c r="AA17">
        <v>0.2</v>
      </c>
      <c r="AB17" s="13"/>
      <c r="AC17" s="15" t="s">
        <v>158</v>
      </c>
      <c r="AD17" t="s">
        <v>199</v>
      </c>
    </row>
    <row r="18" spans="1:30" x14ac:dyDescent="0.25">
      <c r="A18" s="15" t="s">
        <v>158</v>
      </c>
      <c r="B18" t="s">
        <v>63</v>
      </c>
      <c r="C18" s="13">
        <f>VLOOKUP(VLOOKUP($A18,$AC$7:$AD$49,2,0),$P$8:$X$19,COLUMNS($P$7:R$7),)*C$3</f>
        <v>0</v>
      </c>
      <c r="D18" s="13">
        <f>VLOOKUP(VLOOKUP($A18,$AC$7:$AD$49,2,0),$P$8:$X$19,COLUMNS($P$7:S$7),)*D$3</f>
        <v>1.4581392057131581</v>
      </c>
      <c r="E18" s="13">
        <f>VLOOKUP(VLOOKUP($A18,$AC$7:$AD$49,2,0),$P$8:$X$19,COLUMNS($P$7:T$7),)*E$3</f>
        <v>1.8955809674271056</v>
      </c>
      <c r="F18" s="13">
        <f>VLOOKUP(VLOOKUP($A18,$AC$7:$AD$49,2,0),$P$8:$X$19,COLUMNS($P$7:U$7),)*F$3</f>
        <v>2.1872088085697374</v>
      </c>
      <c r="G18" s="13">
        <f>VLOOKUP(VLOOKUP($A18,$AC$7:$AD$49,2,0),$P$8:$X$19,COLUMNS($P$7:V$7),)*G$3</f>
        <v>1.7497670468557898</v>
      </c>
      <c r="H18" s="13">
        <f>VLOOKUP(VLOOKUP($A18,$AC$7:$AD$49,2,0),$P$8:$X$19,COLUMNS($P$7:W$7),)*H$3</f>
        <v>1.7497670468557898</v>
      </c>
      <c r="I18" s="13">
        <f>VLOOKUP(VLOOKUP($A18,$AC$7:$AD$49,2,0),$P$8:$X$19,COLUMNS($P$7:X$7),)*I$3</f>
        <v>1.7497670468557898</v>
      </c>
      <c r="K18" s="13"/>
      <c r="L18" s="13"/>
      <c r="M18" s="13"/>
      <c r="P18" t="s">
        <v>209</v>
      </c>
      <c r="Q18" s="17">
        <v>0.58916064718053418</v>
      </c>
      <c r="R18" s="18">
        <f t="shared" si="4"/>
        <v>0.58916064718053418</v>
      </c>
      <c r="S18" s="18">
        <f t="shared" si="4"/>
        <v>0.58916064718053418</v>
      </c>
      <c r="T18" s="18">
        <f t="shared" si="4"/>
        <v>0.58916064718053418</v>
      </c>
      <c r="U18" s="18">
        <f t="shared" si="4"/>
        <v>0.58916064718053418</v>
      </c>
      <c r="V18" s="18">
        <f t="shared" si="4"/>
        <v>0.58916064718053418</v>
      </c>
      <c r="W18" s="18">
        <f t="shared" si="4"/>
        <v>0.58916064718053418</v>
      </c>
      <c r="X18" s="18">
        <f t="shared" si="4"/>
        <v>0.58916064718053418</v>
      </c>
      <c r="Y18" s="13"/>
      <c r="Z18" s="13"/>
      <c r="AA18" s="13"/>
      <c r="AB18" s="13"/>
      <c r="AC18" s="15" t="s">
        <v>159</v>
      </c>
      <c r="AD18" t="s">
        <v>199</v>
      </c>
    </row>
    <row r="19" spans="1:30" x14ac:dyDescent="0.25">
      <c r="A19" s="15" t="s">
        <v>159</v>
      </c>
      <c r="B19" t="s">
        <v>63</v>
      </c>
      <c r="C19" s="13">
        <f>VLOOKUP(VLOOKUP($A19,$AC$7:$AD$49,2,0),$P$8:$X$19,COLUMNS($P$7:R$7),)*C$3</f>
        <v>0</v>
      </c>
      <c r="D19" s="13">
        <f>VLOOKUP(VLOOKUP($A19,$AC$7:$AD$49,2,0),$P$8:$X$19,COLUMNS($P$7:S$7),)*D$3</f>
        <v>1.4581392057131581</v>
      </c>
      <c r="E19" s="13">
        <f>VLOOKUP(VLOOKUP($A19,$AC$7:$AD$49,2,0),$P$8:$X$19,COLUMNS($P$7:T$7),)*E$3</f>
        <v>1.8955809674271056</v>
      </c>
      <c r="F19" s="13">
        <f>VLOOKUP(VLOOKUP($A19,$AC$7:$AD$49,2,0),$P$8:$X$19,COLUMNS($P$7:U$7),)*F$3</f>
        <v>2.1872088085697374</v>
      </c>
      <c r="G19" s="13">
        <f>VLOOKUP(VLOOKUP($A19,$AC$7:$AD$49,2,0),$P$8:$X$19,COLUMNS($P$7:V$7),)*G$3</f>
        <v>1.7497670468557898</v>
      </c>
      <c r="H19" s="13">
        <f>VLOOKUP(VLOOKUP($A19,$AC$7:$AD$49,2,0),$P$8:$X$19,COLUMNS($P$7:W$7),)*H$3</f>
        <v>1.7497670468557898</v>
      </c>
      <c r="I19" s="13">
        <f>VLOOKUP(VLOOKUP($A19,$AC$7:$AD$49,2,0),$P$8:$X$19,COLUMNS($P$7:X$7),)*I$3</f>
        <v>1.7497670468557898</v>
      </c>
      <c r="K19" s="13"/>
      <c r="L19" s="13"/>
      <c r="M19" s="13"/>
      <c r="P19" t="s">
        <v>210</v>
      </c>
      <c r="Q19" s="17">
        <v>0.70351836956525893</v>
      </c>
      <c r="R19" s="18">
        <f t="shared" si="4"/>
        <v>0.70351836956525893</v>
      </c>
      <c r="S19" s="18">
        <f t="shared" si="4"/>
        <v>0.70351836956525893</v>
      </c>
      <c r="T19" s="18">
        <f t="shared" si="4"/>
        <v>0.70351836956525893</v>
      </c>
      <c r="U19" s="18">
        <f t="shared" si="4"/>
        <v>0.70351836956525893</v>
      </c>
      <c r="V19" s="18">
        <f t="shared" si="4"/>
        <v>0.70351836956525893</v>
      </c>
      <c r="W19" s="18">
        <f t="shared" si="4"/>
        <v>0.70351836956525893</v>
      </c>
      <c r="X19" s="18">
        <f t="shared" si="4"/>
        <v>0.70351836956525893</v>
      </c>
      <c r="Y19" s="13"/>
      <c r="Z19" s="13"/>
      <c r="AA19" s="13"/>
      <c r="AB19" s="13"/>
      <c r="AC19" s="15" t="s">
        <v>160</v>
      </c>
      <c r="AD19" t="s">
        <v>199</v>
      </c>
    </row>
    <row r="20" spans="1:30" x14ac:dyDescent="0.25">
      <c r="A20" s="15" t="s">
        <v>160</v>
      </c>
      <c r="B20" t="s">
        <v>63</v>
      </c>
      <c r="C20" s="13">
        <f>VLOOKUP(VLOOKUP($A20,$AC$7:$AD$49,2,0),$P$8:$X$19,COLUMNS($P$7:R$7),)*C$3</f>
        <v>0</v>
      </c>
      <c r="D20" s="13">
        <f>VLOOKUP(VLOOKUP($A20,$AC$7:$AD$49,2,0),$P$8:$X$19,COLUMNS($P$7:S$7),)*D$3</f>
        <v>1.4581392057131581</v>
      </c>
      <c r="E20" s="13">
        <f>VLOOKUP(VLOOKUP($A20,$AC$7:$AD$49,2,0),$P$8:$X$19,COLUMNS($P$7:T$7),)*E$3</f>
        <v>1.8955809674271056</v>
      </c>
      <c r="F20" s="13">
        <f>VLOOKUP(VLOOKUP($A20,$AC$7:$AD$49,2,0),$P$8:$X$19,COLUMNS($P$7:U$7),)*F$3</f>
        <v>2.1872088085697374</v>
      </c>
      <c r="G20" s="13">
        <f>VLOOKUP(VLOOKUP($A20,$AC$7:$AD$49,2,0),$P$8:$X$19,COLUMNS($P$7:V$7),)*G$3</f>
        <v>1.7497670468557898</v>
      </c>
      <c r="H20" s="13">
        <f>VLOOKUP(VLOOKUP($A20,$AC$7:$AD$49,2,0),$P$8:$X$19,COLUMNS($P$7:W$7),)*H$3</f>
        <v>1.7497670468557898</v>
      </c>
      <c r="I20" s="13">
        <f>VLOOKUP(VLOOKUP($A20,$AC$7:$AD$49,2,0),$P$8:$X$19,COLUMNS($P$7:X$7),)*I$3</f>
        <v>1.7497670468557898</v>
      </c>
      <c r="K20" s="13"/>
      <c r="L20" s="13"/>
      <c r="M20" s="13"/>
      <c r="Q20" s="1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 t="s">
        <v>161</v>
      </c>
      <c r="AD20" t="s">
        <v>199</v>
      </c>
    </row>
    <row r="21" spans="1:30" x14ac:dyDescent="0.25">
      <c r="A21" s="15" t="s">
        <v>161</v>
      </c>
      <c r="B21" t="s">
        <v>63</v>
      </c>
      <c r="C21" s="13">
        <f>VLOOKUP(VLOOKUP($A21,$AC$7:$AD$49,2,0),$P$8:$X$19,COLUMNS($P$7:R$7),)*C$3</f>
        <v>0</v>
      </c>
      <c r="D21" s="13">
        <f>VLOOKUP(VLOOKUP($A21,$AC$7:$AD$49,2,0),$P$8:$X$19,COLUMNS($P$7:S$7),)*D$3</f>
        <v>1.4581392057131581</v>
      </c>
      <c r="E21" s="13">
        <f>VLOOKUP(VLOOKUP($A21,$AC$7:$AD$49,2,0),$P$8:$X$19,COLUMNS($P$7:T$7),)*E$3</f>
        <v>1.8955809674271056</v>
      </c>
      <c r="F21" s="13">
        <f>VLOOKUP(VLOOKUP($A21,$AC$7:$AD$49,2,0),$P$8:$X$19,COLUMNS($P$7:U$7),)*F$3</f>
        <v>2.1872088085697374</v>
      </c>
      <c r="G21" s="13">
        <f>VLOOKUP(VLOOKUP($A21,$AC$7:$AD$49,2,0),$P$8:$X$19,COLUMNS($P$7:V$7),)*G$3</f>
        <v>1.7497670468557898</v>
      </c>
      <c r="H21" s="13">
        <f>VLOOKUP(VLOOKUP($A21,$AC$7:$AD$49,2,0),$P$8:$X$19,COLUMNS($P$7:W$7),)*H$3</f>
        <v>1.7497670468557898</v>
      </c>
      <c r="I21" s="13">
        <f>VLOOKUP(VLOOKUP($A21,$AC$7:$AD$49,2,0),$P$8:$X$19,COLUMNS($P$7:X$7),)*I$3</f>
        <v>1.7497670468557898</v>
      </c>
      <c r="K21" s="13"/>
      <c r="L21" s="13"/>
      <c r="M21" s="13"/>
      <c r="Q21" s="1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 t="s">
        <v>162</v>
      </c>
      <c r="AD21" t="s">
        <v>199</v>
      </c>
    </row>
    <row r="22" spans="1:30" x14ac:dyDescent="0.25">
      <c r="A22" s="15" t="s">
        <v>162</v>
      </c>
      <c r="B22" t="s">
        <v>63</v>
      </c>
      <c r="C22" s="13">
        <f>VLOOKUP(VLOOKUP($A22,$AC$7:$AD$49,2,0),$P$8:$X$19,COLUMNS($P$7:R$7),)*C$3</f>
        <v>0</v>
      </c>
      <c r="D22" s="13">
        <f>VLOOKUP(VLOOKUP($A22,$AC$7:$AD$49,2,0),$P$8:$X$19,COLUMNS($P$7:S$7),)*D$3</f>
        <v>1.4581392057131581</v>
      </c>
      <c r="E22" s="13">
        <f>VLOOKUP(VLOOKUP($A22,$AC$7:$AD$49,2,0),$P$8:$X$19,COLUMNS($P$7:T$7),)*E$3</f>
        <v>1.8955809674271056</v>
      </c>
      <c r="F22" s="13">
        <f>VLOOKUP(VLOOKUP($A22,$AC$7:$AD$49,2,0),$P$8:$X$19,COLUMNS($P$7:U$7),)*F$3</f>
        <v>2.1872088085697374</v>
      </c>
      <c r="G22" s="13">
        <f>VLOOKUP(VLOOKUP($A22,$AC$7:$AD$49,2,0),$P$8:$X$19,COLUMNS($P$7:V$7),)*G$3</f>
        <v>1.7497670468557898</v>
      </c>
      <c r="H22" s="13">
        <f>VLOOKUP(VLOOKUP($A22,$AC$7:$AD$49,2,0),$P$8:$X$19,COLUMNS($P$7:W$7),)*H$3</f>
        <v>1.7497670468557898</v>
      </c>
      <c r="I22" s="13">
        <f>VLOOKUP(VLOOKUP($A22,$AC$7:$AD$49,2,0),$P$8:$X$19,COLUMNS($P$7:X$7),)*I$3</f>
        <v>1.7497670468557898</v>
      </c>
      <c r="K22" s="13"/>
      <c r="L22" s="13"/>
      <c r="M22" s="13"/>
      <c r="Q22" s="1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 t="s">
        <v>163</v>
      </c>
      <c r="AD22" t="s">
        <v>199</v>
      </c>
    </row>
    <row r="23" spans="1:30" x14ac:dyDescent="0.25">
      <c r="A23" s="15" t="s">
        <v>163</v>
      </c>
      <c r="B23" t="s">
        <v>63</v>
      </c>
      <c r="C23" s="13">
        <f>VLOOKUP(VLOOKUP($A23,$AC$7:$AD$49,2,0),$P$8:$X$19,COLUMNS($P$7:R$7),)*C$3</f>
        <v>0</v>
      </c>
      <c r="D23" s="13">
        <f>VLOOKUP(VLOOKUP($A23,$AC$7:$AD$49,2,0),$P$8:$X$19,COLUMNS($P$7:S$7),)*D$3</f>
        <v>1.4581392057131581</v>
      </c>
      <c r="E23" s="13">
        <f>VLOOKUP(VLOOKUP($A23,$AC$7:$AD$49,2,0),$P$8:$X$19,COLUMNS($P$7:T$7),)*E$3</f>
        <v>1.8955809674271056</v>
      </c>
      <c r="F23" s="13">
        <f>VLOOKUP(VLOOKUP($A23,$AC$7:$AD$49,2,0),$P$8:$X$19,COLUMNS($P$7:U$7),)*F$3</f>
        <v>2.1872088085697374</v>
      </c>
      <c r="G23" s="13">
        <f>VLOOKUP(VLOOKUP($A23,$AC$7:$AD$49,2,0),$P$8:$X$19,COLUMNS($P$7:V$7),)*G$3</f>
        <v>1.7497670468557898</v>
      </c>
      <c r="H23" s="13">
        <f>VLOOKUP(VLOOKUP($A23,$AC$7:$AD$49,2,0),$P$8:$X$19,COLUMNS($P$7:W$7),)*H$3</f>
        <v>1.7497670468557898</v>
      </c>
      <c r="I23" s="13">
        <f>VLOOKUP(VLOOKUP($A23,$AC$7:$AD$49,2,0),$P$8:$X$19,COLUMNS($P$7:X$7),)*I$3</f>
        <v>1.7497670468557898</v>
      </c>
      <c r="K23" s="13"/>
      <c r="L23" s="13"/>
      <c r="M23" s="13"/>
      <c r="Q23" s="1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 t="s">
        <v>97</v>
      </c>
      <c r="AD23" t="s">
        <v>199</v>
      </c>
    </row>
    <row r="24" spans="1:30" x14ac:dyDescent="0.25">
      <c r="A24" s="15" t="s">
        <v>97</v>
      </c>
      <c r="B24" t="s">
        <v>63</v>
      </c>
      <c r="C24" s="13">
        <f>VLOOKUP(VLOOKUP($A24,$AC$7:$AD$49,2,0),$P$8:$X$19,COLUMNS($P$7:R$7),)*C$3</f>
        <v>0</v>
      </c>
      <c r="D24" s="13">
        <f>VLOOKUP(VLOOKUP($A24,$AC$7:$AD$49,2,0),$P$8:$X$19,COLUMNS($P$7:S$7),)*D$3</f>
        <v>1.4581392057131581</v>
      </c>
      <c r="E24" s="13">
        <f>VLOOKUP(VLOOKUP($A24,$AC$7:$AD$49,2,0),$P$8:$X$19,COLUMNS($P$7:T$7),)*E$3</f>
        <v>1.8955809674271056</v>
      </c>
      <c r="F24" s="13">
        <f>VLOOKUP(VLOOKUP($A24,$AC$7:$AD$49,2,0),$P$8:$X$19,COLUMNS($P$7:U$7),)*F$3</f>
        <v>2.1872088085697374</v>
      </c>
      <c r="G24" s="13">
        <f>VLOOKUP(VLOOKUP($A24,$AC$7:$AD$49,2,0),$P$8:$X$19,COLUMNS($P$7:V$7),)*G$3</f>
        <v>1.7497670468557898</v>
      </c>
      <c r="H24" s="13">
        <f>VLOOKUP(VLOOKUP($A24,$AC$7:$AD$49,2,0),$P$8:$X$19,COLUMNS($P$7:W$7),)*H$3</f>
        <v>1.7497670468557898</v>
      </c>
      <c r="I24" s="13">
        <f>VLOOKUP(VLOOKUP($A24,$AC$7:$AD$49,2,0),$P$8:$X$19,COLUMNS($P$7:X$7),)*I$3</f>
        <v>1.7497670468557898</v>
      </c>
      <c r="K24" s="13"/>
      <c r="L24" s="13"/>
      <c r="M24" s="13"/>
      <c r="Q24" s="1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 t="s">
        <v>98</v>
      </c>
      <c r="AD24" t="s">
        <v>199</v>
      </c>
    </row>
    <row r="25" spans="1:30" x14ac:dyDescent="0.25">
      <c r="A25" s="15" t="s">
        <v>98</v>
      </c>
      <c r="B25" t="s">
        <v>63</v>
      </c>
      <c r="C25" s="13">
        <f>VLOOKUP(VLOOKUP($A25,$AC$7:$AD$49,2,0),$P$8:$X$19,COLUMNS($P$7:R$7),)*C$3</f>
        <v>0</v>
      </c>
      <c r="D25" s="13">
        <f>VLOOKUP(VLOOKUP($A25,$AC$7:$AD$49,2,0),$P$8:$X$19,COLUMNS($P$7:S$7),)*D$3</f>
        <v>1.4581392057131581</v>
      </c>
      <c r="E25" s="13">
        <f>VLOOKUP(VLOOKUP($A25,$AC$7:$AD$49,2,0),$P$8:$X$19,COLUMNS($P$7:T$7),)*E$3</f>
        <v>1.8955809674271056</v>
      </c>
      <c r="F25" s="13">
        <f>VLOOKUP(VLOOKUP($A25,$AC$7:$AD$49,2,0),$P$8:$X$19,COLUMNS($P$7:U$7),)*F$3</f>
        <v>2.1872088085697374</v>
      </c>
      <c r="G25" s="13">
        <f>VLOOKUP(VLOOKUP($A25,$AC$7:$AD$49,2,0),$P$8:$X$19,COLUMNS($P$7:V$7),)*G$3</f>
        <v>1.7497670468557898</v>
      </c>
      <c r="H25" s="13">
        <f>VLOOKUP(VLOOKUP($A25,$AC$7:$AD$49,2,0),$P$8:$X$19,COLUMNS($P$7:W$7),)*H$3</f>
        <v>1.7497670468557898</v>
      </c>
      <c r="I25" s="13">
        <f>VLOOKUP(VLOOKUP($A25,$AC$7:$AD$49,2,0),$P$8:$X$19,COLUMNS($P$7:X$7),)*I$3</f>
        <v>1.7497670468557898</v>
      </c>
      <c r="K25" s="13"/>
      <c r="L25" s="13"/>
      <c r="M25" s="13"/>
      <c r="Q25" s="1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 t="s">
        <v>193</v>
      </c>
      <c r="AD25" t="s">
        <v>200</v>
      </c>
    </row>
    <row r="26" spans="1:30" x14ac:dyDescent="0.25">
      <c r="A26" s="15" t="s">
        <v>193</v>
      </c>
      <c r="B26" t="s">
        <v>63</v>
      </c>
      <c r="C26" s="13">
        <f>VLOOKUP(VLOOKUP($A26,$AC$7:$AD$49,2,0),$P$8:$X$19,COLUMNS($P$7:R$7),)*C$3</f>
        <v>0</v>
      </c>
      <c r="D26" s="13">
        <f>VLOOKUP(VLOOKUP($A26,$AC$7:$AD$49,2,0),$P$8:$X$19,COLUMNS($P$7:S$7),)*D$3</f>
        <v>0.69357308688234931</v>
      </c>
      <c r="E26" s="13">
        <f>VLOOKUP(VLOOKUP($A26,$AC$7:$AD$49,2,0),$P$8:$X$19,COLUMNS($P$7:T$7),)*E$3</f>
        <v>0.90164501294705413</v>
      </c>
      <c r="F26" s="13">
        <f>VLOOKUP(VLOOKUP($A26,$AC$7:$AD$49,2,0),$P$8:$X$19,COLUMNS($P$7:U$7),)*F$3</f>
        <v>1.0403596303235241</v>
      </c>
      <c r="G26" s="13">
        <f>VLOOKUP(VLOOKUP($A26,$AC$7:$AD$49,2,0),$P$8:$X$19,COLUMNS($P$7:V$7),)*G$3</f>
        <v>0.83228770425881915</v>
      </c>
      <c r="H26" s="13">
        <f>VLOOKUP(VLOOKUP($A26,$AC$7:$AD$49,2,0),$P$8:$X$19,COLUMNS($P$7:W$7),)*H$3</f>
        <v>0.83228770425881915</v>
      </c>
      <c r="I26" s="13">
        <f>VLOOKUP(VLOOKUP($A26,$AC$7:$AD$49,2,0),$P$8:$X$19,COLUMNS($P$7:X$7),)*I$3</f>
        <v>0.83228770425881915</v>
      </c>
      <c r="K26" s="13"/>
      <c r="L26" s="13"/>
      <c r="M26" s="13"/>
      <c r="Q26" s="1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 t="s">
        <v>188</v>
      </c>
      <c r="AD26" t="s">
        <v>200</v>
      </c>
    </row>
    <row r="27" spans="1:30" x14ac:dyDescent="0.25">
      <c r="A27" s="15" t="s">
        <v>188</v>
      </c>
      <c r="B27" t="s">
        <v>63</v>
      </c>
      <c r="C27" s="13">
        <f>VLOOKUP(VLOOKUP($A27,$AC$7:$AD$49,2,0),$P$8:$X$19,COLUMNS($P$7:R$7),)*C$3</f>
        <v>0</v>
      </c>
      <c r="D27" s="13">
        <f>VLOOKUP(VLOOKUP($A27,$AC$7:$AD$49,2,0),$P$8:$X$19,COLUMNS($P$7:S$7),)*D$3</f>
        <v>0.69357308688234931</v>
      </c>
      <c r="E27" s="13">
        <f>VLOOKUP(VLOOKUP($A27,$AC$7:$AD$49,2,0),$P$8:$X$19,COLUMNS($P$7:T$7),)*E$3</f>
        <v>0.90164501294705413</v>
      </c>
      <c r="F27" s="13">
        <f>VLOOKUP(VLOOKUP($A27,$AC$7:$AD$49,2,0),$P$8:$X$19,COLUMNS($P$7:U$7),)*F$3</f>
        <v>1.0403596303235241</v>
      </c>
      <c r="G27" s="13">
        <f>VLOOKUP(VLOOKUP($A27,$AC$7:$AD$49,2,0),$P$8:$X$19,COLUMNS($P$7:V$7),)*G$3</f>
        <v>0.83228770425881915</v>
      </c>
      <c r="H27" s="13">
        <f>VLOOKUP(VLOOKUP($A27,$AC$7:$AD$49,2,0),$P$8:$X$19,COLUMNS($P$7:W$7),)*H$3</f>
        <v>0.83228770425881915</v>
      </c>
      <c r="I27" s="13">
        <f>VLOOKUP(VLOOKUP($A27,$AC$7:$AD$49,2,0),$P$8:$X$19,COLUMNS($P$7:X$7),)*I$3</f>
        <v>0.83228770425881915</v>
      </c>
      <c r="K27" s="13"/>
      <c r="L27" s="13"/>
      <c r="M27" s="13"/>
      <c r="Q27" s="1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 t="s">
        <v>60</v>
      </c>
      <c r="AD27" t="s">
        <v>201</v>
      </c>
    </row>
    <row r="28" spans="1:30" x14ac:dyDescent="0.25">
      <c r="A28" s="15" t="s">
        <v>60</v>
      </c>
      <c r="B28" t="s">
        <v>63</v>
      </c>
      <c r="C28" s="13">
        <f>VLOOKUP(VLOOKUP($A28,$AC$7:$AD$49,2,0),$P$8:$X$19,COLUMNS($P$7:R$7),)*C$3</f>
        <v>0</v>
      </c>
      <c r="D28" s="13">
        <f>VLOOKUP(VLOOKUP($A28,$AC$7:$AD$49,2,0),$P$8:$X$19,COLUMNS($P$7:S$7),)*D$3</f>
        <v>0.90760237713233272</v>
      </c>
      <c r="E28" s="13">
        <f>VLOOKUP(VLOOKUP($A28,$AC$7:$AD$49,2,0),$P$8:$X$19,COLUMNS($P$7:T$7),)*E$3</f>
        <v>1.4398830902720325</v>
      </c>
      <c r="F28" s="13">
        <f>VLOOKUP(VLOOKUP($A28,$AC$7:$AD$49,2,0),$P$8:$X$19,COLUMNS($P$7:U$7),)*F$3</f>
        <v>1.9614035656984989</v>
      </c>
      <c r="G28" s="13">
        <f>VLOOKUP(VLOOKUP($A28,$AC$7:$AD$49,2,0),$P$8:$X$19,COLUMNS($P$7:V$7),)*G$3</f>
        <v>1.809122852558799</v>
      </c>
      <c r="H28" s="13">
        <f>VLOOKUP(VLOOKUP($A28,$AC$7:$AD$49,2,0),$P$8:$X$19,COLUMNS($P$7:W$7),)*H$3</f>
        <v>2.0491228525587988</v>
      </c>
      <c r="I28" s="13">
        <f>VLOOKUP(VLOOKUP($A28,$AC$7:$AD$49,2,0),$P$8:$X$19,COLUMNS($P$7:X$7),)*I$3</f>
        <v>2.289122852558799</v>
      </c>
      <c r="K28" s="13"/>
      <c r="L28" s="13"/>
      <c r="M28" s="13"/>
      <c r="Q28" s="1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 t="s">
        <v>164</v>
      </c>
      <c r="AD28" t="s">
        <v>201</v>
      </c>
    </row>
    <row r="29" spans="1:30" x14ac:dyDescent="0.25">
      <c r="A29" s="15" t="s">
        <v>164</v>
      </c>
      <c r="B29" t="s">
        <v>63</v>
      </c>
      <c r="C29" s="13">
        <f>VLOOKUP(VLOOKUP($A29,$AC$7:$AD$49,2,0),$P$8:$X$19,COLUMNS($P$7:R$7),)*C$3</f>
        <v>0</v>
      </c>
      <c r="D29" s="13">
        <f>VLOOKUP(VLOOKUP($A29,$AC$7:$AD$49,2,0),$P$8:$X$19,COLUMNS($P$7:S$7),)*D$3</f>
        <v>0.90760237713233272</v>
      </c>
      <c r="E29" s="13">
        <f>VLOOKUP(VLOOKUP($A29,$AC$7:$AD$49,2,0),$P$8:$X$19,COLUMNS($P$7:T$7),)*E$3</f>
        <v>1.4398830902720325</v>
      </c>
      <c r="F29" s="13">
        <f>VLOOKUP(VLOOKUP($A29,$AC$7:$AD$49,2,0),$P$8:$X$19,COLUMNS($P$7:U$7),)*F$3</f>
        <v>1.9614035656984989</v>
      </c>
      <c r="G29" s="13">
        <f>VLOOKUP(VLOOKUP($A29,$AC$7:$AD$49,2,0),$P$8:$X$19,COLUMNS($P$7:V$7),)*G$3</f>
        <v>1.809122852558799</v>
      </c>
      <c r="H29" s="13">
        <f>VLOOKUP(VLOOKUP($A29,$AC$7:$AD$49,2,0),$P$8:$X$19,COLUMNS($P$7:W$7),)*H$3</f>
        <v>2.0491228525587988</v>
      </c>
      <c r="I29" s="13">
        <f>VLOOKUP(VLOOKUP($A29,$AC$7:$AD$49,2,0),$P$8:$X$19,COLUMNS($P$7:X$7),)*I$3</f>
        <v>2.289122852558799</v>
      </c>
      <c r="K29" s="13"/>
      <c r="L29" s="13"/>
      <c r="M29" s="13"/>
      <c r="Q29" s="1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 t="s">
        <v>165</v>
      </c>
      <c r="AD29" t="s">
        <v>201</v>
      </c>
    </row>
    <row r="30" spans="1:30" x14ac:dyDescent="0.25">
      <c r="A30" s="15" t="s">
        <v>165</v>
      </c>
      <c r="B30" t="s">
        <v>63</v>
      </c>
      <c r="C30" s="13">
        <f>VLOOKUP(VLOOKUP($A30,$AC$7:$AD$49,2,0),$P$8:$X$19,COLUMNS($P$7:R$7),)*C$3</f>
        <v>0</v>
      </c>
      <c r="D30" s="13">
        <f>VLOOKUP(VLOOKUP($A30,$AC$7:$AD$49,2,0),$P$8:$X$19,COLUMNS($P$7:S$7),)*D$3</f>
        <v>0.90760237713233272</v>
      </c>
      <c r="E30" s="13">
        <f>VLOOKUP(VLOOKUP($A30,$AC$7:$AD$49,2,0),$P$8:$X$19,COLUMNS($P$7:T$7),)*E$3</f>
        <v>1.4398830902720325</v>
      </c>
      <c r="F30" s="13">
        <f>VLOOKUP(VLOOKUP($A30,$AC$7:$AD$49,2,0),$P$8:$X$19,COLUMNS($P$7:U$7),)*F$3</f>
        <v>1.9614035656984989</v>
      </c>
      <c r="G30" s="13">
        <f>VLOOKUP(VLOOKUP($A30,$AC$7:$AD$49,2,0),$P$8:$X$19,COLUMNS($P$7:V$7),)*G$3</f>
        <v>1.809122852558799</v>
      </c>
      <c r="H30" s="13">
        <f>VLOOKUP(VLOOKUP($A30,$AC$7:$AD$49,2,0),$P$8:$X$19,COLUMNS($P$7:W$7),)*H$3</f>
        <v>2.0491228525587988</v>
      </c>
      <c r="I30" s="13">
        <f>VLOOKUP(VLOOKUP($A30,$AC$7:$AD$49,2,0),$P$8:$X$19,COLUMNS($P$7:X$7),)*I$3</f>
        <v>2.289122852558799</v>
      </c>
      <c r="K30" s="13"/>
      <c r="L30" s="13"/>
      <c r="M30" s="13"/>
      <c r="Q30" s="1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 t="s">
        <v>93</v>
      </c>
      <c r="AD30" t="s">
        <v>201</v>
      </c>
    </row>
    <row r="31" spans="1:30" x14ac:dyDescent="0.25">
      <c r="A31" s="15" t="s">
        <v>93</v>
      </c>
      <c r="B31" t="s">
        <v>63</v>
      </c>
      <c r="C31" s="13">
        <f>VLOOKUP(VLOOKUP($A31,$AC$7:$AD$49,2,0),$P$8:$X$19,COLUMNS($P$7:R$7),)*C$3</f>
        <v>0</v>
      </c>
      <c r="D31" s="13">
        <f>VLOOKUP(VLOOKUP($A31,$AC$7:$AD$49,2,0),$P$8:$X$19,COLUMNS($P$7:S$7),)*D$3</f>
        <v>0.90760237713233272</v>
      </c>
      <c r="E31" s="13">
        <f>VLOOKUP(VLOOKUP($A31,$AC$7:$AD$49,2,0),$P$8:$X$19,COLUMNS($P$7:T$7),)*E$3</f>
        <v>1.4398830902720325</v>
      </c>
      <c r="F31" s="13">
        <f>VLOOKUP(VLOOKUP($A31,$AC$7:$AD$49,2,0),$P$8:$X$19,COLUMNS($P$7:U$7),)*F$3</f>
        <v>1.9614035656984989</v>
      </c>
      <c r="G31" s="13">
        <f>VLOOKUP(VLOOKUP($A31,$AC$7:$AD$49,2,0),$P$8:$X$19,COLUMNS($P$7:V$7),)*G$3</f>
        <v>1.809122852558799</v>
      </c>
      <c r="H31" s="13">
        <f>VLOOKUP(VLOOKUP($A31,$AC$7:$AD$49,2,0),$P$8:$X$19,COLUMNS($P$7:W$7),)*H$3</f>
        <v>2.0491228525587988</v>
      </c>
      <c r="I31" s="13">
        <f>VLOOKUP(VLOOKUP($A31,$AC$7:$AD$49,2,0),$P$8:$X$19,COLUMNS($P$7:X$7),)*I$3</f>
        <v>2.289122852558799</v>
      </c>
      <c r="K31" s="13"/>
      <c r="L31" s="13"/>
      <c r="M31" s="13"/>
      <c r="Q31" s="1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 t="s">
        <v>166</v>
      </c>
      <c r="AD31" t="s">
        <v>201</v>
      </c>
    </row>
    <row r="32" spans="1:30" x14ac:dyDescent="0.25">
      <c r="A32" s="15" t="s">
        <v>166</v>
      </c>
      <c r="B32" t="s">
        <v>63</v>
      </c>
      <c r="C32" s="13">
        <f>VLOOKUP(VLOOKUP($A32,$AC$7:$AD$49,2,0),$P$8:$X$19,COLUMNS($P$7:R$7),)*C$3</f>
        <v>0</v>
      </c>
      <c r="D32" s="13">
        <f>VLOOKUP(VLOOKUP($A32,$AC$7:$AD$49,2,0),$P$8:$X$19,COLUMNS($P$7:S$7),)*D$3</f>
        <v>0.90760237713233272</v>
      </c>
      <c r="E32" s="13">
        <f>VLOOKUP(VLOOKUP($A32,$AC$7:$AD$49,2,0),$P$8:$X$19,COLUMNS($P$7:T$7),)*E$3</f>
        <v>1.4398830902720325</v>
      </c>
      <c r="F32" s="13">
        <f>VLOOKUP(VLOOKUP($A32,$AC$7:$AD$49,2,0),$P$8:$X$19,COLUMNS($P$7:U$7),)*F$3</f>
        <v>1.9614035656984989</v>
      </c>
      <c r="G32" s="13">
        <f>VLOOKUP(VLOOKUP($A32,$AC$7:$AD$49,2,0),$P$8:$X$19,COLUMNS($P$7:V$7),)*G$3</f>
        <v>1.809122852558799</v>
      </c>
      <c r="H32" s="13">
        <f>VLOOKUP(VLOOKUP($A32,$AC$7:$AD$49,2,0),$P$8:$X$19,COLUMNS($P$7:W$7),)*H$3</f>
        <v>2.0491228525587988</v>
      </c>
      <c r="I32" s="13">
        <f>VLOOKUP(VLOOKUP($A32,$AC$7:$AD$49,2,0),$P$8:$X$19,COLUMNS($P$7:X$7),)*I$3</f>
        <v>2.289122852558799</v>
      </c>
      <c r="K32" s="13"/>
      <c r="L32" s="13"/>
      <c r="M32" s="13"/>
      <c r="Q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 t="s">
        <v>167</v>
      </c>
      <c r="AD32" t="s">
        <v>201</v>
      </c>
    </row>
    <row r="33" spans="1:30" x14ac:dyDescent="0.25">
      <c r="A33" s="15" t="s">
        <v>167</v>
      </c>
      <c r="B33" t="s">
        <v>63</v>
      </c>
      <c r="C33" s="13">
        <f>VLOOKUP(VLOOKUP($A33,$AC$7:$AD$49,2,0),$P$8:$X$19,COLUMNS($P$7:R$7),)*C$3</f>
        <v>0</v>
      </c>
      <c r="D33" s="13">
        <f>VLOOKUP(VLOOKUP($A33,$AC$7:$AD$49,2,0),$P$8:$X$19,COLUMNS($P$7:S$7),)*D$3</f>
        <v>0.90760237713233272</v>
      </c>
      <c r="E33" s="13">
        <f>VLOOKUP(VLOOKUP($A33,$AC$7:$AD$49,2,0),$P$8:$X$19,COLUMNS($P$7:T$7),)*E$3</f>
        <v>1.4398830902720325</v>
      </c>
      <c r="F33" s="13">
        <f>VLOOKUP(VLOOKUP($A33,$AC$7:$AD$49,2,0),$P$8:$X$19,COLUMNS($P$7:U$7),)*F$3</f>
        <v>1.9614035656984989</v>
      </c>
      <c r="G33" s="13">
        <f>VLOOKUP(VLOOKUP($A33,$AC$7:$AD$49,2,0),$P$8:$X$19,COLUMNS($P$7:V$7),)*G$3</f>
        <v>1.809122852558799</v>
      </c>
      <c r="H33" s="13">
        <f>VLOOKUP(VLOOKUP($A33,$AC$7:$AD$49,2,0),$P$8:$X$19,COLUMNS($P$7:W$7),)*H$3</f>
        <v>2.0491228525587988</v>
      </c>
      <c r="I33" s="13">
        <f>VLOOKUP(VLOOKUP($A33,$AC$7:$AD$49,2,0),$P$8:$X$19,COLUMNS($P$7:X$7),)*I$3</f>
        <v>2.289122852558799</v>
      </c>
      <c r="K33" s="13"/>
      <c r="L33" s="13"/>
      <c r="M33" s="13"/>
      <c r="Q33" s="1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 t="s">
        <v>168</v>
      </c>
      <c r="AD33" t="s">
        <v>201</v>
      </c>
    </row>
    <row r="34" spans="1:30" x14ac:dyDescent="0.25">
      <c r="A34" s="15" t="s">
        <v>168</v>
      </c>
      <c r="B34" t="s">
        <v>63</v>
      </c>
      <c r="C34" s="13">
        <f>VLOOKUP(VLOOKUP($A34,$AC$7:$AD$49,2,0),$P$8:$X$19,COLUMNS($P$7:R$7),)*C$3</f>
        <v>0</v>
      </c>
      <c r="D34" s="13">
        <f>VLOOKUP(VLOOKUP($A34,$AC$7:$AD$49,2,0),$P$8:$X$19,COLUMNS($P$7:S$7),)*D$3</f>
        <v>0.90760237713233272</v>
      </c>
      <c r="E34" s="13">
        <f>VLOOKUP(VLOOKUP($A34,$AC$7:$AD$49,2,0),$P$8:$X$19,COLUMNS($P$7:T$7),)*E$3</f>
        <v>1.4398830902720325</v>
      </c>
      <c r="F34" s="13">
        <f>VLOOKUP(VLOOKUP($A34,$AC$7:$AD$49,2,0),$P$8:$X$19,COLUMNS($P$7:U$7),)*F$3</f>
        <v>1.9614035656984989</v>
      </c>
      <c r="G34" s="13">
        <f>VLOOKUP(VLOOKUP($A34,$AC$7:$AD$49,2,0),$P$8:$X$19,COLUMNS($P$7:V$7),)*G$3</f>
        <v>1.809122852558799</v>
      </c>
      <c r="H34" s="13">
        <f>VLOOKUP(VLOOKUP($A34,$AC$7:$AD$49,2,0),$P$8:$X$19,COLUMNS($P$7:W$7),)*H$3</f>
        <v>2.0491228525587988</v>
      </c>
      <c r="I34" s="13">
        <f>VLOOKUP(VLOOKUP($A34,$AC$7:$AD$49,2,0),$P$8:$X$19,COLUMNS($P$7:X$7),)*I$3</f>
        <v>2.289122852558799</v>
      </c>
      <c r="K34" s="13"/>
      <c r="L34" s="13"/>
      <c r="M34" s="13"/>
      <c r="Q34" s="1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 t="s">
        <v>146</v>
      </c>
      <c r="AD34" t="s">
        <v>201</v>
      </c>
    </row>
    <row r="35" spans="1:30" x14ac:dyDescent="0.25">
      <c r="A35" s="15" t="s">
        <v>146</v>
      </c>
      <c r="B35" t="s">
        <v>63</v>
      </c>
      <c r="C35" s="13">
        <f>VLOOKUP(VLOOKUP($A35,$AC$7:$AD$49,2,0),$P$8:$X$19,COLUMNS($P$7:R$7),)*C$3</f>
        <v>0</v>
      </c>
      <c r="D35" s="13">
        <f>VLOOKUP(VLOOKUP($A35,$AC$7:$AD$49,2,0),$P$8:$X$19,COLUMNS($P$7:S$7),)*D$3</f>
        <v>0.90760237713233272</v>
      </c>
      <c r="E35" s="13">
        <f>VLOOKUP(VLOOKUP($A35,$AC$7:$AD$49,2,0),$P$8:$X$19,COLUMNS($P$7:T$7),)*E$3</f>
        <v>1.4398830902720325</v>
      </c>
      <c r="F35" s="13">
        <f>VLOOKUP(VLOOKUP($A35,$AC$7:$AD$49,2,0),$P$8:$X$19,COLUMNS($P$7:U$7),)*F$3</f>
        <v>1.9614035656984989</v>
      </c>
      <c r="G35" s="13">
        <f>VLOOKUP(VLOOKUP($A35,$AC$7:$AD$49,2,0),$P$8:$X$19,COLUMNS($P$7:V$7),)*G$3</f>
        <v>1.809122852558799</v>
      </c>
      <c r="H35" s="13">
        <f>VLOOKUP(VLOOKUP($A35,$AC$7:$AD$49,2,0),$P$8:$X$19,COLUMNS($P$7:W$7),)*H$3</f>
        <v>2.0491228525587988</v>
      </c>
      <c r="I35" s="13">
        <f>VLOOKUP(VLOOKUP($A35,$AC$7:$AD$49,2,0),$P$8:$X$19,COLUMNS($P$7:X$7),)*I$3</f>
        <v>2.289122852558799</v>
      </c>
      <c r="K35" s="13"/>
      <c r="L35" s="13"/>
      <c r="M35" s="13"/>
      <c r="Q35" s="1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 t="s">
        <v>169</v>
      </c>
      <c r="AD35" t="s">
        <v>201</v>
      </c>
    </row>
    <row r="36" spans="1:30" x14ac:dyDescent="0.25">
      <c r="A36" s="15" t="s">
        <v>169</v>
      </c>
      <c r="B36" t="s">
        <v>63</v>
      </c>
      <c r="C36" s="13">
        <f>VLOOKUP(VLOOKUP($A36,$AC$7:$AD$49,2,0),$P$8:$X$19,COLUMNS($P$7:R$7),)*C$3</f>
        <v>0</v>
      </c>
      <c r="D36" s="13">
        <f>VLOOKUP(VLOOKUP($A36,$AC$7:$AD$49,2,0),$P$8:$X$19,COLUMNS($P$7:S$7),)*D$3</f>
        <v>0.90760237713233272</v>
      </c>
      <c r="E36" s="13">
        <f>VLOOKUP(VLOOKUP($A36,$AC$7:$AD$49,2,0),$P$8:$X$19,COLUMNS($P$7:T$7),)*E$3</f>
        <v>1.4398830902720325</v>
      </c>
      <c r="F36" s="13">
        <f>VLOOKUP(VLOOKUP($A36,$AC$7:$AD$49,2,0),$P$8:$X$19,COLUMNS($P$7:U$7),)*F$3</f>
        <v>1.9614035656984989</v>
      </c>
      <c r="G36" s="13">
        <f>VLOOKUP(VLOOKUP($A36,$AC$7:$AD$49,2,0),$P$8:$X$19,COLUMNS($P$7:V$7),)*G$3</f>
        <v>1.809122852558799</v>
      </c>
      <c r="H36" s="13">
        <f>VLOOKUP(VLOOKUP($A36,$AC$7:$AD$49,2,0),$P$8:$X$19,COLUMNS($P$7:W$7),)*H$3</f>
        <v>2.0491228525587988</v>
      </c>
      <c r="I36" s="13">
        <f>VLOOKUP(VLOOKUP($A36,$AC$7:$AD$49,2,0),$P$8:$X$19,COLUMNS($P$7:X$7),)*I$3</f>
        <v>2.289122852558799</v>
      </c>
      <c r="K36" s="13"/>
      <c r="L36" s="13"/>
      <c r="M36" s="13"/>
      <c r="Q36" s="1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 t="s">
        <v>62</v>
      </c>
      <c r="AD36" t="s">
        <v>202</v>
      </c>
    </row>
    <row r="37" spans="1:30" x14ac:dyDescent="0.25">
      <c r="A37" s="15" t="s">
        <v>62</v>
      </c>
      <c r="B37" t="s">
        <v>63</v>
      </c>
      <c r="C37" s="13">
        <f>VLOOKUP(VLOOKUP($A37,$AC$7:$AD$49,2,0),$P$8:$X$19,COLUMNS($P$7:R$7),)*C$3</f>
        <v>0</v>
      </c>
      <c r="D37" s="13">
        <f>VLOOKUP(VLOOKUP($A37,$AC$7:$AD$49,2,0),$P$8:$X$19,COLUMNS($P$7:S$7),)*D$3</f>
        <v>0.87137494615486677</v>
      </c>
      <c r="E37" s="13">
        <f>VLOOKUP(VLOOKUP($A37,$AC$7:$AD$49,2,0),$P$8:$X$19,COLUMNS($P$7:T$7),)*E$3</f>
        <v>1.1327874300013268</v>
      </c>
      <c r="F37" s="13">
        <f>VLOOKUP(VLOOKUP($A37,$AC$7:$AD$49,2,0),$P$8:$X$19,COLUMNS($P$7:U$7),)*F$3</f>
        <v>1.3070624192323002</v>
      </c>
      <c r="G37" s="13">
        <f>VLOOKUP(VLOOKUP($A37,$AC$7:$AD$49,2,0),$P$8:$X$19,COLUMNS($P$7:V$7),)*G$3</f>
        <v>1.0456499353858402</v>
      </c>
      <c r="H37" s="13">
        <f>VLOOKUP(VLOOKUP($A37,$AC$7:$AD$49,2,0),$P$8:$X$19,COLUMNS($P$7:W$7),)*H$3</f>
        <v>1.0456499353858402</v>
      </c>
      <c r="I37" s="13">
        <f>VLOOKUP(VLOOKUP($A37,$AC$7:$AD$49,2,0),$P$8:$X$19,COLUMNS($P$7:X$7),)*I$3</f>
        <v>1.0456499353858402</v>
      </c>
      <c r="K37" s="13"/>
      <c r="L37" s="13"/>
      <c r="M37" s="13"/>
      <c r="Q37" s="1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 t="s">
        <v>170</v>
      </c>
      <c r="AD37" t="s">
        <v>202</v>
      </c>
    </row>
    <row r="38" spans="1:30" x14ac:dyDescent="0.25">
      <c r="A38" s="15" t="s">
        <v>170</v>
      </c>
      <c r="B38" t="s">
        <v>63</v>
      </c>
      <c r="C38" s="13">
        <f>VLOOKUP(VLOOKUP($A38,$AC$7:$AD$49,2,0),$P$8:$X$19,COLUMNS($P$7:R$7),)*C$3</f>
        <v>0</v>
      </c>
      <c r="D38" s="13">
        <f>VLOOKUP(VLOOKUP($A38,$AC$7:$AD$49,2,0),$P$8:$X$19,COLUMNS($P$7:S$7),)*D$3</f>
        <v>0.87137494615486677</v>
      </c>
      <c r="E38" s="13">
        <f>VLOOKUP(VLOOKUP($A38,$AC$7:$AD$49,2,0),$P$8:$X$19,COLUMNS($P$7:T$7),)*E$3</f>
        <v>1.1327874300013268</v>
      </c>
      <c r="F38" s="13">
        <f>VLOOKUP(VLOOKUP($A38,$AC$7:$AD$49,2,0),$P$8:$X$19,COLUMNS($P$7:U$7),)*F$3</f>
        <v>1.3070624192323002</v>
      </c>
      <c r="G38" s="13">
        <f>VLOOKUP(VLOOKUP($A38,$AC$7:$AD$49,2,0),$P$8:$X$19,COLUMNS($P$7:V$7),)*G$3</f>
        <v>1.0456499353858402</v>
      </c>
      <c r="H38" s="13">
        <f>VLOOKUP(VLOOKUP($A38,$AC$7:$AD$49,2,0),$P$8:$X$19,COLUMNS($P$7:W$7),)*H$3</f>
        <v>1.0456499353858402</v>
      </c>
      <c r="I38" s="13">
        <f>VLOOKUP(VLOOKUP($A38,$AC$7:$AD$49,2,0),$P$8:$X$19,COLUMNS($P$7:X$7),)*I$3</f>
        <v>1.0456499353858402</v>
      </c>
      <c r="K38" s="13"/>
      <c r="L38" s="13"/>
      <c r="M38" s="13"/>
      <c r="Q38" s="1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 t="s">
        <v>171</v>
      </c>
      <c r="AD38" t="s">
        <v>203</v>
      </c>
    </row>
    <row r="39" spans="1:30" x14ac:dyDescent="0.25">
      <c r="A39" s="15" t="s">
        <v>171</v>
      </c>
      <c r="B39" t="s">
        <v>63</v>
      </c>
      <c r="C39" s="13">
        <f>VLOOKUP(VLOOKUP($A39,$AC$7:$AD$49,2,0),$P$8:$X$19,COLUMNS($P$7:R$7),)*C$3</f>
        <v>0</v>
      </c>
      <c r="D39" s="13">
        <f>VLOOKUP(VLOOKUP($A39,$AC$7:$AD$49,2,0),$P$8:$X$19,COLUMNS($P$7:S$7),)*D$3</f>
        <v>1.0328069153958706</v>
      </c>
      <c r="E39" s="13">
        <f>VLOOKUP(VLOOKUP($A39,$AC$7:$AD$49,2,0),$P$8:$X$19,COLUMNS($P$7:T$7),)*E$3</f>
        <v>1.3426489900146317</v>
      </c>
      <c r="F39" s="13">
        <f>VLOOKUP(VLOOKUP($A39,$AC$7:$AD$49,2,0),$P$8:$X$19,COLUMNS($P$7:U$7),)*F$3</f>
        <v>1.5492103730938058</v>
      </c>
      <c r="G39" s="13">
        <f>VLOOKUP(VLOOKUP($A39,$AC$7:$AD$49,2,0),$P$8:$X$19,COLUMNS($P$7:V$7),)*G$3</f>
        <v>1.2393682984750447</v>
      </c>
      <c r="H39" s="13">
        <f>VLOOKUP(VLOOKUP($A39,$AC$7:$AD$49,2,0),$P$8:$X$19,COLUMNS($P$7:W$7),)*H$3</f>
        <v>1.2393682984750447</v>
      </c>
      <c r="I39" s="13">
        <f>VLOOKUP(VLOOKUP($A39,$AC$7:$AD$49,2,0),$P$8:$X$19,COLUMNS($P$7:X$7),)*I$3</f>
        <v>1.2393682984750447</v>
      </c>
      <c r="K39" s="13"/>
      <c r="L39" s="13"/>
      <c r="M39" s="13"/>
      <c r="Q39" s="1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 t="s">
        <v>172</v>
      </c>
      <c r="AD39" t="s">
        <v>204</v>
      </c>
    </row>
    <row r="40" spans="1:30" x14ac:dyDescent="0.25">
      <c r="A40" s="15" t="s">
        <v>172</v>
      </c>
      <c r="B40" t="s">
        <v>63</v>
      </c>
      <c r="C40" s="13">
        <f>VLOOKUP(VLOOKUP($A40,$AC$7:$AD$49,2,0),$P$8:$X$19,COLUMNS($P$7:R$7),)*C$3</f>
        <v>0</v>
      </c>
      <c r="D40" s="13">
        <f>VLOOKUP(VLOOKUP($A40,$AC$7:$AD$49,2,0),$P$8:$X$19,COLUMNS($P$7:S$7),)*D$3</f>
        <v>0.98653312832663465</v>
      </c>
      <c r="E40" s="13">
        <f>VLOOKUP(VLOOKUP($A40,$AC$7:$AD$49,2,0),$P$8:$X$19,COLUMNS($P$7:T$7),)*E$3</f>
        <v>1.4124930668246252</v>
      </c>
      <c r="F40" s="13">
        <f>VLOOKUP(VLOOKUP($A40,$AC$7:$AD$49,2,0),$P$8:$X$19,COLUMNS($P$7:U$7),)*F$3</f>
        <v>1.7797996924899522</v>
      </c>
      <c r="G40" s="13">
        <f>VLOOKUP(VLOOKUP($A40,$AC$7:$AD$49,2,0),$P$8:$X$19,COLUMNS($P$7:V$7),)*G$3</f>
        <v>1.5438397539919617</v>
      </c>
      <c r="H40" s="13">
        <f>VLOOKUP(VLOOKUP($A40,$AC$7:$AD$49,2,0),$P$8:$X$19,COLUMNS($P$7:W$7),)*H$3</f>
        <v>1.6638397539919618</v>
      </c>
      <c r="I40" s="13">
        <f>VLOOKUP(VLOOKUP($A40,$AC$7:$AD$49,2,0),$P$8:$X$19,COLUMNS($P$7:X$7),)*I$3</f>
        <v>1.7838397539919619</v>
      </c>
      <c r="K40" s="13"/>
      <c r="L40" s="13"/>
      <c r="M40" s="13"/>
      <c r="Q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 t="s">
        <v>173</v>
      </c>
      <c r="AD40" t="s">
        <v>205</v>
      </c>
    </row>
    <row r="41" spans="1:30" x14ac:dyDescent="0.25">
      <c r="A41" s="15" t="s">
        <v>173</v>
      </c>
      <c r="B41" t="s">
        <v>63</v>
      </c>
      <c r="C41" s="13">
        <f>VLOOKUP(VLOOKUP($A41,$AC$7:$AD$49,2,0),$P$8:$X$19,COLUMNS($P$7:R$7),)*C$3</f>
        <v>0</v>
      </c>
      <c r="D41" s="13">
        <f>VLOOKUP(VLOOKUP($A41,$AC$7:$AD$49,2,0),$P$8:$X$19,COLUMNS($P$7:S$7),)*D$3</f>
        <v>1.043864721220632</v>
      </c>
      <c r="E41" s="13">
        <f>VLOOKUP(VLOOKUP($A41,$AC$7:$AD$49,2,0),$P$8:$X$19,COLUMNS($P$7:T$7),)*E$3</f>
        <v>1.4870241375868218</v>
      </c>
      <c r="F41" s="13">
        <f>VLOOKUP(VLOOKUP($A41,$AC$7:$AD$49,2,0),$P$8:$X$19,COLUMNS($P$7:U$7),)*F$3</f>
        <v>1.8657970818309484</v>
      </c>
      <c r="G41" s="13">
        <f>VLOOKUP(VLOOKUP($A41,$AC$7:$AD$49,2,0),$P$8:$X$19,COLUMNS($P$7:V$7),)*G$3</f>
        <v>1.6126376654647587</v>
      </c>
      <c r="H41" s="13">
        <f>VLOOKUP(VLOOKUP($A41,$AC$7:$AD$49,2,0),$P$8:$X$19,COLUMNS($P$7:W$7),)*H$3</f>
        <v>1.7326376654647588</v>
      </c>
      <c r="I41" s="13">
        <f>VLOOKUP(VLOOKUP($A41,$AC$7:$AD$49,2,0),$P$8:$X$19,COLUMNS($P$7:X$7),)*I$3</f>
        <v>1.8526376654647589</v>
      </c>
      <c r="K41" s="13"/>
      <c r="L41" s="13"/>
      <c r="M41" s="13"/>
      <c r="Q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5" t="s">
        <v>174</v>
      </c>
      <c r="AD41" t="s">
        <v>204</v>
      </c>
    </row>
    <row r="42" spans="1:30" x14ac:dyDescent="0.25">
      <c r="A42" s="15" t="s">
        <v>174</v>
      </c>
      <c r="B42" t="s">
        <v>63</v>
      </c>
      <c r="C42" s="13">
        <f>VLOOKUP(VLOOKUP($A42,$AC$7:$AD$49,2,0),$P$8:$X$19,COLUMNS($P$7:R$7),)*C$3</f>
        <v>0</v>
      </c>
      <c r="D42" s="13">
        <f>VLOOKUP(VLOOKUP($A42,$AC$7:$AD$49,2,0),$P$8:$X$19,COLUMNS($P$7:S$7),)*D$3</f>
        <v>0.98653312832663465</v>
      </c>
      <c r="E42" s="13">
        <f>VLOOKUP(VLOOKUP($A42,$AC$7:$AD$49,2,0),$P$8:$X$19,COLUMNS($P$7:T$7),)*E$3</f>
        <v>1.4124930668246252</v>
      </c>
      <c r="F42" s="13">
        <f>VLOOKUP(VLOOKUP($A42,$AC$7:$AD$49,2,0),$P$8:$X$19,COLUMNS($P$7:U$7),)*F$3</f>
        <v>1.7797996924899522</v>
      </c>
      <c r="G42" s="13">
        <f>VLOOKUP(VLOOKUP($A42,$AC$7:$AD$49,2,0),$P$8:$X$19,COLUMNS($P$7:V$7),)*G$3</f>
        <v>1.5438397539919617</v>
      </c>
      <c r="H42" s="13">
        <f>VLOOKUP(VLOOKUP($A42,$AC$7:$AD$49,2,0),$P$8:$X$19,COLUMNS($P$7:W$7),)*H$3</f>
        <v>1.6638397539919618</v>
      </c>
      <c r="I42" s="13">
        <f>VLOOKUP(VLOOKUP($A42,$AC$7:$AD$49,2,0),$P$8:$X$19,COLUMNS($P$7:X$7),)*I$3</f>
        <v>1.7838397539919619</v>
      </c>
      <c r="K42" s="13"/>
      <c r="L42" s="13"/>
      <c r="M42" s="13"/>
      <c r="Q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5" t="s">
        <v>175</v>
      </c>
      <c r="AD42" t="s">
        <v>205</v>
      </c>
    </row>
    <row r="43" spans="1:30" x14ac:dyDescent="0.25">
      <c r="A43" s="15" t="s">
        <v>175</v>
      </c>
      <c r="B43" t="s">
        <v>63</v>
      </c>
      <c r="C43" s="13">
        <f>VLOOKUP(VLOOKUP($A43,$AC$7:$AD$49,2,0),$P$8:$X$19,COLUMNS($P$7:R$7),)*C$3</f>
        <v>0</v>
      </c>
      <c r="D43" s="13">
        <f>VLOOKUP(VLOOKUP($A43,$AC$7:$AD$49,2,0),$P$8:$X$19,COLUMNS($P$7:S$7),)*D$3</f>
        <v>1.043864721220632</v>
      </c>
      <c r="E43" s="13">
        <f>VLOOKUP(VLOOKUP($A43,$AC$7:$AD$49,2,0),$P$8:$X$19,COLUMNS($P$7:T$7),)*E$3</f>
        <v>1.4870241375868218</v>
      </c>
      <c r="F43" s="13">
        <f>VLOOKUP(VLOOKUP($A43,$AC$7:$AD$49,2,0),$P$8:$X$19,COLUMNS($P$7:U$7),)*F$3</f>
        <v>1.8657970818309484</v>
      </c>
      <c r="G43" s="13">
        <f>VLOOKUP(VLOOKUP($A43,$AC$7:$AD$49,2,0),$P$8:$X$19,COLUMNS($P$7:V$7),)*G$3</f>
        <v>1.6126376654647587</v>
      </c>
      <c r="H43" s="13">
        <f>VLOOKUP(VLOOKUP($A43,$AC$7:$AD$49,2,0),$P$8:$X$19,COLUMNS($P$7:W$7),)*H$3</f>
        <v>1.7326376654647588</v>
      </c>
      <c r="I43" s="13">
        <f>VLOOKUP(VLOOKUP($A43,$AC$7:$AD$49,2,0),$P$8:$X$19,COLUMNS($P$7:X$7),)*I$3</f>
        <v>1.8526376654647589</v>
      </c>
      <c r="K43" s="13"/>
      <c r="L43" s="13"/>
      <c r="M43" s="13"/>
      <c r="Q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5" t="s">
        <v>176</v>
      </c>
      <c r="AD43" t="s">
        <v>207</v>
      </c>
    </row>
    <row r="44" spans="1:30" x14ac:dyDescent="0.25">
      <c r="A44" s="15" t="s">
        <v>176</v>
      </c>
      <c r="B44" t="s">
        <v>63</v>
      </c>
      <c r="C44" s="13">
        <f>VLOOKUP(VLOOKUP($A44,$AC$7:$AD$49,2,0),$P$8:$X$19,COLUMNS($P$7:R$7),)*C$3</f>
        <v>0</v>
      </c>
      <c r="D44" s="13">
        <f>VLOOKUP(VLOOKUP($A44,$AC$7:$AD$49,2,0),$P$8:$X$19,COLUMNS($P$7:S$7),)*D$3</f>
        <v>0.85165647497454144</v>
      </c>
      <c r="E44" s="13">
        <f>VLOOKUP(VLOOKUP($A44,$AC$7:$AD$49,2,0),$P$8:$X$19,COLUMNS($P$7:T$7),)*E$3</f>
        <v>0.97715341746690398</v>
      </c>
      <c r="F44" s="13">
        <f>VLOOKUP(VLOOKUP($A44,$AC$7:$AD$49,2,0),$P$8:$X$19,COLUMNS($P$7:U$7),)*F$3</f>
        <v>0.97748471246181223</v>
      </c>
      <c r="G44" s="13">
        <f>VLOOKUP(VLOOKUP($A44,$AC$7:$AD$49,2,0),$P$8:$X$19,COLUMNS($P$7:V$7),)*G$3</f>
        <v>0.66198776996944975</v>
      </c>
      <c r="H44" s="13">
        <f>VLOOKUP(VLOOKUP($A44,$AC$7:$AD$49,2,0),$P$8:$X$19,COLUMNS($P$7:W$7),)*H$3</f>
        <v>0.54198776996944986</v>
      </c>
      <c r="I44" s="13">
        <f>VLOOKUP(VLOOKUP($A44,$AC$7:$AD$49,2,0),$P$8:$X$19,COLUMNS($P$7:X$7),)*I$3</f>
        <v>0.42198776996944987</v>
      </c>
      <c r="K44" s="13"/>
      <c r="L44" s="13"/>
      <c r="M44" s="13"/>
      <c r="Q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5" t="s">
        <v>143</v>
      </c>
      <c r="AD44" t="s">
        <v>208</v>
      </c>
    </row>
    <row r="45" spans="1:30" x14ac:dyDescent="0.25">
      <c r="A45" s="15" t="s">
        <v>143</v>
      </c>
      <c r="B45" t="s">
        <v>63</v>
      </c>
      <c r="C45" s="13">
        <f>VLOOKUP(VLOOKUP($A45,$AC$7:$AD$49,2,0),$P$8:$X$19,COLUMNS($P$7:R$7),)*C$3</f>
        <v>0</v>
      </c>
      <c r="D45" s="13">
        <f>VLOOKUP(VLOOKUP($A45,$AC$7:$AD$49,2,0),$P$8:$X$19,COLUMNS($P$7:S$7),)*D$3</f>
        <v>0.82303819349251151</v>
      </c>
      <c r="E45" s="13">
        <f>VLOOKUP(VLOOKUP($A45,$AC$7:$AD$49,2,0),$P$8:$X$19,COLUMNS($P$7:T$7),)*E$3</f>
        <v>0.939949651540265</v>
      </c>
      <c r="F45" s="13">
        <f>VLOOKUP(VLOOKUP($A45,$AC$7:$AD$49,2,0),$P$8:$X$19,COLUMNS($P$7:U$7),)*F$3</f>
        <v>0.93455729023876732</v>
      </c>
      <c r="G45" s="13">
        <f>VLOOKUP(VLOOKUP($A45,$AC$7:$AD$49,2,0),$P$8:$X$19,COLUMNS($P$7:V$7),)*G$3</f>
        <v>0.62764583219101389</v>
      </c>
      <c r="H45" s="13">
        <f>VLOOKUP(VLOOKUP($A45,$AC$7:$AD$49,2,0),$P$8:$X$19,COLUMNS($P$7:W$7),)*H$3</f>
        <v>0.50764583219101389</v>
      </c>
      <c r="I45" s="13">
        <f>VLOOKUP(VLOOKUP($A45,$AC$7:$AD$49,2,0),$P$8:$X$19,COLUMNS($P$7:X$7),)*I$3</f>
        <v>0.38764583219101395</v>
      </c>
      <c r="K45" s="13"/>
      <c r="L45" s="13"/>
      <c r="M45" s="13"/>
      <c r="Q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 t="s">
        <v>177</v>
      </c>
      <c r="AD45" t="s">
        <v>206</v>
      </c>
    </row>
    <row r="46" spans="1:30" x14ac:dyDescent="0.25">
      <c r="A46" s="15" t="s">
        <v>177</v>
      </c>
      <c r="B46" t="s">
        <v>63</v>
      </c>
      <c r="C46" s="13">
        <f>VLOOKUP(VLOOKUP($A46,$AC$7:$AD$49,2,0),$P$8:$X$19,COLUMNS($P$7:R$7),)*C$3</f>
        <v>0</v>
      </c>
      <c r="D46" s="13">
        <f>VLOOKUP(VLOOKUP($A46,$AC$7:$AD$49,2,0),$P$8:$X$19,COLUMNS($P$7:S$7),)*D$3</f>
        <v>1.3566529914125891</v>
      </c>
      <c r="E46" s="13">
        <f>VLOOKUP(VLOOKUP($A46,$AC$7:$AD$49,2,0),$P$8:$X$19,COLUMNS($P$7:T$7),)*E$3</f>
        <v>1.5036488888363659</v>
      </c>
      <c r="F46" s="13">
        <f>VLOOKUP(VLOOKUP($A46,$AC$7:$AD$49,2,0),$P$8:$X$19,COLUMNS($P$7:U$7),)*F$3</f>
        <v>1.4349794871188837</v>
      </c>
      <c r="G46" s="13">
        <f>VLOOKUP(VLOOKUP($A46,$AC$7:$AD$49,2,0),$P$8:$X$19,COLUMNS($P$7:V$7),)*G$3</f>
        <v>0.90798358969510706</v>
      </c>
      <c r="H46" s="13">
        <f>VLOOKUP(VLOOKUP($A46,$AC$7:$AD$49,2,0),$P$8:$X$19,COLUMNS($P$7:W$7),)*H$3</f>
        <v>0.66798358969510707</v>
      </c>
      <c r="I46" s="13">
        <f>VLOOKUP(VLOOKUP($A46,$AC$7:$AD$49,2,0),$P$8:$X$19,COLUMNS($P$7:X$7),)*I$3</f>
        <v>0.42798358969510714</v>
      </c>
      <c r="K46" s="13"/>
      <c r="L46" s="13"/>
      <c r="M46" s="13"/>
      <c r="Q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5" t="s">
        <v>178</v>
      </c>
      <c r="AD46" t="s">
        <v>209</v>
      </c>
    </row>
    <row r="47" spans="1:30" x14ac:dyDescent="0.25">
      <c r="A47" s="15" t="s">
        <v>178</v>
      </c>
      <c r="B47" t="s">
        <v>63</v>
      </c>
      <c r="C47" s="13">
        <f>VLOOKUP(VLOOKUP($A47,$AC$7:$AD$49,2,0),$P$8:$X$19,COLUMNS($P$7:R$7),)*C$3</f>
        <v>0</v>
      </c>
      <c r="D47" s="13">
        <f>VLOOKUP(VLOOKUP($A47,$AC$7:$AD$49,2,0),$P$8:$X$19,COLUMNS($P$7:S$7),)*D$3</f>
        <v>0.58916064718053418</v>
      </c>
      <c r="E47" s="13">
        <f>VLOOKUP(VLOOKUP($A47,$AC$7:$AD$49,2,0),$P$8:$X$19,COLUMNS($P$7:T$7),)*E$3</f>
        <v>0.7659088413346945</v>
      </c>
      <c r="F47" s="13">
        <f>VLOOKUP(VLOOKUP($A47,$AC$7:$AD$49,2,0),$P$8:$X$19,COLUMNS($P$7:U$7),)*F$3</f>
        <v>0.88374097077080127</v>
      </c>
      <c r="G47" s="13">
        <f>VLOOKUP(VLOOKUP($A47,$AC$7:$AD$49,2,0),$P$8:$X$19,COLUMNS($P$7:V$7),)*G$3</f>
        <v>0.70699277661664095</v>
      </c>
      <c r="H47" s="13">
        <f>VLOOKUP(VLOOKUP($A47,$AC$7:$AD$49,2,0),$P$8:$X$19,COLUMNS($P$7:W$7),)*H$3</f>
        <v>0.70699277661664095</v>
      </c>
      <c r="I47" s="13">
        <f>VLOOKUP(VLOOKUP($A47,$AC$7:$AD$49,2,0),$P$8:$X$19,COLUMNS($P$7:X$7),)*I$3</f>
        <v>0.70699277661664095</v>
      </c>
      <c r="K47" s="13"/>
      <c r="L47" s="13"/>
      <c r="M47" s="13"/>
      <c r="Q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5" t="s">
        <v>144</v>
      </c>
      <c r="AD47" t="s">
        <v>210</v>
      </c>
    </row>
    <row r="48" spans="1:30" x14ac:dyDescent="0.25">
      <c r="A48" s="15" t="s">
        <v>144</v>
      </c>
      <c r="B48" t="s">
        <v>63</v>
      </c>
      <c r="C48" s="13">
        <f>VLOOKUP(VLOOKUP($A48,$AC$7:$AD$49,2,0),$P$8:$X$19,COLUMNS($P$7:R$7),)*C$3</f>
        <v>0</v>
      </c>
      <c r="D48" s="13">
        <f>VLOOKUP(VLOOKUP($A48,$AC$7:$AD$49,2,0),$P$8:$X$19,COLUMNS($P$7:S$7),)*D$3</f>
        <v>0.70351836956525893</v>
      </c>
      <c r="E48" s="13">
        <f>VLOOKUP(VLOOKUP($A48,$AC$7:$AD$49,2,0),$P$8:$X$19,COLUMNS($P$7:T$7),)*E$3</f>
        <v>0.91457388043483667</v>
      </c>
      <c r="F48" s="13">
        <f>VLOOKUP(VLOOKUP($A48,$AC$7:$AD$49,2,0),$P$8:$X$19,COLUMNS($P$7:U$7),)*F$3</f>
        <v>1.0552775543478883</v>
      </c>
      <c r="G48" s="13">
        <f>VLOOKUP(VLOOKUP($A48,$AC$7:$AD$49,2,0),$P$8:$X$19,COLUMNS($P$7:V$7),)*G$3</f>
        <v>0.84422204347831065</v>
      </c>
      <c r="H48" s="13">
        <f>VLOOKUP(VLOOKUP($A48,$AC$7:$AD$49,2,0),$P$8:$X$19,COLUMNS($P$7:W$7),)*H$3</f>
        <v>0.84422204347831065</v>
      </c>
      <c r="I48" s="13">
        <f>VLOOKUP(VLOOKUP($A48,$AC$7:$AD$49,2,0),$P$8:$X$19,COLUMNS($P$7:X$7),)*I$3</f>
        <v>0.84422204347831065</v>
      </c>
      <c r="K48" s="13"/>
      <c r="L48" s="13"/>
      <c r="M48" s="13"/>
      <c r="Q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5" t="s">
        <v>145</v>
      </c>
      <c r="AD48" t="s">
        <v>210</v>
      </c>
    </row>
    <row r="49" spans="1:30" x14ac:dyDescent="0.25">
      <c r="A49" s="15" t="s">
        <v>145</v>
      </c>
      <c r="B49" t="s">
        <v>63</v>
      </c>
      <c r="C49" s="13">
        <f>VLOOKUP(VLOOKUP($A49,$AC$7:$AD$49,2,0),$P$8:$X$19,COLUMNS($P$7:R$7),)*C$3</f>
        <v>0</v>
      </c>
      <c r="D49" s="13">
        <f>VLOOKUP(VLOOKUP($A49,$AC$7:$AD$49,2,0),$P$8:$X$19,COLUMNS($P$7:S$7),)*D$3</f>
        <v>0.70351836956525893</v>
      </c>
      <c r="E49" s="13">
        <f>VLOOKUP(VLOOKUP($A49,$AC$7:$AD$49,2,0),$P$8:$X$19,COLUMNS($P$7:T$7),)*E$3</f>
        <v>0.91457388043483667</v>
      </c>
      <c r="F49" s="13">
        <f>VLOOKUP(VLOOKUP($A49,$AC$7:$AD$49,2,0),$P$8:$X$19,COLUMNS($P$7:U$7),)*F$3</f>
        <v>1.0552775543478883</v>
      </c>
      <c r="G49" s="13">
        <f>VLOOKUP(VLOOKUP($A49,$AC$7:$AD$49,2,0),$P$8:$X$19,COLUMNS($P$7:V$7),)*G$3</f>
        <v>0.84422204347831065</v>
      </c>
      <c r="H49" s="13">
        <f>VLOOKUP(VLOOKUP($A49,$AC$7:$AD$49,2,0),$P$8:$X$19,COLUMNS($P$7:W$7),)*H$3</f>
        <v>0.84422204347831065</v>
      </c>
      <c r="I49" s="13">
        <f>VLOOKUP(VLOOKUP($A49,$AC$7:$AD$49,2,0),$P$8:$X$19,COLUMNS($P$7:X$7),)*I$3</f>
        <v>0.84422204347831065</v>
      </c>
      <c r="K49" s="13"/>
      <c r="L49" s="13"/>
      <c r="M49" s="13"/>
      <c r="Q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5" t="s">
        <v>179</v>
      </c>
      <c r="AD49" t="s">
        <v>210</v>
      </c>
    </row>
    <row r="50" spans="1:30" x14ac:dyDescent="0.25">
      <c r="A50" s="15" t="s">
        <v>179</v>
      </c>
      <c r="B50" t="s">
        <v>63</v>
      </c>
      <c r="C50" s="13">
        <f>VLOOKUP(VLOOKUP($A50,$AC$7:$AD$49,2,0),$P$8:$X$19,COLUMNS($P$7:R$7),)*C$3</f>
        <v>0</v>
      </c>
      <c r="D50" s="13">
        <f>VLOOKUP(VLOOKUP($A50,$AC$7:$AD$49,2,0),$P$8:$X$19,COLUMNS($P$7:S$7),)*D$3</f>
        <v>0.70351836956525893</v>
      </c>
      <c r="E50" s="13">
        <f>VLOOKUP(VLOOKUP($A50,$AC$7:$AD$49,2,0),$P$8:$X$19,COLUMNS($P$7:T$7),)*E$3</f>
        <v>0.91457388043483667</v>
      </c>
      <c r="F50" s="13">
        <f>VLOOKUP(VLOOKUP($A50,$AC$7:$AD$49,2,0),$P$8:$X$19,COLUMNS($P$7:U$7),)*F$3</f>
        <v>1.0552775543478883</v>
      </c>
      <c r="G50" s="13">
        <f>VLOOKUP(VLOOKUP($A50,$AC$7:$AD$49,2,0),$P$8:$X$19,COLUMNS($P$7:V$7),)*G$3</f>
        <v>0.84422204347831065</v>
      </c>
      <c r="H50" s="13">
        <f>VLOOKUP(VLOOKUP($A50,$AC$7:$AD$49,2,0),$P$8:$X$19,COLUMNS($P$7:W$7),)*H$3</f>
        <v>0.84422204347831065</v>
      </c>
      <c r="I50" s="13">
        <f>VLOOKUP(VLOOKUP($A50,$AC$7:$AD$49,2,0),$P$8:$X$19,COLUMNS($P$7:X$7),)*I$3</f>
        <v>0.84422204347831065</v>
      </c>
      <c r="K50" s="13"/>
      <c r="L50" s="13"/>
      <c r="M50" s="13"/>
      <c r="Q50" s="15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30" x14ac:dyDescent="0.25">
      <c r="A51" s="15"/>
      <c r="C51" s="13"/>
      <c r="D51" s="13"/>
      <c r="E51" s="13"/>
      <c r="F51" s="13"/>
      <c r="G51" s="13"/>
      <c r="H51" s="13"/>
      <c r="I51" s="13"/>
      <c r="K51" s="13"/>
      <c r="L51" s="13"/>
      <c r="M51" s="13"/>
      <c r="Q51" s="15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30" x14ac:dyDescent="0.25">
      <c r="A52" s="15"/>
      <c r="C52" s="13"/>
      <c r="D52" s="13"/>
      <c r="E52" s="13"/>
      <c r="F52" s="13"/>
      <c r="G52" s="13"/>
      <c r="H52" s="13"/>
      <c r="I52" s="13"/>
      <c r="K52" s="13"/>
      <c r="L52" s="13"/>
      <c r="M52" s="13"/>
      <c r="Q52" s="15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30" x14ac:dyDescent="0.25">
      <c r="A53" s="15"/>
      <c r="C53" s="13"/>
      <c r="D53" s="13"/>
      <c r="E53" s="13"/>
      <c r="F53" s="13"/>
      <c r="G53" s="13"/>
      <c r="H53" s="13"/>
      <c r="I53" s="13"/>
      <c r="K53" s="13"/>
      <c r="L53" s="13"/>
      <c r="M53" s="13"/>
      <c r="Q53" s="15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30" x14ac:dyDescent="0.25">
      <c r="A54" s="15"/>
      <c r="C54" s="13"/>
      <c r="D54" s="13"/>
      <c r="E54" s="13"/>
      <c r="F54" s="13"/>
      <c r="G54" s="13"/>
      <c r="H54" s="13"/>
      <c r="I54" s="13"/>
      <c r="K54" s="13"/>
      <c r="L54" s="13"/>
      <c r="M54" s="13"/>
      <c r="Q54" s="15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30" x14ac:dyDescent="0.25">
      <c r="A55" s="15"/>
      <c r="C55" s="13"/>
      <c r="D55" s="13"/>
      <c r="E55" s="13"/>
      <c r="F55" s="13"/>
      <c r="G55" s="13"/>
      <c r="H55" s="13"/>
      <c r="I55" s="13"/>
      <c r="K55" s="13"/>
      <c r="L55" s="13"/>
      <c r="M55" s="13"/>
      <c r="Q55" s="15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30" x14ac:dyDescent="0.25">
      <c r="A56" s="15"/>
      <c r="C56" s="13"/>
      <c r="D56" s="13"/>
      <c r="E56" s="13"/>
      <c r="F56" s="13"/>
      <c r="G56" s="13"/>
      <c r="H56" s="13"/>
      <c r="I56" s="13"/>
      <c r="K56" s="13"/>
      <c r="L56" s="13"/>
      <c r="M56" s="13"/>
      <c r="Q56" s="15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30" x14ac:dyDescent="0.25">
      <c r="A57" s="15"/>
      <c r="C57" s="13"/>
      <c r="D57" s="13"/>
      <c r="E57" s="13"/>
      <c r="F57" s="13"/>
      <c r="G57" s="13"/>
      <c r="H57" s="13"/>
      <c r="I57" s="13"/>
      <c r="K57" s="13"/>
      <c r="L57" s="13"/>
      <c r="M57" s="13"/>
      <c r="Q57" s="15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30" x14ac:dyDescent="0.25">
      <c r="A58" s="15"/>
      <c r="C58" s="13"/>
      <c r="D58" s="13"/>
      <c r="E58" s="13"/>
      <c r="F58" s="13"/>
      <c r="G58" s="13"/>
      <c r="H58" s="13"/>
      <c r="I58" s="13"/>
      <c r="K58" s="13"/>
      <c r="L58" s="13"/>
      <c r="M58" s="13"/>
      <c r="Q58" s="15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30" x14ac:dyDescent="0.25">
      <c r="A59" s="15"/>
      <c r="C59" s="13"/>
      <c r="D59" s="13"/>
      <c r="E59" s="13"/>
      <c r="F59" s="13"/>
      <c r="G59" s="13"/>
      <c r="H59" s="13"/>
      <c r="I59" s="13"/>
      <c r="K59" s="13"/>
      <c r="L59" s="13"/>
      <c r="M59" s="13"/>
      <c r="Q59" s="15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30" x14ac:dyDescent="0.25">
      <c r="A60" s="15"/>
      <c r="C60" s="13"/>
      <c r="D60" s="13"/>
      <c r="E60" s="13"/>
      <c r="F60" s="13"/>
      <c r="G60" s="13"/>
      <c r="H60" s="13"/>
      <c r="I60" s="13"/>
      <c r="K60" s="13"/>
      <c r="L60" s="13"/>
      <c r="M60" s="13"/>
      <c r="Q60" s="15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30" x14ac:dyDescent="0.25">
      <c r="A61" s="15"/>
      <c r="C61" s="13"/>
      <c r="D61" s="13"/>
      <c r="E61" s="13"/>
      <c r="F61" s="13"/>
      <c r="G61" s="13"/>
      <c r="H61" s="13"/>
      <c r="I61" s="13"/>
      <c r="K61" s="13"/>
      <c r="L61" s="13"/>
      <c r="M61" s="13"/>
      <c r="Q61" s="15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30" x14ac:dyDescent="0.25">
      <c r="A62" s="15"/>
      <c r="C62" s="13"/>
      <c r="D62" s="13"/>
      <c r="E62" s="13"/>
      <c r="F62" s="13"/>
      <c r="G62" s="13"/>
      <c r="H62" s="13"/>
      <c r="I62" s="13"/>
      <c r="K62" s="13"/>
      <c r="L62" s="13"/>
      <c r="M62" s="13"/>
      <c r="Q62" s="15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30" x14ac:dyDescent="0.25">
      <c r="A63" s="15"/>
      <c r="C63" s="13"/>
      <c r="D63" s="13"/>
      <c r="E63" s="13"/>
      <c r="F63" s="13"/>
      <c r="G63" s="13"/>
      <c r="H63" s="13"/>
      <c r="I63" s="13"/>
      <c r="K63" s="13"/>
      <c r="L63" s="13"/>
      <c r="M63" s="13"/>
      <c r="Q63" s="15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30" x14ac:dyDescent="0.25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Q64" s="15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25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Q65" s="15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25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Q66" s="15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25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Q67" s="15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25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Q68" s="15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25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Q69" s="15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25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Q70" s="15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conditionalFormatting sqref="C64:E70 H64:H70 J64:M70 K8:M63 S8:U8 S18:AB18 Y8:AB8 Y9:Z17 AB9:AB17 S17:X17 S10:X15 S20:AB70 Y19:AB19 C8:I63">
    <cfRule type="cellIs" dxfId="136" priority="42" operator="equal">
      <formula>"eps"</formula>
    </cfRule>
  </conditionalFormatting>
  <conditionalFormatting sqref="S8:U8 S18:AB18 Y8:AB8 Y9:Z17 AB9:AB17 S20:AB70 Y19:AB19">
    <cfRule type="cellIs" dxfId="135" priority="41" operator="equal">
      <formula>"eps"</formula>
    </cfRule>
  </conditionalFormatting>
  <conditionalFormatting sqref="I64:I70">
    <cfRule type="cellIs" dxfId="134" priority="40" operator="equal">
      <formula>"eps"</formula>
    </cfRule>
  </conditionalFormatting>
  <conditionalFormatting sqref="G64:G70">
    <cfRule type="cellIs" dxfId="133" priority="39" operator="equal">
      <formula>"eps"</formula>
    </cfRule>
  </conditionalFormatting>
  <conditionalFormatting sqref="P1">
    <cfRule type="cellIs" dxfId="132" priority="33" operator="equal">
      <formula>"eps"</formula>
    </cfRule>
  </conditionalFormatting>
  <conditionalFormatting sqref="L1:N1 R1 P1">
    <cfRule type="cellIs" dxfId="131" priority="38" operator="equal">
      <formula>"eps"</formula>
    </cfRule>
  </conditionalFormatting>
  <conditionalFormatting sqref="Q1">
    <cfRule type="cellIs" dxfId="130" priority="37" operator="equal">
      <formula>"eps"</formula>
    </cfRule>
  </conditionalFormatting>
  <conditionalFormatting sqref="O1">
    <cfRule type="cellIs" dxfId="129" priority="36" operator="equal">
      <formula>"eps"</formula>
    </cfRule>
  </conditionalFormatting>
  <conditionalFormatting sqref="O1 Q1">
    <cfRule type="cellIs" dxfId="128" priority="35" operator="equal">
      <formula>"eps"</formula>
    </cfRule>
  </conditionalFormatting>
  <conditionalFormatting sqref="R1">
    <cfRule type="cellIs" dxfId="127" priority="34" operator="equal">
      <formula>"eps"</formula>
    </cfRule>
  </conditionalFormatting>
  <conditionalFormatting sqref="C8:D8 F8:I8">
    <cfRule type="cellIs" dxfId="126" priority="32" operator="equal">
      <formula>"eps"</formula>
    </cfRule>
  </conditionalFormatting>
  <conditionalFormatting sqref="H8">
    <cfRule type="cellIs" dxfId="125" priority="31" operator="equal">
      <formula>"eps"</formula>
    </cfRule>
  </conditionalFormatting>
  <conditionalFormatting sqref="F8">
    <cfRule type="cellIs" dxfId="124" priority="30" operator="equal">
      <formula>"eps"</formula>
    </cfRule>
  </conditionalFormatting>
  <conditionalFormatting sqref="F8 H8">
    <cfRule type="cellIs" dxfId="123" priority="29" operator="equal">
      <formula>"eps"</formula>
    </cfRule>
  </conditionalFormatting>
  <conditionalFormatting sqref="I8">
    <cfRule type="cellIs" dxfId="122" priority="28" operator="equal">
      <formula>"eps"</formula>
    </cfRule>
  </conditionalFormatting>
  <conditionalFormatting sqref="G8">
    <cfRule type="cellIs" dxfId="121" priority="27" operator="equal">
      <formula>"eps"</formula>
    </cfRule>
  </conditionalFormatting>
  <conditionalFormatting sqref="C55:D56 C62:D63 C58:D59 C30:D31 C9:D28 F9:I28 F30:I31 F58:I59 F62:I63 F55:I56 C33:D50 F33:I50">
    <cfRule type="cellIs" dxfId="120" priority="26" operator="equal">
      <formula>"eps"</formula>
    </cfRule>
  </conditionalFormatting>
  <conditionalFormatting sqref="C29:D29 F29:I29">
    <cfRule type="cellIs" dxfId="119" priority="25" operator="equal">
      <formula>"eps"</formula>
    </cfRule>
  </conditionalFormatting>
  <conditionalFormatting sqref="C32:D32 F32:I32">
    <cfRule type="cellIs" dxfId="118" priority="24" operator="equal">
      <formula>"eps"</formula>
    </cfRule>
  </conditionalFormatting>
  <conditionalFormatting sqref="C51:D51 F51:I51">
    <cfRule type="cellIs" dxfId="117" priority="23" operator="equal">
      <formula>"eps"</formula>
    </cfRule>
  </conditionalFormatting>
  <conditionalFormatting sqref="C52:D53 F52:I53">
    <cfRule type="cellIs" dxfId="116" priority="22" operator="equal">
      <formula>"eps"</formula>
    </cfRule>
  </conditionalFormatting>
  <conditionalFormatting sqref="C54:D54 F54:I54">
    <cfRule type="cellIs" dxfId="115" priority="21" operator="equal">
      <formula>"eps"</formula>
    </cfRule>
  </conditionalFormatting>
  <conditionalFormatting sqref="C57:D57 F57:I57">
    <cfRule type="cellIs" dxfId="114" priority="20" operator="equal">
      <formula>"eps"</formula>
    </cfRule>
  </conditionalFormatting>
  <conditionalFormatting sqref="C60:D60 F60:I60">
    <cfRule type="cellIs" dxfId="113" priority="19" operator="equal">
      <formula>"eps"</formula>
    </cfRule>
  </conditionalFormatting>
  <conditionalFormatting sqref="C61:D61 F61:I61">
    <cfRule type="cellIs" dxfId="112" priority="18" operator="equal">
      <formula>"eps"</formula>
    </cfRule>
  </conditionalFormatting>
  <conditionalFormatting sqref="F64:F70">
    <cfRule type="cellIs" dxfId="111" priority="17" operator="equal">
      <formula>"eps"</formula>
    </cfRule>
  </conditionalFormatting>
  <conditionalFormatting sqref="E8">
    <cfRule type="cellIs" dxfId="110" priority="16" operator="equal">
      <formula>"eps"</formula>
    </cfRule>
  </conditionalFormatting>
  <conditionalFormatting sqref="E8">
    <cfRule type="cellIs" dxfId="109" priority="15" operator="equal">
      <formula>"eps"</formula>
    </cfRule>
  </conditionalFormatting>
  <conditionalFormatting sqref="E55:E56 E62:E63 E58:E59 E30:E31 E9:E28 E33:E50">
    <cfRule type="cellIs" dxfId="108" priority="14" operator="equal">
      <formula>"eps"</formula>
    </cfRule>
  </conditionalFormatting>
  <conditionalFormatting sqref="E29">
    <cfRule type="cellIs" dxfId="107" priority="13" operator="equal">
      <formula>"eps"</formula>
    </cfRule>
  </conditionalFormatting>
  <conditionalFormatting sqref="E32">
    <cfRule type="cellIs" dxfId="106" priority="12" operator="equal">
      <formula>"eps"</formula>
    </cfRule>
  </conditionalFormatting>
  <conditionalFormatting sqref="E51">
    <cfRule type="cellIs" dxfId="105" priority="11" operator="equal">
      <formula>"eps"</formula>
    </cfRule>
  </conditionalFormatting>
  <conditionalFormatting sqref="E52:E53">
    <cfRule type="cellIs" dxfId="104" priority="10" operator="equal">
      <formula>"eps"</formula>
    </cfRule>
  </conditionalFormatting>
  <conditionalFormatting sqref="E54">
    <cfRule type="cellIs" dxfId="103" priority="9" operator="equal">
      <formula>"eps"</formula>
    </cfRule>
  </conditionalFormatting>
  <conditionalFormatting sqref="E57">
    <cfRule type="cellIs" dxfId="102" priority="8" operator="equal">
      <formula>"eps"</formula>
    </cfRule>
  </conditionalFormatting>
  <conditionalFormatting sqref="E60">
    <cfRule type="cellIs" dxfId="101" priority="7" operator="equal">
      <formula>"eps"</formula>
    </cfRule>
  </conditionalFormatting>
  <conditionalFormatting sqref="E61">
    <cfRule type="cellIs" dxfId="100" priority="6" operator="equal">
      <formula>"eps"</formula>
    </cfRule>
  </conditionalFormatting>
  <conditionalFormatting sqref="V8:X8">
    <cfRule type="cellIs" dxfId="99" priority="5" operator="equal">
      <formula>"eps"</formula>
    </cfRule>
  </conditionalFormatting>
  <conditionalFormatting sqref="V8:X8">
    <cfRule type="cellIs" dxfId="98" priority="4" operator="equal">
      <formula>"eps"</formula>
    </cfRule>
  </conditionalFormatting>
  <conditionalFormatting sqref="S16:X16">
    <cfRule type="cellIs" dxfId="97" priority="3" operator="equal">
      <formula>"eps"</formula>
    </cfRule>
  </conditionalFormatting>
  <conditionalFormatting sqref="S19:X19">
    <cfRule type="cellIs" dxfId="96" priority="2" operator="equal">
      <formula>"eps"</formula>
    </cfRule>
  </conditionalFormatting>
  <conditionalFormatting sqref="S19:X19">
    <cfRule type="cellIs" dxfId="95" priority="1" operator="equal">
      <formula>"eps"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Z1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3" sqref="G23"/>
    </sheetView>
  </sheetViews>
  <sheetFormatPr defaultRowHeight="15" x14ac:dyDescent="0.25"/>
  <sheetData>
    <row r="1" spans="1:26" ht="18.75" x14ac:dyDescent="0.3">
      <c r="A1" s="1" t="s">
        <v>130</v>
      </c>
    </row>
    <row r="5" spans="1:26" x14ac:dyDescent="0.25">
      <c r="A5" s="2" t="s">
        <v>115</v>
      </c>
      <c r="P5" s="2" t="s">
        <v>107</v>
      </c>
    </row>
    <row r="6" spans="1:26" x14ac:dyDescent="0.25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25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25">
      <c r="A8" s="15" t="str">
        <f>FacSup!A8</f>
        <v>flab-n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1" si="1"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25">
      <c r="A9" s="15" t="str">
        <f>FacSup!A9</f>
        <v>flab-p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25">
      <c r="A10" s="15" t="str">
        <f>FacSup!A10</f>
        <v>flab-s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25">
      <c r="A11" t="s">
        <v>148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25">
      <c r="A12" t="s">
        <v>187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ref="P12" si="2">A12</f>
        <v>fegy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</sheetData>
  <conditionalFormatting sqref="C7:K7 B8:K11 Q8:Z11">
    <cfRule type="cellIs" dxfId="21" priority="11" operator="equal">
      <formula>"eps"</formula>
    </cfRule>
  </conditionalFormatting>
  <conditionalFormatting sqref="Q8:Z10">
    <cfRule type="cellIs" dxfId="20" priority="10" operator="equal">
      <formula>"eps"</formula>
    </cfRule>
  </conditionalFormatting>
  <conditionalFormatting sqref="R8:Z10">
    <cfRule type="cellIs" dxfId="19" priority="9" operator="equal">
      <formula>"eps"</formula>
    </cfRule>
  </conditionalFormatting>
  <conditionalFormatting sqref="R8:Z10">
    <cfRule type="cellIs" dxfId="18" priority="8" operator="equal">
      <formula>"eps"</formula>
    </cfRule>
  </conditionalFormatting>
  <conditionalFormatting sqref="R8:Z10">
    <cfRule type="cellIs" dxfId="17" priority="7" operator="equal">
      <formula>"eps"</formula>
    </cfRule>
  </conditionalFormatting>
  <conditionalFormatting sqref="R8:Z10">
    <cfRule type="cellIs" dxfId="16" priority="6" operator="equal">
      <formula>"eps"</formula>
    </cfRule>
  </conditionalFormatting>
  <conditionalFormatting sqref="B12:K12">
    <cfRule type="cellIs" dxfId="15" priority="3" operator="equal">
      <formula>"eps"</formula>
    </cfRule>
  </conditionalFormatting>
  <conditionalFormatting sqref="Q12:Z12">
    <cfRule type="cellIs" dxfId="14" priority="2" operator="equal">
      <formula>"eps"</formula>
    </cfRule>
  </conditionalFormatting>
  <conditionalFormatting sqref="Q12:Z12">
    <cfRule type="cellIs" dxfId="13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A57"/>
  <sheetViews>
    <sheetView zoomScale="85" zoomScaleNormal="85" workbookViewId="0">
      <pane xSplit="2" ySplit="7" topLeftCell="C38" activePane="bottomRight" state="frozen"/>
      <selection pane="topRight" activeCell="C1" sqref="C1"/>
      <selection pane="bottomLeft" activeCell="A8" sqref="A8"/>
      <selection pane="bottomRight" activeCell="A51" sqref="A51:A63"/>
    </sheetView>
  </sheetViews>
  <sheetFormatPr defaultRowHeight="15" x14ac:dyDescent="0.25"/>
  <sheetData>
    <row r="1" spans="1:27" ht="18.75" x14ac:dyDescent="0.3">
      <c r="A1" s="1" t="s">
        <v>67</v>
      </c>
    </row>
    <row r="5" spans="1:27" x14ac:dyDescent="0.25">
      <c r="A5" s="2" t="s">
        <v>115</v>
      </c>
      <c r="P5" s="2" t="s">
        <v>107</v>
      </c>
    </row>
    <row r="6" spans="1:27" x14ac:dyDescent="0.25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25">
      <c r="C7" s="8">
        <f>TFP!C7</f>
        <v>2020</v>
      </c>
      <c r="D7" s="8">
        <f>TFP!D7</f>
        <v>2020</v>
      </c>
      <c r="E7" s="8">
        <f>TFP!E7</f>
        <v>2020</v>
      </c>
      <c r="F7" s="8">
        <f>TFP!F7</f>
        <v>2020</v>
      </c>
      <c r="G7" s="8">
        <f>TFP!G7</f>
        <v>2020</v>
      </c>
      <c r="H7" s="8">
        <f>TFP!H7</f>
        <v>2020</v>
      </c>
      <c r="I7" s="8">
        <f>TFP!I7</f>
        <v>2020</v>
      </c>
      <c r="J7" s="8">
        <f>TFP!J7</f>
        <v>2020</v>
      </c>
      <c r="K7" s="8">
        <f>TFP!K7</f>
        <v>2020</v>
      </c>
      <c r="L7" s="8">
        <f>TFP!L7</f>
        <v>2020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25">
      <c r="A8" s="15" t="str">
        <f>TFP!A8</f>
        <v>amaiz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25">
      <c r="A9" s="15" t="str">
        <f>TFP!A9</f>
        <v>arice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arice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25">
      <c r="A10" s="15" t="str">
        <f>TFP!A10</f>
        <v>aocer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aocer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25">
      <c r="A11" s="15" t="str">
        <f>TFP!A11</f>
        <v>apuls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25">
      <c r="A12" s="15" t="str">
        <f>TFP!A12</f>
        <v>aoils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aoils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25">
      <c r="A13" s="15" t="str">
        <f>TFP!A13</f>
        <v>aroot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aroot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25">
      <c r="A14" s="15" t="str">
        <f>TFP!A14</f>
        <v>avege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avege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25">
      <c r="A15" s="15" t="str">
        <f>TFP!A15</f>
        <v>asugr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asugr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25">
      <c r="A16" s="15" t="str">
        <f>TFP!A16</f>
        <v>atoba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atoba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25">
      <c r="A17" s="15" t="str">
        <f>TFP!A17</f>
        <v>acott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acott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25">
      <c r="A18" s="15" t="str">
        <f>TFP!A18</f>
        <v>afrui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afrui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25">
      <c r="A19" s="15" t="str">
        <f>TFP!A19</f>
        <v>acoff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acoff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25">
      <c r="A20" s="15" t="str">
        <f>TFP!A20</f>
        <v>aocrp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aocrp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25">
      <c r="A21" s="15" t="str">
        <f>TFP!A21</f>
        <v>acatt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acatt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25">
      <c r="A22" s="15" t="str">
        <f>TFP!A22</f>
        <v>apoul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apoul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25">
      <c r="A23" s="15" t="str">
        <f>TFP!A23</f>
        <v>aoliv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aoliv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25">
      <c r="A24" s="15" t="str">
        <f>TFP!A24</f>
        <v>afore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afore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25">
      <c r="A25" s="15" t="str">
        <f>TFP!A25</f>
        <v>afish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afish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25">
      <c r="A26" s="15" t="str">
        <f>TFP!A26</f>
        <v>amine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amine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25">
      <c r="A27" s="15" t="str">
        <f>TFP!A27</f>
        <v>angas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angas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25">
      <c r="A28" s="15" t="str">
        <f>TFP!A28</f>
        <v>afood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afood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25">
      <c r="A29" s="15" t="str">
        <f>TFP!A29</f>
        <v>abeve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abeve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25">
      <c r="A30" s="15" t="str">
        <f>TFP!A30</f>
        <v>atext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atext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25">
      <c r="A31" s="15" t="str">
        <f>TFP!A31</f>
        <v>awood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awood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25">
      <c r="A32" s="15" t="str">
        <f>TFP!A32</f>
        <v>achem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achem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25">
      <c r="A33" s="15" t="str">
        <f>TFP!A33</f>
        <v>anmet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anmet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25">
      <c r="A34" s="15" t="str">
        <f>TFP!A34</f>
        <v>ametl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ametl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25">
      <c r="A35" s="15" t="str">
        <f>TFP!A35</f>
        <v>amach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amach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25">
      <c r="A36" s="15" t="str">
        <f>TFP!A36</f>
        <v>aoman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aoman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25">
      <c r="A37" s="15" t="str">
        <f>TFP!A37</f>
        <v>aelec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aelec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25">
      <c r="A38" s="15" t="str">
        <f>TFP!A38</f>
        <v>awatr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awatr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25">
      <c r="A39" s="15" t="str">
        <f>TFP!A39</f>
        <v>acons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acons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25">
      <c r="A40" s="15" t="str">
        <f>TFP!A40</f>
        <v>atrad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atrad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25">
      <c r="A41" s="15" t="str">
        <f>TFP!A41</f>
        <v>atran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atran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25">
      <c r="A42" s="15" t="str">
        <f>TFP!A42</f>
        <v>ahotl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ahotl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25">
      <c r="A43" s="15" t="str">
        <f>TFP!A43</f>
        <v>acomm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acomm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25">
      <c r="A44" s="15" t="str">
        <f>TFP!A44</f>
        <v>afsrv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afsrv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25">
      <c r="A45" s="15" t="str">
        <f>TFP!A45</f>
        <v>areal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areal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25">
      <c r="A46" s="15" t="str">
        <f>TFP!A46</f>
        <v>absrv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absrv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25">
      <c r="A47" s="15" t="str">
        <f>TFP!A47</f>
        <v>apadm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apadm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25">
      <c r="A48" s="15" t="str">
        <f>TFP!A48</f>
        <v>aeduc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aeduc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25">
      <c r="A49" s="15" t="str">
        <f>TFP!A49</f>
        <v>aheal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aheal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25">
      <c r="A50" s="15" t="str">
        <f>TFP!A50</f>
        <v>aosrv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aosrv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25">
      <c r="A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5">
      <c r="A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25">
      <c r="A53" s="15"/>
      <c r="C53" s="13"/>
      <c r="D53" s="13"/>
      <c r="E53" s="13"/>
      <c r="F53" s="13"/>
      <c r="G53" s="13"/>
      <c r="H53" s="13"/>
      <c r="I53" s="13"/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5">
      <c r="A54" s="15"/>
      <c r="C54" s="13"/>
      <c r="D54" s="13"/>
      <c r="E54" s="13"/>
      <c r="F54" s="13"/>
      <c r="G54" s="13"/>
      <c r="H54" s="13"/>
      <c r="I54" s="13"/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25">
      <c r="A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5">
      <c r="A56" s="15"/>
      <c r="C56" s="13"/>
      <c r="D56" s="13"/>
      <c r="E56" s="13"/>
      <c r="F56" s="13"/>
      <c r="G56" s="13"/>
      <c r="H56" s="13"/>
      <c r="I56" s="13"/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5">
      <c r="A57" s="15"/>
      <c r="C57" s="13"/>
      <c r="D57" s="13"/>
      <c r="E57" s="13"/>
      <c r="F57" s="13"/>
      <c r="G57" s="13"/>
      <c r="H57" s="13"/>
      <c r="I57" s="13"/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</sheetData>
  <conditionalFormatting sqref="D7:L7 C8:L57 R8:AA57">
    <cfRule type="cellIs" dxfId="12" priority="9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Z1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21" sqref="E21"/>
    </sheetView>
  </sheetViews>
  <sheetFormatPr defaultRowHeight="15" x14ac:dyDescent="0.25"/>
  <cols>
    <col min="1" max="1" width="12.7109375" customWidth="1"/>
  </cols>
  <sheetData>
    <row r="1" spans="1:26" ht="18.75" x14ac:dyDescent="0.3">
      <c r="A1" s="1" t="s">
        <v>83</v>
      </c>
    </row>
    <row r="5" spans="1:26" x14ac:dyDescent="0.25">
      <c r="A5" s="2" t="s">
        <v>115</v>
      </c>
      <c r="P5" s="2" t="s">
        <v>107</v>
      </c>
    </row>
    <row r="6" spans="1:26" x14ac:dyDescent="0.25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25">
      <c r="C7" s="8">
        <f>TFP!C7</f>
        <v>2020</v>
      </c>
      <c r="D7" s="8">
        <f>TFP!D7</f>
        <v>2020</v>
      </c>
      <c r="E7" s="8">
        <f>TFP!E7</f>
        <v>2020</v>
      </c>
      <c r="F7" s="8">
        <f>TFP!F7</f>
        <v>2020</v>
      </c>
      <c r="G7" s="8">
        <f>TFP!G7</f>
        <v>2020</v>
      </c>
      <c r="H7" s="8">
        <f>TFP!H7</f>
        <v>2020</v>
      </c>
      <c r="I7" s="8">
        <f>TFP!I7</f>
        <v>2020</v>
      </c>
      <c r="J7" s="8">
        <f>TFP!J7</f>
        <v>2020</v>
      </c>
      <c r="K7" s="8">
        <f>TFP!K7</f>
        <v>2020</v>
      </c>
      <c r="L7" s="8">
        <f>TFP!L7</f>
        <v>2020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25">
      <c r="A8" t="s">
        <v>69</v>
      </c>
      <c r="B8" t="s">
        <v>76</v>
      </c>
      <c r="C8" s="13">
        <v>3</v>
      </c>
      <c r="D8" s="13">
        <f>$C8</f>
        <v>3</v>
      </c>
      <c r="E8" s="13">
        <f t="shared" ref="E8:L16" si="1">$C8</f>
        <v>3</v>
      </c>
      <c r="F8" s="13">
        <f t="shared" si="1"/>
        <v>3</v>
      </c>
      <c r="G8" s="13">
        <f t="shared" si="1"/>
        <v>3</v>
      </c>
      <c r="H8" s="13">
        <f t="shared" si="1"/>
        <v>3</v>
      </c>
      <c r="I8" s="13">
        <f t="shared" si="1"/>
        <v>3</v>
      </c>
      <c r="J8" s="13">
        <f t="shared" si="1"/>
        <v>3</v>
      </c>
      <c r="K8" s="13">
        <f t="shared" si="1"/>
        <v>3</v>
      </c>
      <c r="L8" s="13">
        <f t="shared" si="1"/>
        <v>3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25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25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25">
      <c r="A11" t="s">
        <v>72</v>
      </c>
      <c r="B11" t="s">
        <v>79</v>
      </c>
      <c r="C11" s="13">
        <v>3</v>
      </c>
      <c r="D11" s="13">
        <f t="shared" si="2"/>
        <v>3</v>
      </c>
      <c r="E11" s="13">
        <f t="shared" si="1"/>
        <v>3</v>
      </c>
      <c r="F11" s="13">
        <f t="shared" si="1"/>
        <v>3</v>
      </c>
      <c r="G11" s="13">
        <f t="shared" si="1"/>
        <v>3</v>
      </c>
      <c r="H11" s="13">
        <f t="shared" si="1"/>
        <v>3</v>
      </c>
      <c r="I11" s="13">
        <f t="shared" si="1"/>
        <v>3</v>
      </c>
      <c r="J11" s="13">
        <f t="shared" si="1"/>
        <v>3</v>
      </c>
      <c r="K11" s="13">
        <f t="shared" si="1"/>
        <v>3</v>
      </c>
      <c r="L11" s="13">
        <f t="shared" si="1"/>
        <v>3</v>
      </c>
      <c r="N11" s="13"/>
      <c r="P11" t="s">
        <v>79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25">
      <c r="A12" t="s">
        <v>73</v>
      </c>
      <c r="B12" t="s">
        <v>80</v>
      </c>
      <c r="C12" s="13">
        <v>3</v>
      </c>
      <c r="D12" s="13">
        <f t="shared" si="2"/>
        <v>3</v>
      </c>
      <c r="E12" s="13">
        <f t="shared" si="1"/>
        <v>3</v>
      </c>
      <c r="F12" s="13">
        <f t="shared" si="1"/>
        <v>3</v>
      </c>
      <c r="G12" s="13">
        <f t="shared" si="1"/>
        <v>3</v>
      </c>
      <c r="H12" s="13">
        <f t="shared" si="1"/>
        <v>3</v>
      </c>
      <c r="I12" s="13">
        <f t="shared" si="1"/>
        <v>3</v>
      </c>
      <c r="J12" s="13">
        <f t="shared" si="1"/>
        <v>3</v>
      </c>
      <c r="K12" s="13">
        <f t="shared" si="1"/>
        <v>3</v>
      </c>
      <c r="L12" s="13">
        <f t="shared" si="1"/>
        <v>3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25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25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25">
      <c r="A15" t="s">
        <v>122</v>
      </c>
      <c r="B15" t="s">
        <v>121</v>
      </c>
      <c r="C15" s="13">
        <v>3</v>
      </c>
      <c r="D15" s="13">
        <f t="shared" si="2"/>
        <v>3</v>
      </c>
      <c r="E15" s="13">
        <f t="shared" si="1"/>
        <v>3</v>
      </c>
      <c r="F15" s="13">
        <f t="shared" si="1"/>
        <v>3</v>
      </c>
      <c r="G15" s="13">
        <f t="shared" si="1"/>
        <v>3</v>
      </c>
      <c r="H15" s="13">
        <f t="shared" si="1"/>
        <v>3</v>
      </c>
      <c r="I15" s="13">
        <f t="shared" si="1"/>
        <v>3</v>
      </c>
      <c r="J15" s="13">
        <f t="shared" si="1"/>
        <v>3</v>
      </c>
      <c r="K15" s="13">
        <f t="shared" si="1"/>
        <v>3</v>
      </c>
      <c r="L15" s="13">
        <f t="shared" si="1"/>
        <v>3</v>
      </c>
      <c r="P15" t="s">
        <v>121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25">
      <c r="A16" t="s">
        <v>123</v>
      </c>
      <c r="B16" t="s">
        <v>124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11" priority="14" operator="equal">
      <formula>"eps"</formula>
    </cfRule>
  </conditionalFormatting>
  <conditionalFormatting sqref="Q8:Z16">
    <cfRule type="cellIs" dxfId="10" priority="8" operator="equal">
      <formula>"eps"</formula>
    </cfRule>
  </conditionalFormatting>
  <conditionalFormatting sqref="R8:Z16">
    <cfRule type="cellIs" dxfId="9" priority="7" operator="equal">
      <formula>"eps"</formula>
    </cfRule>
  </conditionalFormatting>
  <conditionalFormatting sqref="R8:Z16">
    <cfRule type="cellIs" dxfId="8" priority="6" operator="equal">
      <formula>"eps"</formula>
    </cfRule>
  </conditionalFormatting>
  <conditionalFormatting sqref="R8:Z16">
    <cfRule type="cellIs" dxfId="7" priority="5" operator="equal">
      <formula>"eps"</formula>
    </cfRule>
  </conditionalFormatting>
  <conditionalFormatting sqref="R8:Z16">
    <cfRule type="cellIs" dxfId="6" priority="4" operator="equal">
      <formula>"eps"</formula>
    </cfRule>
  </conditionalFormatting>
  <conditionalFormatting sqref="C15:L15">
    <cfRule type="cellIs" dxfId="5" priority="3" operator="equal">
      <formula>"eps"</formula>
    </cfRule>
  </conditionalFormatting>
  <conditionalFormatting sqref="C16:L16">
    <cfRule type="cellIs" dxfId="4" priority="2" operator="equal">
      <formula>"eps"</formula>
    </cfRule>
  </conditionalFormatting>
  <conditionalFormatting sqref="C16:L16">
    <cfRule type="cellIs" dxfId="3" priority="1" operator="equal">
      <formula>"eps"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Z17"/>
  <sheetViews>
    <sheetView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E20" sqref="E20"/>
    </sheetView>
  </sheetViews>
  <sheetFormatPr defaultRowHeight="15" x14ac:dyDescent="0.25"/>
  <sheetData>
    <row r="1" spans="1:26" ht="18.75" x14ac:dyDescent="0.3">
      <c r="A1" s="1" t="s">
        <v>99</v>
      </c>
    </row>
    <row r="5" spans="1:26" x14ac:dyDescent="0.25">
      <c r="A5" s="2" t="s">
        <v>115</v>
      </c>
      <c r="P5" s="2" t="s">
        <v>107</v>
      </c>
    </row>
    <row r="6" spans="1:26" x14ac:dyDescent="0.25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25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25">
      <c r="A8" s="15" t="s">
        <v>194</v>
      </c>
      <c r="B8" s="13">
        <v>0.5</v>
      </c>
      <c r="C8" s="13">
        <f t="shared" ref="C8:C17" si="1">$B8</f>
        <v>0.5</v>
      </c>
      <c r="D8" s="13">
        <f t="shared" ref="D8:K17" si="2">$B8</f>
        <v>0.5</v>
      </c>
      <c r="E8" s="13">
        <f t="shared" si="2"/>
        <v>0.5</v>
      </c>
      <c r="F8" s="13">
        <f t="shared" si="2"/>
        <v>0.5</v>
      </c>
      <c r="G8" s="13">
        <f t="shared" si="2"/>
        <v>0.5</v>
      </c>
      <c r="H8" s="13">
        <f t="shared" si="2"/>
        <v>0.5</v>
      </c>
      <c r="I8" s="13">
        <f t="shared" si="2"/>
        <v>0.5</v>
      </c>
      <c r="J8" s="13">
        <f t="shared" si="2"/>
        <v>0.5</v>
      </c>
      <c r="K8" s="13">
        <f t="shared" si="2"/>
        <v>0.5</v>
      </c>
      <c r="M8" s="13"/>
      <c r="P8" s="15" t="str">
        <f t="shared" ref="P8:P16" si="3">A8</f>
        <v>hhd-r1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25">
      <c r="A9" s="15" t="s">
        <v>195</v>
      </c>
      <c r="B9" s="13">
        <f>B8</f>
        <v>0.5</v>
      </c>
      <c r="C9" s="13">
        <f t="shared" si="1"/>
        <v>0.5</v>
      </c>
      <c r="D9" s="13">
        <f t="shared" si="2"/>
        <v>0.5</v>
      </c>
      <c r="E9" s="13">
        <f t="shared" si="2"/>
        <v>0.5</v>
      </c>
      <c r="F9" s="13">
        <f t="shared" si="2"/>
        <v>0.5</v>
      </c>
      <c r="G9" s="13">
        <f t="shared" si="2"/>
        <v>0.5</v>
      </c>
      <c r="H9" s="13">
        <f t="shared" si="2"/>
        <v>0.5</v>
      </c>
      <c r="I9" s="13">
        <f t="shared" si="2"/>
        <v>0.5</v>
      </c>
      <c r="J9" s="13">
        <f t="shared" si="2"/>
        <v>0.5</v>
      </c>
      <c r="K9" s="13">
        <f t="shared" si="2"/>
        <v>0.5</v>
      </c>
      <c r="M9" s="13"/>
      <c r="P9" s="15" t="str">
        <f t="shared" si="3"/>
        <v>hhd-r2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25">
      <c r="A10" s="15" t="s">
        <v>196</v>
      </c>
      <c r="B10" s="13">
        <f t="shared" ref="B10:B17" si="4">B9</f>
        <v>0.5</v>
      </c>
      <c r="C10" s="13">
        <f t="shared" si="1"/>
        <v>0.5</v>
      </c>
      <c r="D10" s="13">
        <f t="shared" si="2"/>
        <v>0.5</v>
      </c>
      <c r="E10" s="13">
        <f t="shared" si="2"/>
        <v>0.5</v>
      </c>
      <c r="F10" s="13">
        <f t="shared" si="2"/>
        <v>0.5</v>
      </c>
      <c r="G10" s="13">
        <f t="shared" si="2"/>
        <v>0.5</v>
      </c>
      <c r="H10" s="13">
        <f t="shared" si="2"/>
        <v>0.5</v>
      </c>
      <c r="I10" s="13">
        <f t="shared" si="2"/>
        <v>0.5</v>
      </c>
      <c r="J10" s="13">
        <f t="shared" si="2"/>
        <v>0.5</v>
      </c>
      <c r="K10" s="13">
        <f t="shared" si="2"/>
        <v>0.5</v>
      </c>
      <c r="M10" s="13"/>
      <c r="P10" s="15" t="str">
        <f t="shared" si="3"/>
        <v>hhd-r3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25">
      <c r="A11" s="15" t="s">
        <v>197</v>
      </c>
      <c r="B11" s="13">
        <f t="shared" si="4"/>
        <v>0.5</v>
      </c>
      <c r="C11" s="13">
        <f t="shared" si="1"/>
        <v>0.5</v>
      </c>
      <c r="D11" s="13">
        <f t="shared" si="2"/>
        <v>0.5</v>
      </c>
      <c r="E11" s="13">
        <f t="shared" si="2"/>
        <v>0.5</v>
      </c>
      <c r="F11" s="13">
        <f t="shared" si="2"/>
        <v>0.5</v>
      </c>
      <c r="G11" s="13">
        <f t="shared" si="2"/>
        <v>0.5</v>
      </c>
      <c r="H11" s="13">
        <f t="shared" si="2"/>
        <v>0.5</v>
      </c>
      <c r="I11" s="13">
        <f t="shared" si="2"/>
        <v>0.5</v>
      </c>
      <c r="J11" s="13">
        <f t="shared" si="2"/>
        <v>0.5</v>
      </c>
      <c r="K11" s="13">
        <f t="shared" si="2"/>
        <v>0.5</v>
      </c>
      <c r="M11" s="13"/>
      <c r="P11" s="15" t="str">
        <f t="shared" si="3"/>
        <v>hhd-r4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25">
      <c r="A12" s="15" t="s">
        <v>198</v>
      </c>
      <c r="B12" s="13">
        <f t="shared" si="4"/>
        <v>0.5</v>
      </c>
      <c r="C12" s="13">
        <f t="shared" si="1"/>
        <v>0.5</v>
      </c>
      <c r="D12" s="13">
        <f t="shared" si="2"/>
        <v>0.5</v>
      </c>
      <c r="E12" s="13">
        <f t="shared" si="2"/>
        <v>0.5</v>
      </c>
      <c r="F12" s="13">
        <f t="shared" si="2"/>
        <v>0.5</v>
      </c>
      <c r="G12" s="13">
        <f t="shared" si="2"/>
        <v>0.5</v>
      </c>
      <c r="H12" s="13">
        <f t="shared" si="2"/>
        <v>0.5</v>
      </c>
      <c r="I12" s="13">
        <f t="shared" si="2"/>
        <v>0.5</v>
      </c>
      <c r="J12" s="13">
        <f t="shared" si="2"/>
        <v>0.5</v>
      </c>
      <c r="K12" s="13">
        <f t="shared" si="2"/>
        <v>0.5</v>
      </c>
      <c r="M12" s="13"/>
      <c r="P12" s="15" t="str">
        <f t="shared" si="3"/>
        <v>hhd-r5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25">
      <c r="A13" s="15" t="s">
        <v>180</v>
      </c>
      <c r="B13" s="13">
        <f t="shared" si="4"/>
        <v>0.5</v>
      </c>
      <c r="C13" s="13">
        <f t="shared" si="1"/>
        <v>0.5</v>
      </c>
      <c r="D13" s="13">
        <f t="shared" si="2"/>
        <v>0.5</v>
      </c>
      <c r="E13" s="13">
        <f t="shared" si="2"/>
        <v>0.5</v>
      </c>
      <c r="F13" s="13">
        <f t="shared" si="2"/>
        <v>0.5</v>
      </c>
      <c r="G13" s="13">
        <f t="shared" si="2"/>
        <v>0.5</v>
      </c>
      <c r="H13" s="13">
        <f t="shared" si="2"/>
        <v>0.5</v>
      </c>
      <c r="I13" s="13">
        <f t="shared" si="2"/>
        <v>0.5</v>
      </c>
      <c r="J13" s="13">
        <f t="shared" si="2"/>
        <v>0.5</v>
      </c>
      <c r="K13" s="13">
        <f t="shared" si="2"/>
        <v>0.5</v>
      </c>
      <c r="M13" s="13"/>
      <c r="P13" s="15" t="str">
        <f t="shared" si="3"/>
        <v>hhd-u1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25">
      <c r="A14" s="15" t="s">
        <v>181</v>
      </c>
      <c r="B14" s="13">
        <f t="shared" si="4"/>
        <v>0.5</v>
      </c>
      <c r="C14" s="13">
        <f t="shared" si="1"/>
        <v>0.5</v>
      </c>
      <c r="D14" s="13">
        <f t="shared" si="2"/>
        <v>0.5</v>
      </c>
      <c r="E14" s="13">
        <f t="shared" si="2"/>
        <v>0.5</v>
      </c>
      <c r="F14" s="13">
        <f t="shared" si="2"/>
        <v>0.5</v>
      </c>
      <c r="G14" s="13">
        <f t="shared" si="2"/>
        <v>0.5</v>
      </c>
      <c r="H14" s="13">
        <f t="shared" si="2"/>
        <v>0.5</v>
      </c>
      <c r="I14" s="13">
        <f t="shared" si="2"/>
        <v>0.5</v>
      </c>
      <c r="J14" s="13">
        <f t="shared" si="2"/>
        <v>0.5</v>
      </c>
      <c r="K14" s="13">
        <f t="shared" si="2"/>
        <v>0.5</v>
      </c>
      <c r="M14" s="13"/>
      <c r="P14" s="15" t="str">
        <f t="shared" si="3"/>
        <v>hhd-u2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25">
      <c r="A15" s="15" t="s">
        <v>182</v>
      </c>
      <c r="B15" s="13">
        <f t="shared" si="4"/>
        <v>0.5</v>
      </c>
      <c r="C15" s="13">
        <f t="shared" si="1"/>
        <v>0.5</v>
      </c>
      <c r="D15" s="13">
        <f t="shared" si="2"/>
        <v>0.5</v>
      </c>
      <c r="E15" s="13">
        <f t="shared" si="2"/>
        <v>0.5</v>
      </c>
      <c r="F15" s="13">
        <f t="shared" si="2"/>
        <v>0.5</v>
      </c>
      <c r="G15" s="13">
        <f t="shared" si="2"/>
        <v>0.5</v>
      </c>
      <c r="H15" s="13">
        <f t="shared" si="2"/>
        <v>0.5</v>
      </c>
      <c r="I15" s="13">
        <f t="shared" si="2"/>
        <v>0.5</v>
      </c>
      <c r="J15" s="13">
        <f t="shared" si="2"/>
        <v>0.5</v>
      </c>
      <c r="K15" s="13">
        <f t="shared" si="2"/>
        <v>0.5</v>
      </c>
      <c r="P15" s="15" t="str">
        <f t="shared" si="3"/>
        <v>hhd-u3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25">
      <c r="A16" s="15" t="s">
        <v>183</v>
      </c>
      <c r="B16" s="13">
        <f t="shared" si="4"/>
        <v>0.5</v>
      </c>
      <c r="C16" s="13">
        <f t="shared" si="1"/>
        <v>0.5</v>
      </c>
      <c r="D16" s="13">
        <f t="shared" si="2"/>
        <v>0.5</v>
      </c>
      <c r="E16" s="13">
        <f t="shared" si="2"/>
        <v>0.5</v>
      </c>
      <c r="F16" s="13">
        <f t="shared" si="2"/>
        <v>0.5</v>
      </c>
      <c r="G16" s="13">
        <f t="shared" si="2"/>
        <v>0.5</v>
      </c>
      <c r="H16" s="13">
        <f t="shared" si="2"/>
        <v>0.5</v>
      </c>
      <c r="I16" s="13">
        <f t="shared" si="2"/>
        <v>0.5</v>
      </c>
      <c r="J16" s="13">
        <f t="shared" si="2"/>
        <v>0.5</v>
      </c>
      <c r="K16" s="13">
        <f t="shared" si="2"/>
        <v>0.5</v>
      </c>
      <c r="P16" s="15" t="str">
        <f t="shared" si="3"/>
        <v>hhd-u4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25">
      <c r="A17" s="15" t="s">
        <v>184</v>
      </c>
      <c r="B17" s="13">
        <f t="shared" si="4"/>
        <v>0.5</v>
      </c>
      <c r="C17" s="13">
        <f t="shared" si="1"/>
        <v>0.5</v>
      </c>
      <c r="D17" s="13">
        <f t="shared" si="2"/>
        <v>0.5</v>
      </c>
      <c r="E17" s="13">
        <f t="shared" si="2"/>
        <v>0.5</v>
      </c>
      <c r="F17" s="13">
        <f t="shared" si="2"/>
        <v>0.5</v>
      </c>
      <c r="G17" s="13">
        <f t="shared" si="2"/>
        <v>0.5</v>
      </c>
      <c r="H17" s="13">
        <f t="shared" si="2"/>
        <v>0.5</v>
      </c>
      <c r="I17" s="13">
        <f t="shared" si="2"/>
        <v>0.5</v>
      </c>
      <c r="J17" s="13">
        <f t="shared" si="2"/>
        <v>0.5</v>
      </c>
      <c r="K17" s="13">
        <f t="shared" si="2"/>
        <v>0.5</v>
      </c>
      <c r="P17" s="15" t="str">
        <f>A17</f>
        <v>hhd-u5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M8:M14 C7:K7 B8:K17 Q8:Z17">
    <cfRule type="cellIs" dxfId="2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25D5-3358-4861-989A-5151273C22C6}">
  <sheetPr codeName="Sheet14"/>
  <dimension ref="A1:AZ27"/>
  <sheetViews>
    <sheetView topLeftCell="B1" workbookViewId="0">
      <selection activeCell="C8" sqref="C8"/>
    </sheetView>
  </sheetViews>
  <sheetFormatPr defaultRowHeight="15" x14ac:dyDescent="0.25"/>
  <sheetData>
    <row r="1" spans="1:52" ht="18.75" x14ac:dyDescent="0.3">
      <c r="B1" s="1" t="s">
        <v>99</v>
      </c>
    </row>
    <row r="2" spans="1:52" x14ac:dyDescent="0.25">
      <c r="B2" t="s">
        <v>212</v>
      </c>
      <c r="C2" s="21">
        <v>1.7560124308513281</v>
      </c>
      <c r="D2" s="21">
        <v>1.7015244165391685</v>
      </c>
      <c r="E2" s="21">
        <v>1.6469362510086016</v>
      </c>
      <c r="F2" s="21">
        <v>1.5943684160587557</v>
      </c>
      <c r="G2" s="21">
        <v>1.5443694743431324</v>
      </c>
      <c r="H2" s="21">
        <v>1.4959451714555927</v>
      </c>
      <c r="I2" s="20">
        <v>1.4475815766452849</v>
      </c>
      <c r="J2" s="21">
        <v>1.398333432045451</v>
      </c>
      <c r="K2" s="20">
        <v>1.3484267616058476</v>
      </c>
      <c r="L2" s="20">
        <v>1.2975948554143857</v>
      </c>
      <c r="M2" s="20">
        <v>1.2460205804407432</v>
      </c>
      <c r="N2" s="21">
        <v>1.1944542981787043</v>
      </c>
      <c r="O2" s="21">
        <v>1.1427957430038882</v>
      </c>
      <c r="P2" s="21">
        <v>1.0904423608387948</v>
      </c>
      <c r="Q2" s="21">
        <v>1.0375503626387728</v>
      </c>
      <c r="R2" s="21">
        <v>0.98514135782583612</v>
      </c>
      <c r="S2" s="21">
        <v>0.93606233083072254</v>
      </c>
      <c r="T2" s="21">
        <v>0.88118628162923152</v>
      </c>
      <c r="U2" s="21">
        <v>0.82938371564880153</v>
      </c>
      <c r="V2" s="21">
        <v>0.77712168206107712</v>
      </c>
      <c r="W2" s="21">
        <v>0.72470060240563683</v>
      </c>
      <c r="X2" s="20">
        <v>0.67219927503281429</v>
      </c>
      <c r="Y2" s="20">
        <v>0.62011768789900223</v>
      </c>
      <c r="Z2" s="20">
        <v>0.56896581118666134</v>
      </c>
      <c r="AA2" s="20">
        <v>0.51898077292731326</v>
      </c>
      <c r="AB2" s="20">
        <v>0.46990402309037282</v>
      </c>
      <c r="AC2" s="20">
        <v>0.42114153786589892</v>
      </c>
      <c r="AD2" s="20">
        <v>0.3724908558217388</v>
      </c>
      <c r="AE2" s="20">
        <v>0.32410502410566977</v>
      </c>
      <c r="AF2" s="20">
        <v>0.27599075800190942</v>
      </c>
      <c r="AG2" s="20">
        <v>0.22807261916626409</v>
      </c>
    </row>
    <row r="3" spans="1:52" x14ac:dyDescent="0.25">
      <c r="B3" t="s">
        <v>213</v>
      </c>
      <c r="C3" s="20">
        <v>4.2625350226744851</v>
      </c>
      <c r="D3" s="20">
        <v>4.2322704705203495</v>
      </c>
      <c r="E3" s="20">
        <v>4.201348927569537</v>
      </c>
      <c r="F3" s="20">
        <v>4.1718819725704126</v>
      </c>
      <c r="G3" s="20">
        <v>4.1444140874017155</v>
      </c>
      <c r="H3" s="20">
        <v>4.1178242758635353</v>
      </c>
      <c r="I3" s="20">
        <v>4.0904928688365372</v>
      </c>
      <c r="J3" s="20">
        <v>4.0613704489106617</v>
      </c>
      <c r="K3" s="20">
        <v>4.0305583687677338</v>
      </c>
      <c r="L3" s="20">
        <v>3.9976508814290712</v>
      </c>
      <c r="M3" s="20">
        <v>3.9626312062943869</v>
      </c>
      <c r="N3" s="20">
        <v>3.9260582949976586</v>
      </c>
      <c r="O3" s="20">
        <v>3.8874714214358619</v>
      </c>
      <c r="P3" s="20">
        <v>3.8457510241538539</v>
      </c>
      <c r="Q3" s="20">
        <v>3.8002084285283511</v>
      </c>
      <c r="R3" s="20">
        <v>3.750230670237209</v>
      </c>
      <c r="S3" s="20">
        <v>3.6937182546342928</v>
      </c>
      <c r="T3" s="20">
        <v>3.6472904044267951</v>
      </c>
      <c r="U3" s="20">
        <v>3.5940724046113592</v>
      </c>
      <c r="V3" s="20">
        <v>3.5403732694190948</v>
      </c>
      <c r="W3" s="20">
        <v>3.486511591480701</v>
      </c>
      <c r="X3" s="20">
        <v>3.4325753596602837</v>
      </c>
      <c r="Y3" s="20">
        <v>3.3790641721460624</v>
      </c>
      <c r="Z3" s="20">
        <v>3.3265117706980263</v>
      </c>
      <c r="AA3" s="20">
        <v>3.2751521981418952</v>
      </c>
      <c r="AB3" s="20">
        <v>3.2247330241303773</v>
      </c>
      <c r="AC3" s="20">
        <v>3.1746333529127035</v>
      </c>
      <c r="AD3" s="20">
        <v>3.1246481068185172</v>
      </c>
      <c r="AE3" s="20">
        <v>3.0749341854350742</v>
      </c>
      <c r="AF3" s="20">
        <v>3.0255028000037321</v>
      </c>
      <c r="AG3" s="20">
        <v>2.9762695357541169</v>
      </c>
    </row>
    <row r="5" spans="1:52" x14ac:dyDescent="0.25">
      <c r="B5" s="2" t="s">
        <v>115</v>
      </c>
      <c r="M5" s="2"/>
    </row>
    <row r="6" spans="1:52" x14ac:dyDescent="0.25">
      <c r="C6" s="8"/>
      <c r="D6" s="8"/>
      <c r="E6" s="8"/>
      <c r="F6" s="8"/>
      <c r="G6" s="8"/>
      <c r="H6" s="8"/>
    </row>
    <row r="7" spans="1:52" x14ac:dyDescent="0.25">
      <c r="C7" s="8">
        <v>2020</v>
      </c>
      <c r="D7" s="8">
        <f t="shared" ref="D7:AG7" si="0">C7+1</f>
        <v>2021</v>
      </c>
      <c r="E7" s="8">
        <f t="shared" si="0"/>
        <v>2022</v>
      </c>
      <c r="F7" s="8">
        <f t="shared" si="0"/>
        <v>2023</v>
      </c>
      <c r="G7" s="8">
        <f t="shared" si="0"/>
        <v>2024</v>
      </c>
      <c r="H7" s="8">
        <f t="shared" si="0"/>
        <v>2025</v>
      </c>
      <c r="I7" s="8">
        <f t="shared" si="0"/>
        <v>2026</v>
      </c>
      <c r="J7" s="8">
        <f t="shared" si="0"/>
        <v>2027</v>
      </c>
      <c r="K7" s="8">
        <f t="shared" si="0"/>
        <v>2028</v>
      </c>
      <c r="L7" s="8">
        <f t="shared" si="0"/>
        <v>2029</v>
      </c>
      <c r="M7" s="8">
        <f t="shared" si="0"/>
        <v>2030</v>
      </c>
      <c r="N7" s="8">
        <f t="shared" si="0"/>
        <v>2031</v>
      </c>
      <c r="O7" s="8">
        <f t="shared" si="0"/>
        <v>2032</v>
      </c>
      <c r="P7" s="8">
        <f t="shared" si="0"/>
        <v>2033</v>
      </c>
      <c r="Q7" s="8">
        <f t="shared" si="0"/>
        <v>2034</v>
      </c>
      <c r="R7" s="8">
        <f t="shared" si="0"/>
        <v>2035</v>
      </c>
      <c r="S7" s="8">
        <f t="shared" si="0"/>
        <v>2036</v>
      </c>
      <c r="T7" s="8">
        <f t="shared" si="0"/>
        <v>2037</v>
      </c>
      <c r="U7" s="8">
        <f t="shared" si="0"/>
        <v>2038</v>
      </c>
      <c r="V7" s="8">
        <f t="shared" si="0"/>
        <v>2039</v>
      </c>
      <c r="W7" s="8">
        <f t="shared" si="0"/>
        <v>2040</v>
      </c>
      <c r="X7" s="8">
        <f t="shared" si="0"/>
        <v>2041</v>
      </c>
      <c r="Y7" s="8">
        <f t="shared" si="0"/>
        <v>2042</v>
      </c>
      <c r="Z7" s="8">
        <f t="shared" si="0"/>
        <v>2043</v>
      </c>
      <c r="AA7" s="8">
        <f t="shared" si="0"/>
        <v>2044</v>
      </c>
      <c r="AB7" s="8">
        <f t="shared" si="0"/>
        <v>2045</v>
      </c>
      <c r="AC7" s="8">
        <f t="shared" si="0"/>
        <v>2046</v>
      </c>
      <c r="AD7" s="8">
        <f t="shared" si="0"/>
        <v>2047</v>
      </c>
      <c r="AE7" s="8">
        <f t="shared" si="0"/>
        <v>2048</v>
      </c>
      <c r="AF7" s="8">
        <f t="shared" si="0"/>
        <v>2049</v>
      </c>
      <c r="AG7" s="8">
        <f t="shared" si="0"/>
        <v>2050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25">
      <c r="A8" s="15" t="s">
        <v>194</v>
      </c>
      <c r="B8" t="str">
        <f>[1]TFP!C6</f>
        <v>base</v>
      </c>
      <c r="C8" s="19">
        <f t="shared" ref="C8:AG8" si="1">C2</f>
        <v>1.7560124308513281</v>
      </c>
      <c r="D8" s="19">
        <f t="shared" si="1"/>
        <v>1.7015244165391685</v>
      </c>
      <c r="E8" s="19">
        <f t="shared" si="1"/>
        <v>1.6469362510086016</v>
      </c>
      <c r="F8" s="19">
        <f t="shared" si="1"/>
        <v>1.5943684160587557</v>
      </c>
      <c r="G8" s="19">
        <f t="shared" si="1"/>
        <v>1.5443694743431324</v>
      </c>
      <c r="H8" s="19">
        <f t="shared" si="1"/>
        <v>1.4959451714555927</v>
      </c>
      <c r="I8" s="19">
        <f t="shared" si="1"/>
        <v>1.4475815766452849</v>
      </c>
      <c r="J8" s="19">
        <f t="shared" si="1"/>
        <v>1.398333432045451</v>
      </c>
      <c r="K8" s="19">
        <f t="shared" si="1"/>
        <v>1.3484267616058476</v>
      </c>
      <c r="L8" s="19">
        <f t="shared" si="1"/>
        <v>1.2975948554143857</v>
      </c>
      <c r="M8" s="19">
        <f t="shared" si="1"/>
        <v>1.2460205804407432</v>
      </c>
      <c r="N8" s="19">
        <f t="shared" si="1"/>
        <v>1.1944542981787043</v>
      </c>
      <c r="O8" s="19">
        <f t="shared" si="1"/>
        <v>1.1427957430038882</v>
      </c>
      <c r="P8" s="19">
        <f t="shared" si="1"/>
        <v>1.0904423608387948</v>
      </c>
      <c r="Q8" s="19">
        <f t="shared" si="1"/>
        <v>1.0375503626387728</v>
      </c>
      <c r="R8" s="19">
        <f t="shared" si="1"/>
        <v>0.98514135782583612</v>
      </c>
      <c r="S8" s="19">
        <f t="shared" si="1"/>
        <v>0.93606233083072254</v>
      </c>
      <c r="T8" s="19">
        <f t="shared" si="1"/>
        <v>0.88118628162923152</v>
      </c>
      <c r="U8" s="19">
        <f t="shared" si="1"/>
        <v>0.82938371564880153</v>
      </c>
      <c r="V8" s="19">
        <f t="shared" si="1"/>
        <v>0.77712168206107712</v>
      </c>
      <c r="W8" s="19">
        <f t="shared" si="1"/>
        <v>0.72470060240563683</v>
      </c>
      <c r="X8" s="19">
        <f t="shared" si="1"/>
        <v>0.67219927503281429</v>
      </c>
      <c r="Y8" s="19">
        <f t="shared" si="1"/>
        <v>0.62011768789900223</v>
      </c>
      <c r="Z8" s="19">
        <f t="shared" si="1"/>
        <v>0.56896581118666134</v>
      </c>
      <c r="AA8" s="19">
        <f t="shared" si="1"/>
        <v>0.51898077292731326</v>
      </c>
      <c r="AB8" s="19">
        <f t="shared" si="1"/>
        <v>0.46990402309037282</v>
      </c>
      <c r="AC8" s="19">
        <f t="shared" si="1"/>
        <v>0.42114153786589892</v>
      </c>
      <c r="AD8" s="19">
        <f t="shared" si="1"/>
        <v>0.3724908558217388</v>
      </c>
      <c r="AE8" s="19">
        <f t="shared" si="1"/>
        <v>0.32410502410566977</v>
      </c>
      <c r="AF8" s="19">
        <f t="shared" si="1"/>
        <v>0.27599075800190942</v>
      </c>
      <c r="AG8" s="19">
        <f t="shared" si="1"/>
        <v>0.22807261916626409</v>
      </c>
    </row>
    <row r="9" spans="1:52" x14ac:dyDescent="0.25">
      <c r="A9" s="15" t="s">
        <v>195</v>
      </c>
      <c r="B9" t="str">
        <f>B8</f>
        <v>base</v>
      </c>
      <c r="C9" s="19">
        <f t="shared" ref="C9:AG9" si="2">C8</f>
        <v>1.7560124308513281</v>
      </c>
      <c r="D9" s="19">
        <f t="shared" si="2"/>
        <v>1.7015244165391685</v>
      </c>
      <c r="E9" s="19">
        <f t="shared" si="2"/>
        <v>1.6469362510086016</v>
      </c>
      <c r="F9" s="19">
        <f t="shared" si="2"/>
        <v>1.5943684160587557</v>
      </c>
      <c r="G9" s="19">
        <f t="shared" si="2"/>
        <v>1.5443694743431324</v>
      </c>
      <c r="H9" s="19">
        <f t="shared" si="2"/>
        <v>1.4959451714555927</v>
      </c>
      <c r="I9" s="19">
        <f t="shared" si="2"/>
        <v>1.4475815766452849</v>
      </c>
      <c r="J9" s="19">
        <f t="shared" si="2"/>
        <v>1.398333432045451</v>
      </c>
      <c r="K9" s="19">
        <f t="shared" si="2"/>
        <v>1.3484267616058476</v>
      </c>
      <c r="L9" s="19">
        <f t="shared" si="2"/>
        <v>1.2975948554143857</v>
      </c>
      <c r="M9" s="19">
        <f t="shared" si="2"/>
        <v>1.2460205804407432</v>
      </c>
      <c r="N9" s="19">
        <f t="shared" si="2"/>
        <v>1.1944542981787043</v>
      </c>
      <c r="O9" s="19">
        <f t="shared" si="2"/>
        <v>1.1427957430038882</v>
      </c>
      <c r="P9" s="19">
        <f t="shared" si="2"/>
        <v>1.0904423608387948</v>
      </c>
      <c r="Q9" s="19">
        <f t="shared" si="2"/>
        <v>1.0375503626387728</v>
      </c>
      <c r="R9" s="19">
        <f t="shared" si="2"/>
        <v>0.98514135782583612</v>
      </c>
      <c r="S9" s="19">
        <f t="shared" si="2"/>
        <v>0.93606233083072254</v>
      </c>
      <c r="T9" s="19">
        <f t="shared" si="2"/>
        <v>0.88118628162923152</v>
      </c>
      <c r="U9" s="19">
        <f t="shared" si="2"/>
        <v>0.82938371564880153</v>
      </c>
      <c r="V9" s="19">
        <f t="shared" si="2"/>
        <v>0.77712168206107712</v>
      </c>
      <c r="W9" s="19">
        <f t="shared" si="2"/>
        <v>0.72470060240563683</v>
      </c>
      <c r="X9" s="19">
        <f t="shared" si="2"/>
        <v>0.67219927503281429</v>
      </c>
      <c r="Y9" s="19">
        <f t="shared" si="2"/>
        <v>0.62011768789900223</v>
      </c>
      <c r="Z9" s="19">
        <f t="shared" si="2"/>
        <v>0.56896581118666134</v>
      </c>
      <c r="AA9" s="19">
        <f t="shared" si="2"/>
        <v>0.51898077292731326</v>
      </c>
      <c r="AB9" s="19">
        <f t="shared" si="2"/>
        <v>0.46990402309037282</v>
      </c>
      <c r="AC9" s="19">
        <f t="shared" si="2"/>
        <v>0.42114153786589892</v>
      </c>
      <c r="AD9" s="19">
        <f t="shared" si="2"/>
        <v>0.3724908558217388</v>
      </c>
      <c r="AE9" s="19">
        <f t="shared" si="2"/>
        <v>0.32410502410566977</v>
      </c>
      <c r="AF9" s="19">
        <f t="shared" si="2"/>
        <v>0.27599075800190942</v>
      </c>
      <c r="AG9" s="19">
        <f t="shared" si="2"/>
        <v>0.22807261916626409</v>
      </c>
    </row>
    <row r="10" spans="1:52" x14ac:dyDescent="0.25">
      <c r="A10" s="15" t="s">
        <v>196</v>
      </c>
      <c r="B10" t="str">
        <f t="shared" ref="B10:B17" si="3">B9</f>
        <v>base</v>
      </c>
      <c r="C10" s="19">
        <f t="shared" ref="C10:AG10" si="4">C9</f>
        <v>1.7560124308513281</v>
      </c>
      <c r="D10" s="19">
        <f t="shared" si="4"/>
        <v>1.7015244165391685</v>
      </c>
      <c r="E10" s="19">
        <f t="shared" si="4"/>
        <v>1.6469362510086016</v>
      </c>
      <c r="F10" s="19">
        <f t="shared" si="4"/>
        <v>1.5943684160587557</v>
      </c>
      <c r="G10" s="19">
        <f t="shared" si="4"/>
        <v>1.5443694743431324</v>
      </c>
      <c r="H10" s="19">
        <f t="shared" si="4"/>
        <v>1.4959451714555927</v>
      </c>
      <c r="I10" s="19">
        <f t="shared" si="4"/>
        <v>1.4475815766452849</v>
      </c>
      <c r="J10" s="19">
        <f t="shared" si="4"/>
        <v>1.398333432045451</v>
      </c>
      <c r="K10" s="19">
        <f t="shared" si="4"/>
        <v>1.3484267616058476</v>
      </c>
      <c r="L10" s="19">
        <f t="shared" si="4"/>
        <v>1.2975948554143857</v>
      </c>
      <c r="M10" s="19">
        <f t="shared" si="4"/>
        <v>1.2460205804407432</v>
      </c>
      <c r="N10" s="19">
        <f t="shared" si="4"/>
        <v>1.1944542981787043</v>
      </c>
      <c r="O10" s="19">
        <f t="shared" si="4"/>
        <v>1.1427957430038882</v>
      </c>
      <c r="P10" s="19">
        <f t="shared" si="4"/>
        <v>1.0904423608387948</v>
      </c>
      <c r="Q10" s="19">
        <f t="shared" si="4"/>
        <v>1.0375503626387728</v>
      </c>
      <c r="R10" s="19">
        <f t="shared" si="4"/>
        <v>0.98514135782583612</v>
      </c>
      <c r="S10" s="19">
        <f t="shared" si="4"/>
        <v>0.93606233083072254</v>
      </c>
      <c r="T10" s="19">
        <f t="shared" si="4"/>
        <v>0.88118628162923152</v>
      </c>
      <c r="U10" s="19">
        <f t="shared" si="4"/>
        <v>0.82938371564880153</v>
      </c>
      <c r="V10" s="19">
        <f t="shared" si="4"/>
        <v>0.77712168206107712</v>
      </c>
      <c r="W10" s="19">
        <f t="shared" si="4"/>
        <v>0.72470060240563683</v>
      </c>
      <c r="X10" s="19">
        <f t="shared" si="4"/>
        <v>0.67219927503281429</v>
      </c>
      <c r="Y10" s="19">
        <f t="shared" si="4"/>
        <v>0.62011768789900223</v>
      </c>
      <c r="Z10" s="19">
        <f t="shared" si="4"/>
        <v>0.56896581118666134</v>
      </c>
      <c r="AA10" s="19">
        <f t="shared" si="4"/>
        <v>0.51898077292731326</v>
      </c>
      <c r="AB10" s="19">
        <f t="shared" si="4"/>
        <v>0.46990402309037282</v>
      </c>
      <c r="AC10" s="19">
        <f t="shared" si="4"/>
        <v>0.42114153786589892</v>
      </c>
      <c r="AD10" s="19">
        <f t="shared" si="4"/>
        <v>0.3724908558217388</v>
      </c>
      <c r="AE10" s="19">
        <f t="shared" si="4"/>
        <v>0.32410502410566977</v>
      </c>
      <c r="AF10" s="19">
        <f t="shared" si="4"/>
        <v>0.27599075800190942</v>
      </c>
      <c r="AG10" s="19">
        <f t="shared" si="4"/>
        <v>0.22807261916626409</v>
      </c>
    </row>
    <row r="11" spans="1:52" x14ac:dyDescent="0.25">
      <c r="A11" s="15" t="s">
        <v>197</v>
      </c>
      <c r="B11" t="str">
        <f t="shared" si="3"/>
        <v>base</v>
      </c>
      <c r="C11" s="19">
        <f t="shared" ref="C11:AG11" si="5">C10</f>
        <v>1.7560124308513281</v>
      </c>
      <c r="D11" s="19">
        <f t="shared" si="5"/>
        <v>1.7015244165391685</v>
      </c>
      <c r="E11" s="19">
        <f t="shared" si="5"/>
        <v>1.6469362510086016</v>
      </c>
      <c r="F11" s="19">
        <f t="shared" si="5"/>
        <v>1.5943684160587557</v>
      </c>
      <c r="G11" s="19">
        <f t="shared" si="5"/>
        <v>1.5443694743431324</v>
      </c>
      <c r="H11" s="19">
        <f t="shared" si="5"/>
        <v>1.4959451714555927</v>
      </c>
      <c r="I11" s="19">
        <f t="shared" si="5"/>
        <v>1.4475815766452849</v>
      </c>
      <c r="J11" s="19">
        <f t="shared" si="5"/>
        <v>1.398333432045451</v>
      </c>
      <c r="K11" s="19">
        <f t="shared" si="5"/>
        <v>1.3484267616058476</v>
      </c>
      <c r="L11" s="19">
        <f t="shared" si="5"/>
        <v>1.2975948554143857</v>
      </c>
      <c r="M11" s="19">
        <f t="shared" si="5"/>
        <v>1.2460205804407432</v>
      </c>
      <c r="N11" s="19">
        <f t="shared" si="5"/>
        <v>1.1944542981787043</v>
      </c>
      <c r="O11" s="19">
        <f t="shared" si="5"/>
        <v>1.1427957430038882</v>
      </c>
      <c r="P11" s="19">
        <f t="shared" si="5"/>
        <v>1.0904423608387948</v>
      </c>
      <c r="Q11" s="19">
        <f t="shared" si="5"/>
        <v>1.0375503626387728</v>
      </c>
      <c r="R11" s="19">
        <f t="shared" si="5"/>
        <v>0.98514135782583612</v>
      </c>
      <c r="S11" s="19">
        <f t="shared" si="5"/>
        <v>0.93606233083072254</v>
      </c>
      <c r="T11" s="19">
        <f t="shared" si="5"/>
        <v>0.88118628162923152</v>
      </c>
      <c r="U11" s="19">
        <f t="shared" si="5"/>
        <v>0.82938371564880153</v>
      </c>
      <c r="V11" s="19">
        <f t="shared" si="5"/>
        <v>0.77712168206107712</v>
      </c>
      <c r="W11" s="19">
        <f t="shared" si="5"/>
        <v>0.72470060240563683</v>
      </c>
      <c r="X11" s="19">
        <f t="shared" si="5"/>
        <v>0.67219927503281429</v>
      </c>
      <c r="Y11" s="19">
        <f t="shared" si="5"/>
        <v>0.62011768789900223</v>
      </c>
      <c r="Z11" s="19">
        <f t="shared" si="5"/>
        <v>0.56896581118666134</v>
      </c>
      <c r="AA11" s="19">
        <f t="shared" si="5"/>
        <v>0.51898077292731326</v>
      </c>
      <c r="AB11" s="19">
        <f t="shared" si="5"/>
        <v>0.46990402309037282</v>
      </c>
      <c r="AC11" s="19">
        <f t="shared" si="5"/>
        <v>0.42114153786589892</v>
      </c>
      <c r="AD11" s="19">
        <f t="shared" si="5"/>
        <v>0.3724908558217388</v>
      </c>
      <c r="AE11" s="19">
        <f t="shared" si="5"/>
        <v>0.32410502410566977</v>
      </c>
      <c r="AF11" s="19">
        <f t="shared" si="5"/>
        <v>0.27599075800190942</v>
      </c>
      <c r="AG11" s="19">
        <f t="shared" si="5"/>
        <v>0.22807261916626409</v>
      </c>
    </row>
    <row r="12" spans="1:52" x14ac:dyDescent="0.25">
      <c r="A12" s="15" t="s">
        <v>198</v>
      </c>
      <c r="B12" t="str">
        <f t="shared" si="3"/>
        <v>base</v>
      </c>
      <c r="C12" s="19">
        <f t="shared" ref="C12:AG12" si="6">C11</f>
        <v>1.7560124308513281</v>
      </c>
      <c r="D12" s="19">
        <f t="shared" si="6"/>
        <v>1.7015244165391685</v>
      </c>
      <c r="E12" s="19">
        <f t="shared" si="6"/>
        <v>1.6469362510086016</v>
      </c>
      <c r="F12" s="19">
        <f t="shared" si="6"/>
        <v>1.5943684160587557</v>
      </c>
      <c r="G12" s="19">
        <f t="shared" si="6"/>
        <v>1.5443694743431324</v>
      </c>
      <c r="H12" s="19">
        <f t="shared" si="6"/>
        <v>1.4959451714555927</v>
      </c>
      <c r="I12" s="19">
        <f t="shared" si="6"/>
        <v>1.4475815766452849</v>
      </c>
      <c r="J12" s="19">
        <f t="shared" si="6"/>
        <v>1.398333432045451</v>
      </c>
      <c r="K12" s="19">
        <f t="shared" si="6"/>
        <v>1.3484267616058476</v>
      </c>
      <c r="L12" s="19">
        <f t="shared" si="6"/>
        <v>1.2975948554143857</v>
      </c>
      <c r="M12" s="19">
        <f t="shared" si="6"/>
        <v>1.2460205804407432</v>
      </c>
      <c r="N12" s="19">
        <f t="shared" si="6"/>
        <v>1.1944542981787043</v>
      </c>
      <c r="O12" s="19">
        <f t="shared" si="6"/>
        <v>1.1427957430038882</v>
      </c>
      <c r="P12" s="19">
        <f t="shared" si="6"/>
        <v>1.0904423608387948</v>
      </c>
      <c r="Q12" s="19">
        <f t="shared" si="6"/>
        <v>1.0375503626387728</v>
      </c>
      <c r="R12" s="19">
        <f t="shared" si="6"/>
        <v>0.98514135782583612</v>
      </c>
      <c r="S12" s="19">
        <f t="shared" si="6"/>
        <v>0.93606233083072254</v>
      </c>
      <c r="T12" s="19">
        <f t="shared" si="6"/>
        <v>0.88118628162923152</v>
      </c>
      <c r="U12" s="19">
        <f t="shared" si="6"/>
        <v>0.82938371564880153</v>
      </c>
      <c r="V12" s="19">
        <f t="shared" si="6"/>
        <v>0.77712168206107712</v>
      </c>
      <c r="W12" s="19">
        <f t="shared" si="6"/>
        <v>0.72470060240563683</v>
      </c>
      <c r="X12" s="19">
        <f t="shared" si="6"/>
        <v>0.67219927503281429</v>
      </c>
      <c r="Y12" s="19">
        <f t="shared" si="6"/>
        <v>0.62011768789900223</v>
      </c>
      <c r="Z12" s="19">
        <f t="shared" si="6"/>
        <v>0.56896581118666134</v>
      </c>
      <c r="AA12" s="19">
        <f t="shared" si="6"/>
        <v>0.51898077292731326</v>
      </c>
      <c r="AB12" s="19">
        <f t="shared" si="6"/>
        <v>0.46990402309037282</v>
      </c>
      <c r="AC12" s="19">
        <f t="shared" si="6"/>
        <v>0.42114153786589892</v>
      </c>
      <c r="AD12" s="19">
        <f t="shared" si="6"/>
        <v>0.3724908558217388</v>
      </c>
      <c r="AE12" s="19">
        <f t="shared" si="6"/>
        <v>0.32410502410566977</v>
      </c>
      <c r="AF12" s="19">
        <f t="shared" si="6"/>
        <v>0.27599075800190942</v>
      </c>
      <c r="AG12" s="19">
        <f t="shared" si="6"/>
        <v>0.22807261916626409</v>
      </c>
    </row>
    <row r="13" spans="1:52" x14ac:dyDescent="0.25">
      <c r="A13" s="15" t="s">
        <v>180</v>
      </c>
      <c r="B13" t="str">
        <f t="shared" si="3"/>
        <v>base</v>
      </c>
      <c r="C13" s="19">
        <f t="shared" ref="C13:AG13" si="7">C3</f>
        <v>4.2625350226744851</v>
      </c>
      <c r="D13" s="19">
        <f t="shared" si="7"/>
        <v>4.2322704705203495</v>
      </c>
      <c r="E13" s="19">
        <f t="shared" si="7"/>
        <v>4.201348927569537</v>
      </c>
      <c r="F13" s="19">
        <f t="shared" si="7"/>
        <v>4.1718819725704126</v>
      </c>
      <c r="G13" s="19">
        <f t="shared" si="7"/>
        <v>4.1444140874017155</v>
      </c>
      <c r="H13" s="19">
        <f t="shared" si="7"/>
        <v>4.1178242758635353</v>
      </c>
      <c r="I13" s="19">
        <f t="shared" si="7"/>
        <v>4.0904928688365372</v>
      </c>
      <c r="J13" s="19">
        <f t="shared" si="7"/>
        <v>4.0613704489106617</v>
      </c>
      <c r="K13" s="19">
        <f t="shared" si="7"/>
        <v>4.0305583687677338</v>
      </c>
      <c r="L13" s="19">
        <f t="shared" si="7"/>
        <v>3.9976508814290712</v>
      </c>
      <c r="M13" s="19">
        <f t="shared" si="7"/>
        <v>3.9626312062943869</v>
      </c>
      <c r="N13" s="19">
        <f t="shared" si="7"/>
        <v>3.9260582949976586</v>
      </c>
      <c r="O13" s="19">
        <f t="shared" si="7"/>
        <v>3.8874714214358619</v>
      </c>
      <c r="P13" s="19">
        <f t="shared" si="7"/>
        <v>3.8457510241538539</v>
      </c>
      <c r="Q13" s="19">
        <f t="shared" si="7"/>
        <v>3.8002084285283511</v>
      </c>
      <c r="R13" s="19">
        <f t="shared" si="7"/>
        <v>3.750230670237209</v>
      </c>
      <c r="S13" s="19">
        <f t="shared" si="7"/>
        <v>3.6937182546342928</v>
      </c>
      <c r="T13" s="19">
        <f t="shared" si="7"/>
        <v>3.6472904044267951</v>
      </c>
      <c r="U13" s="19">
        <f t="shared" si="7"/>
        <v>3.5940724046113592</v>
      </c>
      <c r="V13" s="19">
        <f t="shared" si="7"/>
        <v>3.5403732694190948</v>
      </c>
      <c r="W13" s="19">
        <f t="shared" si="7"/>
        <v>3.486511591480701</v>
      </c>
      <c r="X13" s="19">
        <f t="shared" si="7"/>
        <v>3.4325753596602837</v>
      </c>
      <c r="Y13" s="19">
        <f t="shared" si="7"/>
        <v>3.3790641721460624</v>
      </c>
      <c r="Z13" s="19">
        <f t="shared" si="7"/>
        <v>3.3265117706980263</v>
      </c>
      <c r="AA13" s="19">
        <f t="shared" si="7"/>
        <v>3.2751521981418952</v>
      </c>
      <c r="AB13" s="19">
        <f t="shared" si="7"/>
        <v>3.2247330241303773</v>
      </c>
      <c r="AC13" s="19">
        <f t="shared" si="7"/>
        <v>3.1746333529127035</v>
      </c>
      <c r="AD13" s="19">
        <f t="shared" si="7"/>
        <v>3.1246481068185172</v>
      </c>
      <c r="AE13" s="19">
        <f t="shared" si="7"/>
        <v>3.0749341854350742</v>
      </c>
      <c r="AF13" s="19">
        <f t="shared" si="7"/>
        <v>3.0255028000037321</v>
      </c>
      <c r="AG13" s="19">
        <f t="shared" si="7"/>
        <v>2.9762695357541169</v>
      </c>
    </row>
    <row r="14" spans="1:52" x14ac:dyDescent="0.25">
      <c r="A14" s="15" t="s">
        <v>181</v>
      </c>
      <c r="B14" t="str">
        <f t="shared" si="3"/>
        <v>base</v>
      </c>
      <c r="C14" s="19">
        <f t="shared" ref="C14:AG14" si="8">C13</f>
        <v>4.2625350226744851</v>
      </c>
      <c r="D14" s="19">
        <f t="shared" si="8"/>
        <v>4.2322704705203495</v>
      </c>
      <c r="E14" s="19">
        <f t="shared" si="8"/>
        <v>4.201348927569537</v>
      </c>
      <c r="F14" s="19">
        <f t="shared" si="8"/>
        <v>4.1718819725704126</v>
      </c>
      <c r="G14" s="19">
        <f t="shared" si="8"/>
        <v>4.1444140874017155</v>
      </c>
      <c r="H14" s="19">
        <f t="shared" si="8"/>
        <v>4.1178242758635353</v>
      </c>
      <c r="I14" s="19">
        <f t="shared" si="8"/>
        <v>4.0904928688365372</v>
      </c>
      <c r="J14" s="19">
        <f t="shared" si="8"/>
        <v>4.0613704489106617</v>
      </c>
      <c r="K14" s="19">
        <f t="shared" si="8"/>
        <v>4.0305583687677338</v>
      </c>
      <c r="L14" s="19">
        <f t="shared" si="8"/>
        <v>3.9976508814290712</v>
      </c>
      <c r="M14" s="19">
        <f t="shared" si="8"/>
        <v>3.9626312062943869</v>
      </c>
      <c r="N14" s="19">
        <f t="shared" si="8"/>
        <v>3.9260582949976586</v>
      </c>
      <c r="O14" s="19">
        <f t="shared" si="8"/>
        <v>3.8874714214358619</v>
      </c>
      <c r="P14" s="19">
        <f t="shared" si="8"/>
        <v>3.8457510241538539</v>
      </c>
      <c r="Q14" s="19">
        <f t="shared" si="8"/>
        <v>3.8002084285283511</v>
      </c>
      <c r="R14" s="19">
        <f t="shared" si="8"/>
        <v>3.750230670237209</v>
      </c>
      <c r="S14" s="19">
        <f t="shared" si="8"/>
        <v>3.6937182546342928</v>
      </c>
      <c r="T14" s="19">
        <f t="shared" si="8"/>
        <v>3.6472904044267951</v>
      </c>
      <c r="U14" s="19">
        <f t="shared" si="8"/>
        <v>3.5940724046113592</v>
      </c>
      <c r="V14" s="19">
        <f t="shared" si="8"/>
        <v>3.5403732694190948</v>
      </c>
      <c r="W14" s="19">
        <f t="shared" si="8"/>
        <v>3.486511591480701</v>
      </c>
      <c r="X14" s="19">
        <f t="shared" si="8"/>
        <v>3.4325753596602837</v>
      </c>
      <c r="Y14" s="19">
        <f t="shared" si="8"/>
        <v>3.3790641721460624</v>
      </c>
      <c r="Z14" s="19">
        <f t="shared" si="8"/>
        <v>3.3265117706980263</v>
      </c>
      <c r="AA14" s="19">
        <f t="shared" si="8"/>
        <v>3.2751521981418952</v>
      </c>
      <c r="AB14" s="19">
        <f t="shared" si="8"/>
        <v>3.2247330241303773</v>
      </c>
      <c r="AC14" s="19">
        <f t="shared" si="8"/>
        <v>3.1746333529127035</v>
      </c>
      <c r="AD14" s="19">
        <f t="shared" si="8"/>
        <v>3.1246481068185172</v>
      </c>
      <c r="AE14" s="19">
        <f t="shared" si="8"/>
        <v>3.0749341854350742</v>
      </c>
      <c r="AF14" s="19">
        <f t="shared" si="8"/>
        <v>3.0255028000037321</v>
      </c>
      <c r="AG14" s="19">
        <f t="shared" si="8"/>
        <v>2.9762695357541169</v>
      </c>
    </row>
    <row r="15" spans="1:52" x14ac:dyDescent="0.25">
      <c r="A15" s="15" t="s">
        <v>182</v>
      </c>
      <c r="B15" t="str">
        <f t="shared" si="3"/>
        <v>base</v>
      </c>
      <c r="C15" s="19">
        <f t="shared" ref="C15:AG15" si="9">C14</f>
        <v>4.2625350226744851</v>
      </c>
      <c r="D15" s="19">
        <f t="shared" si="9"/>
        <v>4.2322704705203495</v>
      </c>
      <c r="E15" s="19">
        <f t="shared" si="9"/>
        <v>4.201348927569537</v>
      </c>
      <c r="F15" s="19">
        <f t="shared" si="9"/>
        <v>4.1718819725704126</v>
      </c>
      <c r="G15" s="19">
        <f t="shared" si="9"/>
        <v>4.1444140874017155</v>
      </c>
      <c r="H15" s="19">
        <f t="shared" si="9"/>
        <v>4.1178242758635353</v>
      </c>
      <c r="I15" s="19">
        <f t="shared" si="9"/>
        <v>4.0904928688365372</v>
      </c>
      <c r="J15" s="19">
        <f t="shared" si="9"/>
        <v>4.0613704489106617</v>
      </c>
      <c r="K15" s="19">
        <f t="shared" si="9"/>
        <v>4.0305583687677338</v>
      </c>
      <c r="L15" s="19">
        <f t="shared" si="9"/>
        <v>3.9976508814290712</v>
      </c>
      <c r="M15" s="19">
        <f t="shared" si="9"/>
        <v>3.9626312062943869</v>
      </c>
      <c r="N15" s="19">
        <f t="shared" si="9"/>
        <v>3.9260582949976586</v>
      </c>
      <c r="O15" s="19">
        <f t="shared" si="9"/>
        <v>3.8874714214358619</v>
      </c>
      <c r="P15" s="19">
        <f t="shared" si="9"/>
        <v>3.8457510241538539</v>
      </c>
      <c r="Q15" s="19">
        <f t="shared" si="9"/>
        <v>3.8002084285283511</v>
      </c>
      <c r="R15" s="19">
        <f t="shared" si="9"/>
        <v>3.750230670237209</v>
      </c>
      <c r="S15" s="19">
        <f t="shared" si="9"/>
        <v>3.6937182546342928</v>
      </c>
      <c r="T15" s="19">
        <f t="shared" si="9"/>
        <v>3.6472904044267951</v>
      </c>
      <c r="U15" s="19">
        <f t="shared" si="9"/>
        <v>3.5940724046113592</v>
      </c>
      <c r="V15" s="19">
        <f t="shared" si="9"/>
        <v>3.5403732694190948</v>
      </c>
      <c r="W15" s="19">
        <f t="shared" si="9"/>
        <v>3.486511591480701</v>
      </c>
      <c r="X15" s="19">
        <f t="shared" si="9"/>
        <v>3.4325753596602837</v>
      </c>
      <c r="Y15" s="19">
        <f t="shared" si="9"/>
        <v>3.3790641721460624</v>
      </c>
      <c r="Z15" s="19">
        <f t="shared" si="9"/>
        <v>3.3265117706980263</v>
      </c>
      <c r="AA15" s="19">
        <f t="shared" si="9"/>
        <v>3.2751521981418952</v>
      </c>
      <c r="AB15" s="19">
        <f t="shared" si="9"/>
        <v>3.2247330241303773</v>
      </c>
      <c r="AC15" s="19">
        <f t="shared" si="9"/>
        <v>3.1746333529127035</v>
      </c>
      <c r="AD15" s="19">
        <f t="shared" si="9"/>
        <v>3.1246481068185172</v>
      </c>
      <c r="AE15" s="19">
        <f t="shared" si="9"/>
        <v>3.0749341854350742</v>
      </c>
      <c r="AF15" s="19">
        <f t="shared" si="9"/>
        <v>3.0255028000037321</v>
      </c>
      <c r="AG15" s="19">
        <f t="shared" si="9"/>
        <v>2.9762695357541169</v>
      </c>
    </row>
    <row r="16" spans="1:52" x14ac:dyDescent="0.25">
      <c r="A16" s="15" t="s">
        <v>183</v>
      </c>
      <c r="B16" t="str">
        <f t="shared" si="3"/>
        <v>base</v>
      </c>
      <c r="C16" s="19">
        <f t="shared" ref="C16:AG16" si="10">C15</f>
        <v>4.2625350226744851</v>
      </c>
      <c r="D16" s="19">
        <f t="shared" si="10"/>
        <v>4.2322704705203495</v>
      </c>
      <c r="E16" s="19">
        <f t="shared" si="10"/>
        <v>4.201348927569537</v>
      </c>
      <c r="F16" s="19">
        <f t="shared" si="10"/>
        <v>4.1718819725704126</v>
      </c>
      <c r="G16" s="19">
        <f t="shared" si="10"/>
        <v>4.1444140874017155</v>
      </c>
      <c r="H16" s="19">
        <f t="shared" si="10"/>
        <v>4.1178242758635353</v>
      </c>
      <c r="I16" s="19">
        <f t="shared" si="10"/>
        <v>4.0904928688365372</v>
      </c>
      <c r="J16" s="19">
        <f t="shared" si="10"/>
        <v>4.0613704489106617</v>
      </c>
      <c r="K16" s="19">
        <f t="shared" si="10"/>
        <v>4.0305583687677338</v>
      </c>
      <c r="L16" s="19">
        <f t="shared" si="10"/>
        <v>3.9976508814290712</v>
      </c>
      <c r="M16" s="19">
        <f t="shared" si="10"/>
        <v>3.9626312062943869</v>
      </c>
      <c r="N16" s="19">
        <f t="shared" si="10"/>
        <v>3.9260582949976586</v>
      </c>
      <c r="O16" s="19">
        <f t="shared" si="10"/>
        <v>3.8874714214358619</v>
      </c>
      <c r="P16" s="19">
        <f t="shared" si="10"/>
        <v>3.8457510241538539</v>
      </c>
      <c r="Q16" s="19">
        <f t="shared" si="10"/>
        <v>3.8002084285283511</v>
      </c>
      <c r="R16" s="19">
        <f t="shared" si="10"/>
        <v>3.750230670237209</v>
      </c>
      <c r="S16" s="19">
        <f t="shared" si="10"/>
        <v>3.6937182546342928</v>
      </c>
      <c r="T16" s="19">
        <f t="shared" si="10"/>
        <v>3.6472904044267951</v>
      </c>
      <c r="U16" s="19">
        <f t="shared" si="10"/>
        <v>3.5940724046113592</v>
      </c>
      <c r="V16" s="19">
        <f t="shared" si="10"/>
        <v>3.5403732694190948</v>
      </c>
      <c r="W16" s="19">
        <f t="shared" si="10"/>
        <v>3.486511591480701</v>
      </c>
      <c r="X16" s="19">
        <f t="shared" si="10"/>
        <v>3.4325753596602837</v>
      </c>
      <c r="Y16" s="19">
        <f t="shared" si="10"/>
        <v>3.3790641721460624</v>
      </c>
      <c r="Z16" s="19">
        <f t="shared" si="10"/>
        <v>3.3265117706980263</v>
      </c>
      <c r="AA16" s="19">
        <f t="shared" si="10"/>
        <v>3.2751521981418952</v>
      </c>
      <c r="AB16" s="19">
        <f t="shared" si="10"/>
        <v>3.2247330241303773</v>
      </c>
      <c r="AC16" s="19">
        <f t="shared" si="10"/>
        <v>3.1746333529127035</v>
      </c>
      <c r="AD16" s="19">
        <f t="shared" si="10"/>
        <v>3.1246481068185172</v>
      </c>
      <c r="AE16" s="19">
        <f t="shared" si="10"/>
        <v>3.0749341854350742</v>
      </c>
      <c r="AF16" s="19">
        <f t="shared" si="10"/>
        <v>3.0255028000037321</v>
      </c>
      <c r="AG16" s="19">
        <f t="shared" si="10"/>
        <v>2.9762695357541169</v>
      </c>
    </row>
    <row r="17" spans="1:33" x14ac:dyDescent="0.25">
      <c r="A17" s="15" t="s">
        <v>184</v>
      </c>
      <c r="B17" t="str">
        <f t="shared" si="3"/>
        <v>base</v>
      </c>
      <c r="C17" s="19">
        <f t="shared" ref="C17:AG17" si="11">C16</f>
        <v>4.2625350226744851</v>
      </c>
      <c r="D17" s="19">
        <f t="shared" si="11"/>
        <v>4.2322704705203495</v>
      </c>
      <c r="E17" s="19">
        <f t="shared" si="11"/>
        <v>4.201348927569537</v>
      </c>
      <c r="F17" s="19">
        <f t="shared" si="11"/>
        <v>4.1718819725704126</v>
      </c>
      <c r="G17" s="19">
        <f t="shared" si="11"/>
        <v>4.1444140874017155</v>
      </c>
      <c r="H17" s="19">
        <f t="shared" si="11"/>
        <v>4.1178242758635353</v>
      </c>
      <c r="I17" s="19">
        <f t="shared" si="11"/>
        <v>4.0904928688365372</v>
      </c>
      <c r="J17" s="19">
        <f t="shared" si="11"/>
        <v>4.0613704489106617</v>
      </c>
      <c r="K17" s="19">
        <f t="shared" si="11"/>
        <v>4.0305583687677338</v>
      </c>
      <c r="L17" s="19">
        <f t="shared" si="11"/>
        <v>3.9976508814290712</v>
      </c>
      <c r="M17" s="19">
        <f t="shared" si="11"/>
        <v>3.9626312062943869</v>
      </c>
      <c r="N17" s="19">
        <f t="shared" si="11"/>
        <v>3.9260582949976586</v>
      </c>
      <c r="O17" s="19">
        <f t="shared" si="11"/>
        <v>3.8874714214358619</v>
      </c>
      <c r="P17" s="19">
        <f t="shared" si="11"/>
        <v>3.8457510241538539</v>
      </c>
      <c r="Q17" s="19">
        <f t="shared" si="11"/>
        <v>3.8002084285283511</v>
      </c>
      <c r="R17" s="19">
        <f t="shared" si="11"/>
        <v>3.750230670237209</v>
      </c>
      <c r="S17" s="19">
        <f t="shared" si="11"/>
        <v>3.6937182546342928</v>
      </c>
      <c r="T17" s="19">
        <f t="shared" si="11"/>
        <v>3.6472904044267951</v>
      </c>
      <c r="U17" s="19">
        <f t="shared" si="11"/>
        <v>3.5940724046113592</v>
      </c>
      <c r="V17" s="19">
        <f t="shared" si="11"/>
        <v>3.5403732694190948</v>
      </c>
      <c r="W17" s="19">
        <f t="shared" si="11"/>
        <v>3.486511591480701</v>
      </c>
      <c r="X17" s="19">
        <f t="shared" si="11"/>
        <v>3.4325753596602837</v>
      </c>
      <c r="Y17" s="19">
        <f t="shared" si="11"/>
        <v>3.3790641721460624</v>
      </c>
      <c r="Z17" s="19">
        <f t="shared" si="11"/>
        <v>3.3265117706980263</v>
      </c>
      <c r="AA17" s="19">
        <f t="shared" si="11"/>
        <v>3.2751521981418952</v>
      </c>
      <c r="AB17" s="19">
        <f t="shared" si="11"/>
        <v>3.2247330241303773</v>
      </c>
      <c r="AC17" s="19">
        <f t="shared" si="11"/>
        <v>3.1746333529127035</v>
      </c>
      <c r="AD17" s="19">
        <f t="shared" si="11"/>
        <v>3.1246481068185172</v>
      </c>
      <c r="AE17" s="19">
        <f t="shared" si="11"/>
        <v>3.0749341854350742</v>
      </c>
      <c r="AF17" s="19">
        <f t="shared" si="11"/>
        <v>3.0255028000037321</v>
      </c>
      <c r="AG17" s="19">
        <f t="shared" si="11"/>
        <v>2.9762695357541169</v>
      </c>
    </row>
    <row r="18" spans="1:33" x14ac:dyDescent="0.25">
      <c r="A18" s="1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x14ac:dyDescent="0.25">
      <c r="A19" s="1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x14ac:dyDescent="0.25">
      <c r="A20" s="1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x14ac:dyDescent="0.25">
      <c r="A21" s="1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x14ac:dyDescent="0.25">
      <c r="A22" s="1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x14ac:dyDescent="0.25">
      <c r="A23" s="1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x14ac:dyDescent="0.25">
      <c r="A24" s="1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x14ac:dyDescent="0.25">
      <c r="A25" s="1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25">
      <c r="A26" s="1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x14ac:dyDescent="0.25">
      <c r="A27" s="1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</sheetData>
  <conditionalFormatting sqref="C8:AG27 C7:AZ7 C2:H2">
    <cfRule type="cellIs" dxfId="1" priority="4" operator="equal">
      <formula>"eps"</formula>
    </cfRule>
  </conditionalFormatting>
  <conditionalFormatting sqref="J2 N2:W2">
    <cfRule type="cellIs" dxfId="0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5:C32"/>
  <sheetViews>
    <sheetView zoomScale="85" zoomScaleNormal="85" workbookViewId="0">
      <selection activeCell="C16" sqref="C16"/>
    </sheetView>
  </sheetViews>
  <sheetFormatPr defaultRowHeight="15" x14ac:dyDescent="0.25"/>
  <sheetData>
    <row r="5" spans="2:3" x14ac:dyDescent="0.25">
      <c r="B5" s="6" t="s">
        <v>30</v>
      </c>
      <c r="C5" s="7"/>
    </row>
    <row r="6" spans="2:3" x14ac:dyDescent="0.25">
      <c r="B6" s="10" t="s">
        <v>33</v>
      </c>
      <c r="C6" s="7"/>
    </row>
    <row r="7" spans="2:3" x14ac:dyDescent="0.25">
      <c r="B7" s="7">
        <v>1</v>
      </c>
      <c r="C7" s="7" t="s">
        <v>36</v>
      </c>
    </row>
    <row r="8" spans="2:3" x14ac:dyDescent="0.25">
      <c r="B8" s="7">
        <v>2</v>
      </c>
      <c r="C8" s="7" t="s">
        <v>39</v>
      </c>
    </row>
    <row r="9" spans="2:3" x14ac:dyDescent="0.25">
      <c r="B9" s="10" t="s">
        <v>42</v>
      </c>
      <c r="C9" s="7"/>
    </row>
    <row r="10" spans="2:3" x14ac:dyDescent="0.25">
      <c r="B10" s="7">
        <v>1</v>
      </c>
      <c r="C10" s="7" t="s">
        <v>43</v>
      </c>
    </row>
    <row r="11" spans="2:3" x14ac:dyDescent="0.25">
      <c r="B11" s="7">
        <v>2</v>
      </c>
      <c r="C11" s="7" t="s">
        <v>44</v>
      </c>
    </row>
    <row r="12" spans="2:3" x14ac:dyDescent="0.25">
      <c r="B12" s="7">
        <v>3</v>
      </c>
      <c r="C12" s="7" t="s">
        <v>45</v>
      </c>
    </row>
    <row r="13" spans="2:3" x14ac:dyDescent="0.25">
      <c r="B13" s="7">
        <v>4</v>
      </c>
      <c r="C13" s="7" t="s">
        <v>46</v>
      </c>
    </row>
    <row r="14" spans="2:3" x14ac:dyDescent="0.25">
      <c r="B14" s="7">
        <v>5</v>
      </c>
      <c r="C14" s="7" t="s">
        <v>47</v>
      </c>
    </row>
    <row r="15" spans="2:3" x14ac:dyDescent="0.25">
      <c r="B15" s="10" t="s">
        <v>48</v>
      </c>
      <c r="C15" s="7"/>
    </row>
    <row r="16" spans="2:3" x14ac:dyDescent="0.25">
      <c r="B16" s="7">
        <v>1</v>
      </c>
      <c r="C16" s="7" t="s">
        <v>49</v>
      </c>
    </row>
    <row r="17" spans="2:3" x14ac:dyDescent="0.25">
      <c r="B17" s="7">
        <v>2</v>
      </c>
      <c r="C17" s="7" t="s">
        <v>50</v>
      </c>
    </row>
    <row r="18" spans="2:3" x14ac:dyDescent="0.25">
      <c r="B18" s="7">
        <v>3</v>
      </c>
      <c r="C18" s="7" t="s">
        <v>51</v>
      </c>
    </row>
    <row r="19" spans="2:3" x14ac:dyDescent="0.25">
      <c r="B19" s="7">
        <v>4</v>
      </c>
      <c r="C19" s="7" t="s">
        <v>126</v>
      </c>
    </row>
    <row r="20" spans="2:3" x14ac:dyDescent="0.25">
      <c r="B20" s="7">
        <v>5</v>
      </c>
      <c r="C20" s="7" t="s">
        <v>127</v>
      </c>
    </row>
    <row r="21" spans="2:3" x14ac:dyDescent="0.25">
      <c r="B21" s="7">
        <v>6</v>
      </c>
      <c r="C21" s="7" t="s">
        <v>129</v>
      </c>
    </row>
    <row r="22" spans="2:3" x14ac:dyDescent="0.25">
      <c r="B22" s="7">
        <v>7</v>
      </c>
      <c r="C22" s="7" t="s">
        <v>128</v>
      </c>
    </row>
    <row r="23" spans="2:3" x14ac:dyDescent="0.25">
      <c r="B23" s="7"/>
      <c r="C23" s="7"/>
    </row>
    <row r="24" spans="2:3" x14ac:dyDescent="0.25">
      <c r="B24" s="10" t="s">
        <v>52</v>
      </c>
      <c r="C24" s="7"/>
    </row>
    <row r="25" spans="2:3" x14ac:dyDescent="0.25">
      <c r="B25" s="7">
        <v>1</v>
      </c>
      <c r="C25" s="7" t="s">
        <v>53</v>
      </c>
    </row>
    <row r="26" spans="2:3" x14ac:dyDescent="0.25">
      <c r="B26" s="7">
        <v>2</v>
      </c>
      <c r="C26" s="7" t="s">
        <v>54</v>
      </c>
    </row>
    <row r="27" spans="2:3" x14ac:dyDescent="0.25">
      <c r="B27" s="7"/>
      <c r="C27" s="7"/>
    </row>
    <row r="28" spans="2:3" x14ac:dyDescent="0.25">
      <c r="B28" s="6" t="s">
        <v>55</v>
      </c>
      <c r="C28" s="7"/>
    </row>
    <row r="29" spans="2:3" x14ac:dyDescent="0.25">
      <c r="B29" s="7">
        <v>1</v>
      </c>
      <c r="C29" s="7" t="s">
        <v>56</v>
      </c>
    </row>
    <row r="30" spans="2:3" x14ac:dyDescent="0.25">
      <c r="B30" s="7">
        <v>2</v>
      </c>
      <c r="C30" s="7" t="s">
        <v>57</v>
      </c>
    </row>
    <row r="31" spans="2:3" x14ac:dyDescent="0.25">
      <c r="B31" s="7">
        <v>3</v>
      </c>
      <c r="C31" s="7" t="s">
        <v>58</v>
      </c>
    </row>
    <row r="32" spans="2:3" x14ac:dyDescent="0.25">
      <c r="B32" s="7">
        <v>4</v>
      </c>
      <c r="C32" s="7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7"/>
  <sheetViews>
    <sheetView zoomScale="85" zoomScaleNormal="85" workbookViewId="0">
      <selection activeCell="B20" sqref="B20"/>
    </sheetView>
  </sheetViews>
  <sheetFormatPr defaultRowHeight="15" x14ac:dyDescent="0.25"/>
  <cols>
    <col min="2" max="3" width="12.5703125" customWidth="1"/>
  </cols>
  <sheetData>
    <row r="1" spans="1:6" ht="18.75" x14ac:dyDescent="0.3">
      <c r="A1" s="1" t="s">
        <v>0</v>
      </c>
    </row>
    <row r="5" spans="1:6" x14ac:dyDescent="0.25">
      <c r="A5" s="2" t="s">
        <v>4</v>
      </c>
    </row>
    <row r="6" spans="1:6" x14ac:dyDescent="0.25">
      <c r="A6" s="3"/>
      <c r="B6" s="3"/>
      <c r="C6" s="3"/>
      <c r="D6" s="3" t="s">
        <v>1</v>
      </c>
      <c r="E6" s="3" t="s">
        <v>2</v>
      </c>
    </row>
    <row r="7" spans="1:6" x14ac:dyDescent="0.25">
      <c r="A7" t="s">
        <v>9</v>
      </c>
      <c r="B7" t="s">
        <v>5</v>
      </c>
      <c r="C7" t="s">
        <v>10</v>
      </c>
      <c r="D7">
        <v>1</v>
      </c>
    </row>
    <row r="8" spans="1:6" x14ac:dyDescent="0.25">
      <c r="A8" t="s">
        <v>9</v>
      </c>
      <c r="B8" t="s">
        <v>6</v>
      </c>
      <c r="C8" t="s">
        <v>11</v>
      </c>
      <c r="D8">
        <v>1</v>
      </c>
    </row>
    <row r="9" spans="1:6" x14ac:dyDescent="0.25">
      <c r="A9" t="s">
        <v>9</v>
      </c>
      <c r="B9" t="s">
        <v>7</v>
      </c>
      <c r="C9" t="s">
        <v>12</v>
      </c>
      <c r="D9">
        <v>1</v>
      </c>
    </row>
    <row r="10" spans="1:6" x14ac:dyDescent="0.25">
      <c r="A10" t="s">
        <v>9</v>
      </c>
      <c r="B10" t="s">
        <v>8</v>
      </c>
      <c r="C10" t="s">
        <v>13</v>
      </c>
      <c r="D10">
        <v>1</v>
      </c>
    </row>
    <row r="11" spans="1:6" x14ac:dyDescent="0.25">
      <c r="A11" t="s">
        <v>9</v>
      </c>
      <c r="B11" t="s">
        <v>25</v>
      </c>
      <c r="C11" t="s">
        <v>88</v>
      </c>
      <c r="D11">
        <v>1</v>
      </c>
    </row>
    <row r="12" spans="1:6" x14ac:dyDescent="0.25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25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25">
      <c r="A14" t="s">
        <v>3</v>
      </c>
      <c r="B14" t="s">
        <v>101</v>
      </c>
      <c r="C14" t="s">
        <v>211</v>
      </c>
      <c r="D14">
        <v>2</v>
      </c>
      <c r="E14">
        <v>2</v>
      </c>
    </row>
    <row r="15" spans="1:6" x14ac:dyDescent="0.25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25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25">
      <c r="A17" t="s">
        <v>3</v>
      </c>
      <c r="B17" t="s">
        <v>131</v>
      </c>
      <c r="C17" t="s">
        <v>132</v>
      </c>
      <c r="D17">
        <v>1</v>
      </c>
      <c r="E17">
        <v>2</v>
      </c>
    </row>
    <row r="18" spans="1:5" x14ac:dyDescent="0.25">
      <c r="A18" t="s">
        <v>3</v>
      </c>
      <c r="B18" t="s">
        <v>125</v>
      </c>
      <c r="C18" t="s">
        <v>86</v>
      </c>
      <c r="D18">
        <v>2</v>
      </c>
      <c r="E18">
        <v>2</v>
      </c>
    </row>
    <row r="19" spans="1:5" x14ac:dyDescent="0.25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25">
      <c r="A20" t="s">
        <v>3</v>
      </c>
      <c r="B20" t="s">
        <v>105</v>
      </c>
      <c r="C20" t="s">
        <v>214</v>
      </c>
      <c r="D20">
        <v>2</v>
      </c>
      <c r="E20">
        <v>1</v>
      </c>
    </row>
    <row r="21" spans="1:5" x14ac:dyDescent="0.25">
      <c r="A21" t="s">
        <v>3</v>
      </c>
      <c r="B21" t="s">
        <v>108</v>
      </c>
      <c r="C21" t="s">
        <v>109</v>
      </c>
      <c r="D21">
        <v>2</v>
      </c>
      <c r="E21">
        <v>1</v>
      </c>
    </row>
    <row r="22" spans="1:5" x14ac:dyDescent="0.25">
      <c r="A22" t="s">
        <v>3</v>
      </c>
      <c r="B22" t="s">
        <v>111</v>
      </c>
      <c r="C22" t="s">
        <v>116</v>
      </c>
      <c r="D22">
        <v>1</v>
      </c>
      <c r="E22">
        <v>1</v>
      </c>
    </row>
    <row r="23" spans="1:5" x14ac:dyDescent="0.25">
      <c r="A23" t="s">
        <v>3</v>
      </c>
      <c r="B23" t="s">
        <v>110</v>
      </c>
      <c r="C23" t="s">
        <v>117</v>
      </c>
      <c r="D23">
        <v>1</v>
      </c>
      <c r="E23">
        <v>1</v>
      </c>
    </row>
    <row r="24" spans="1:5" x14ac:dyDescent="0.25">
      <c r="A24" t="s">
        <v>3</v>
      </c>
      <c r="B24" t="s">
        <v>133</v>
      </c>
      <c r="C24" t="s">
        <v>134</v>
      </c>
      <c r="D24">
        <v>1</v>
      </c>
      <c r="E24">
        <v>1</v>
      </c>
    </row>
    <row r="25" spans="1:5" x14ac:dyDescent="0.25">
      <c r="A25" t="s">
        <v>3</v>
      </c>
      <c r="B25" t="s">
        <v>112</v>
      </c>
      <c r="C25" t="s">
        <v>118</v>
      </c>
      <c r="D25">
        <v>2</v>
      </c>
      <c r="E25">
        <v>1</v>
      </c>
    </row>
    <row r="26" spans="1:5" x14ac:dyDescent="0.25">
      <c r="A26" t="s">
        <v>3</v>
      </c>
      <c r="B26" t="s">
        <v>113</v>
      </c>
      <c r="C26" t="s">
        <v>120</v>
      </c>
      <c r="D26">
        <v>1</v>
      </c>
      <c r="E26">
        <v>1</v>
      </c>
    </row>
    <row r="27" spans="1:5" x14ac:dyDescent="0.25">
      <c r="A27" t="s">
        <v>3</v>
      </c>
      <c r="B27" t="s">
        <v>114</v>
      </c>
      <c r="C27" t="s">
        <v>119</v>
      </c>
      <c r="D27">
        <v>1</v>
      </c>
      <c r="E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8"/>
  <sheetViews>
    <sheetView zoomScale="85" zoomScaleNormal="85" workbookViewId="0">
      <pane ySplit="6" topLeftCell="A8" activePane="bottomLeft" state="frozen"/>
      <selection pane="bottomLeft" activeCell="B18" sqref="B18:B38"/>
    </sheetView>
  </sheetViews>
  <sheetFormatPr defaultRowHeight="15" x14ac:dyDescent="0.25"/>
  <cols>
    <col min="3" max="3" width="3.140625" customWidth="1"/>
    <col min="6" max="6" width="3.140625" customWidth="1"/>
  </cols>
  <sheetData>
    <row r="1" spans="1:5" ht="18.75" x14ac:dyDescent="0.3">
      <c r="A1" s="1" t="s">
        <v>14</v>
      </c>
    </row>
    <row r="4" spans="1:5" x14ac:dyDescent="0.25">
      <c r="A4" s="2" t="s">
        <v>15</v>
      </c>
      <c r="D4" s="2" t="s">
        <v>16</v>
      </c>
    </row>
    <row r="5" spans="1:5" x14ac:dyDescent="0.25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25">
      <c r="A6" t="s">
        <v>5</v>
      </c>
      <c r="B6" t="s">
        <v>6</v>
      </c>
      <c r="D6" t="s">
        <v>7</v>
      </c>
      <c r="E6" t="s">
        <v>8</v>
      </c>
    </row>
    <row r="7" spans="1:5" x14ac:dyDescent="0.25">
      <c r="A7">
        <v>2019</v>
      </c>
      <c r="B7">
        <f t="shared" ref="B7:B38" si="0">A7</f>
        <v>2019</v>
      </c>
      <c r="D7" t="s">
        <v>90</v>
      </c>
      <c r="E7" t="str">
        <f>D8</f>
        <v>base</v>
      </c>
    </row>
    <row r="8" spans="1:5" x14ac:dyDescent="0.25">
      <c r="A8">
        <v>2020</v>
      </c>
      <c r="B8">
        <f t="shared" si="0"/>
        <v>2020</v>
      </c>
      <c r="D8" t="s">
        <v>19</v>
      </c>
    </row>
    <row r="9" spans="1:5" x14ac:dyDescent="0.25">
      <c r="A9">
        <v>2021</v>
      </c>
      <c r="B9">
        <f t="shared" si="0"/>
        <v>2021</v>
      </c>
      <c r="D9" t="s">
        <v>147</v>
      </c>
    </row>
    <row r="10" spans="1:5" x14ac:dyDescent="0.25">
      <c r="A10">
        <v>2022</v>
      </c>
      <c r="B10">
        <f t="shared" si="0"/>
        <v>2022</v>
      </c>
      <c r="D10" t="s">
        <v>135</v>
      </c>
    </row>
    <row r="11" spans="1:5" x14ac:dyDescent="0.25">
      <c r="A11">
        <v>2023</v>
      </c>
      <c r="B11">
        <f t="shared" si="0"/>
        <v>2023</v>
      </c>
      <c r="D11" t="s">
        <v>136</v>
      </c>
    </row>
    <row r="12" spans="1:5" x14ac:dyDescent="0.25">
      <c r="A12">
        <v>2024</v>
      </c>
      <c r="B12">
        <f t="shared" si="0"/>
        <v>2024</v>
      </c>
      <c r="D12" t="s">
        <v>137</v>
      </c>
    </row>
    <row r="13" spans="1:5" x14ac:dyDescent="0.25">
      <c r="A13">
        <v>2025</v>
      </c>
      <c r="B13">
        <f t="shared" si="0"/>
        <v>2025</v>
      </c>
      <c r="D13" t="s">
        <v>138</v>
      </c>
    </row>
    <row r="14" spans="1:5" x14ac:dyDescent="0.25">
      <c r="A14">
        <v>2026</v>
      </c>
      <c r="B14">
        <f t="shared" si="0"/>
        <v>2026</v>
      </c>
      <c r="D14" t="s">
        <v>139</v>
      </c>
    </row>
    <row r="15" spans="1:5" x14ac:dyDescent="0.25">
      <c r="A15">
        <v>2027</v>
      </c>
      <c r="B15">
        <f t="shared" si="0"/>
        <v>2027</v>
      </c>
      <c r="D15" t="s">
        <v>140</v>
      </c>
    </row>
    <row r="16" spans="1:5" x14ac:dyDescent="0.25">
      <c r="A16">
        <v>2028</v>
      </c>
      <c r="B16">
        <f t="shared" si="0"/>
        <v>2028</v>
      </c>
      <c r="D16" t="s">
        <v>141</v>
      </c>
    </row>
    <row r="17" spans="1:4" x14ac:dyDescent="0.25">
      <c r="A17">
        <v>2029</v>
      </c>
      <c r="B17">
        <f t="shared" si="0"/>
        <v>2029</v>
      </c>
      <c r="D17" t="s">
        <v>142</v>
      </c>
    </row>
    <row r="18" spans="1:4" x14ac:dyDescent="0.25">
      <c r="A18">
        <v>2030</v>
      </c>
      <c r="B18">
        <f t="shared" si="0"/>
        <v>2030</v>
      </c>
    </row>
    <row r="19" spans="1:4" x14ac:dyDescent="0.25">
      <c r="A19">
        <v>2031</v>
      </c>
      <c r="B19">
        <f t="shared" si="0"/>
        <v>2031</v>
      </c>
    </row>
    <row r="20" spans="1:4" x14ac:dyDescent="0.25">
      <c r="A20">
        <v>2032</v>
      </c>
      <c r="B20">
        <f t="shared" si="0"/>
        <v>2032</v>
      </c>
    </row>
    <row r="21" spans="1:4" x14ac:dyDescent="0.25">
      <c r="A21">
        <v>2033</v>
      </c>
      <c r="B21">
        <f t="shared" si="0"/>
        <v>2033</v>
      </c>
    </row>
    <row r="22" spans="1:4" x14ac:dyDescent="0.25">
      <c r="A22">
        <v>2034</v>
      </c>
      <c r="B22">
        <f t="shared" si="0"/>
        <v>2034</v>
      </c>
    </row>
    <row r="23" spans="1:4" x14ac:dyDescent="0.25">
      <c r="A23">
        <v>2035</v>
      </c>
      <c r="B23">
        <f t="shared" si="0"/>
        <v>2035</v>
      </c>
    </row>
    <row r="24" spans="1:4" x14ac:dyDescent="0.25">
      <c r="A24">
        <v>2036</v>
      </c>
      <c r="B24">
        <f t="shared" si="0"/>
        <v>2036</v>
      </c>
    </row>
    <row r="25" spans="1:4" x14ac:dyDescent="0.25">
      <c r="A25">
        <v>2037</v>
      </c>
      <c r="B25">
        <f t="shared" si="0"/>
        <v>2037</v>
      </c>
    </row>
    <row r="26" spans="1:4" x14ac:dyDescent="0.25">
      <c r="A26">
        <v>2038</v>
      </c>
      <c r="B26">
        <f t="shared" si="0"/>
        <v>2038</v>
      </c>
    </row>
    <row r="27" spans="1:4" x14ac:dyDescent="0.25">
      <c r="A27">
        <v>2039</v>
      </c>
      <c r="B27">
        <f t="shared" si="0"/>
        <v>2039</v>
      </c>
    </row>
    <row r="28" spans="1:4" x14ac:dyDescent="0.25">
      <c r="A28">
        <v>2040</v>
      </c>
      <c r="B28">
        <f t="shared" si="0"/>
        <v>2040</v>
      </c>
    </row>
    <row r="29" spans="1:4" x14ac:dyDescent="0.25">
      <c r="A29">
        <v>2041</v>
      </c>
      <c r="B29">
        <f t="shared" si="0"/>
        <v>2041</v>
      </c>
    </row>
    <row r="30" spans="1:4" x14ac:dyDescent="0.25">
      <c r="A30">
        <v>2042</v>
      </c>
      <c r="B30">
        <f t="shared" si="0"/>
        <v>2042</v>
      </c>
    </row>
    <row r="31" spans="1:4" x14ac:dyDescent="0.25">
      <c r="A31">
        <v>2043</v>
      </c>
      <c r="B31">
        <f t="shared" si="0"/>
        <v>2043</v>
      </c>
    </row>
    <row r="32" spans="1:4" x14ac:dyDescent="0.25">
      <c r="A32">
        <v>2044</v>
      </c>
      <c r="B32">
        <f t="shared" si="0"/>
        <v>2044</v>
      </c>
    </row>
    <row r="33" spans="1:2" x14ac:dyDescent="0.25">
      <c r="A33">
        <v>2045</v>
      </c>
      <c r="B33">
        <f t="shared" si="0"/>
        <v>2045</v>
      </c>
    </row>
    <row r="34" spans="1:2" x14ac:dyDescent="0.25">
      <c r="A34">
        <v>2046</v>
      </c>
      <c r="B34">
        <f t="shared" si="0"/>
        <v>2046</v>
      </c>
    </row>
    <row r="35" spans="1:2" x14ac:dyDescent="0.25">
      <c r="A35">
        <v>2047</v>
      </c>
      <c r="B35">
        <f t="shared" si="0"/>
        <v>2047</v>
      </c>
    </row>
    <row r="36" spans="1:2" x14ac:dyDescent="0.25">
      <c r="A36">
        <v>2048</v>
      </c>
      <c r="B36">
        <f t="shared" si="0"/>
        <v>2048</v>
      </c>
    </row>
    <row r="37" spans="1:2" x14ac:dyDescent="0.25">
      <c r="A37">
        <v>2049</v>
      </c>
      <c r="B37">
        <f t="shared" si="0"/>
        <v>2049</v>
      </c>
    </row>
    <row r="38" spans="1:2" x14ac:dyDescent="0.25">
      <c r="A38">
        <v>2050</v>
      </c>
      <c r="B38">
        <f t="shared" si="0"/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Q23"/>
  <sheetViews>
    <sheetView tabSelected="1" zoomScale="85" zoomScaleNormal="85" workbookViewId="0">
      <pane ySplit="6" topLeftCell="A7" activePane="bottomLeft" state="frozen"/>
      <selection pane="bottomLeft" activeCell="H9" sqref="H9"/>
    </sheetView>
  </sheetViews>
  <sheetFormatPr defaultRowHeight="15" x14ac:dyDescent="0.25"/>
  <cols>
    <col min="4" max="4" width="3.140625" customWidth="1"/>
    <col min="6" max="6" width="15.85546875" customWidth="1"/>
  </cols>
  <sheetData>
    <row r="1" spans="1:17" ht="18.75" x14ac:dyDescent="0.3">
      <c r="A1" s="12" t="s">
        <v>59</v>
      </c>
      <c r="B1" s="5"/>
      <c r="C1" s="5"/>
    </row>
    <row r="2" spans="1:17" x14ac:dyDescent="0.25">
      <c r="A2" s="4"/>
      <c r="B2" t="s">
        <v>61</v>
      </c>
      <c r="C2" t="s">
        <v>91</v>
      </c>
    </row>
    <row r="3" spans="1:17" x14ac:dyDescent="0.25">
      <c r="B3" s="9" t="s">
        <v>62</v>
      </c>
      <c r="C3" s="9" t="s">
        <v>92</v>
      </c>
    </row>
    <row r="4" spans="1:17" x14ac:dyDescent="0.25">
      <c r="A4" s="2" t="s">
        <v>21</v>
      </c>
      <c r="E4" s="6" t="s">
        <v>22</v>
      </c>
    </row>
    <row r="5" spans="1:17" x14ac:dyDescent="0.25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25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25">
      <c r="A7" s="7"/>
      <c r="D7" s="7"/>
      <c r="E7" s="6" t="s">
        <v>27</v>
      </c>
      <c r="F7" s="7" t="s">
        <v>28</v>
      </c>
      <c r="G7" s="7" t="s">
        <v>29</v>
      </c>
      <c r="H7">
        <v>2</v>
      </c>
      <c r="I7">
        <f>H7</f>
        <v>2</v>
      </c>
      <c r="J7">
        <f t="shared" ref="J7:Q7" si="0">I7</f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</row>
    <row r="8" spans="1:17" x14ac:dyDescent="0.25">
      <c r="D8" s="7"/>
      <c r="E8" s="6"/>
      <c r="F8" s="7" t="s">
        <v>31</v>
      </c>
      <c r="G8" s="7" t="s">
        <v>32</v>
      </c>
      <c r="H8">
        <v>5</v>
      </c>
      <c r="I8">
        <f t="shared" ref="I8:Q8" si="1">H8</f>
        <v>5</v>
      </c>
      <c r="J8">
        <f t="shared" si="1"/>
        <v>5</v>
      </c>
      <c r="K8">
        <f t="shared" si="1"/>
        <v>5</v>
      </c>
      <c r="L8">
        <f t="shared" si="1"/>
        <v>5</v>
      </c>
      <c r="M8">
        <f t="shared" si="1"/>
        <v>5</v>
      </c>
      <c r="N8">
        <f t="shared" si="1"/>
        <v>5</v>
      </c>
      <c r="O8">
        <f t="shared" si="1"/>
        <v>5</v>
      </c>
      <c r="P8">
        <f t="shared" si="1"/>
        <v>5</v>
      </c>
      <c r="Q8">
        <f t="shared" si="1"/>
        <v>5</v>
      </c>
    </row>
    <row r="9" spans="1:17" x14ac:dyDescent="0.25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25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25">
      <c r="E11" s="6" t="s">
        <v>40</v>
      </c>
      <c r="F11" s="7" t="s">
        <v>41</v>
      </c>
      <c r="G11" s="15" t="s">
        <v>189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25">
      <c r="E12" s="7"/>
      <c r="F12" s="7"/>
      <c r="G12" s="15" t="s">
        <v>190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25">
      <c r="E13" s="7"/>
      <c r="F13" s="7"/>
      <c r="G13" s="15" t="s">
        <v>191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25">
      <c r="E14" s="7"/>
      <c r="F14" s="7" t="s">
        <v>23</v>
      </c>
      <c r="G14" s="9" t="s">
        <v>148</v>
      </c>
      <c r="H14" s="7">
        <v>2</v>
      </c>
      <c r="I14">
        <f t="shared" ref="I14:Q14" si="7">H14</f>
        <v>2</v>
      </c>
      <c r="J14">
        <f t="shared" si="7"/>
        <v>2</v>
      </c>
      <c r="K14">
        <f t="shared" si="7"/>
        <v>2</v>
      </c>
      <c r="L14">
        <f t="shared" si="7"/>
        <v>2</v>
      </c>
      <c r="M14">
        <f t="shared" si="7"/>
        <v>2</v>
      </c>
      <c r="N14">
        <f t="shared" si="7"/>
        <v>2</v>
      </c>
      <c r="O14">
        <f t="shared" si="7"/>
        <v>2</v>
      </c>
      <c r="P14">
        <f t="shared" si="7"/>
        <v>2</v>
      </c>
      <c r="Q14">
        <f t="shared" si="7"/>
        <v>2</v>
      </c>
    </row>
    <row r="15" spans="1:17" x14ac:dyDescent="0.25">
      <c r="E15" s="7"/>
      <c r="F15" t="s">
        <v>24</v>
      </c>
      <c r="G15" s="7" t="s">
        <v>185</v>
      </c>
      <c r="H15" s="7">
        <v>2</v>
      </c>
      <c r="I15">
        <f t="shared" ref="I15:Q15" si="8">H15</f>
        <v>2</v>
      </c>
      <c r="J15">
        <f t="shared" si="8"/>
        <v>2</v>
      </c>
      <c r="K15">
        <f t="shared" si="8"/>
        <v>2</v>
      </c>
      <c r="L15">
        <f t="shared" si="8"/>
        <v>2</v>
      </c>
      <c r="M15">
        <f t="shared" si="8"/>
        <v>2</v>
      </c>
      <c r="N15">
        <f t="shared" si="8"/>
        <v>2</v>
      </c>
      <c r="O15">
        <f t="shared" si="8"/>
        <v>2</v>
      </c>
      <c r="P15">
        <f t="shared" si="8"/>
        <v>2</v>
      </c>
      <c r="Q15">
        <f t="shared" si="8"/>
        <v>2</v>
      </c>
    </row>
    <row r="16" spans="1:17" x14ac:dyDescent="0.25">
      <c r="E16" s="7"/>
      <c r="F16" t="s">
        <v>186</v>
      </c>
      <c r="G16" s="7" t="s">
        <v>187</v>
      </c>
      <c r="H16" s="7">
        <v>3</v>
      </c>
      <c r="I16">
        <f t="shared" ref="I16" si="9">H16</f>
        <v>3</v>
      </c>
      <c r="J16">
        <f t="shared" ref="J16" si="10">I16</f>
        <v>3</v>
      </c>
      <c r="K16">
        <f t="shared" ref="K16" si="11">J16</f>
        <v>3</v>
      </c>
      <c r="L16">
        <f t="shared" ref="L16" si="12">K16</f>
        <v>3</v>
      </c>
      <c r="M16">
        <f t="shared" ref="M16" si="13">L16</f>
        <v>3</v>
      </c>
      <c r="N16">
        <f t="shared" ref="N16" si="14">M16</f>
        <v>3</v>
      </c>
      <c r="O16">
        <f t="shared" ref="O16" si="15">N16</f>
        <v>3</v>
      </c>
      <c r="P16">
        <f t="shared" ref="P16" si="16">O16</f>
        <v>3</v>
      </c>
      <c r="Q16">
        <f t="shared" ref="Q16" si="17">P16</f>
        <v>3</v>
      </c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A44C-CCAD-44B6-B62A-200AFD1681B6}">
  <sheetPr codeName="Sheet6"/>
  <dimension ref="A1:AF70"/>
  <sheetViews>
    <sheetView workbookViewId="0">
      <selection activeCell="E3" sqref="E3"/>
    </sheetView>
  </sheetViews>
  <sheetFormatPr defaultRowHeight="15" x14ac:dyDescent="0.25"/>
  <sheetData>
    <row r="1" spans="1:32" ht="18.75" x14ac:dyDescent="0.3">
      <c r="A1" s="1" t="s">
        <v>64</v>
      </c>
      <c r="M1" s="13">
        <v>2.7</v>
      </c>
      <c r="N1" s="13">
        <v>2.5</v>
      </c>
      <c r="O1" s="13">
        <v>1.8</v>
      </c>
      <c r="P1" s="13">
        <v>2.2000000000000002</v>
      </c>
      <c r="Q1" s="13">
        <v>2.2000000000000002</v>
      </c>
      <c r="R1" s="13">
        <v>2</v>
      </c>
      <c r="S1" s="13">
        <f>R1</f>
        <v>2</v>
      </c>
    </row>
    <row r="2" spans="1:32" x14ac:dyDescent="0.25">
      <c r="C2" s="16"/>
      <c r="D2" s="16">
        <v>1.6</v>
      </c>
      <c r="E2" s="16">
        <v>1.7</v>
      </c>
      <c r="F2" s="16">
        <v>1.8</v>
      </c>
      <c r="G2" s="16">
        <v>2</v>
      </c>
      <c r="H2" s="16">
        <v>1.9</v>
      </c>
      <c r="I2" s="16">
        <v>1.8</v>
      </c>
      <c r="J2" s="16">
        <v>1.8</v>
      </c>
    </row>
    <row r="3" spans="1:32" x14ac:dyDescent="0.25">
      <c r="B3">
        <v>1</v>
      </c>
      <c r="C3" s="16"/>
      <c r="D3" s="16">
        <f>D2*$B$3</f>
        <v>1.6</v>
      </c>
      <c r="E3" s="16">
        <f t="shared" ref="E3:J3" si="0">E2*$B$3</f>
        <v>1.7</v>
      </c>
      <c r="F3" s="16">
        <f t="shared" ref="F3" si="1">F2*$B$3</f>
        <v>1.8</v>
      </c>
      <c r="G3" s="16">
        <f t="shared" si="0"/>
        <v>2</v>
      </c>
      <c r="H3" s="16">
        <f t="shared" si="0"/>
        <v>1.9</v>
      </c>
      <c r="I3" s="16">
        <f t="shared" si="0"/>
        <v>1.8</v>
      </c>
      <c r="J3" s="16">
        <f t="shared" si="0"/>
        <v>1.8</v>
      </c>
    </row>
    <row r="5" spans="1:32" x14ac:dyDescent="0.25">
      <c r="A5" s="2" t="s">
        <v>115</v>
      </c>
      <c r="R5" s="2"/>
    </row>
    <row r="6" spans="1:32" x14ac:dyDescent="0.25"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J6" s="8" t="s">
        <v>19</v>
      </c>
      <c r="L6" s="8"/>
      <c r="M6" s="8"/>
      <c r="N6" s="8"/>
      <c r="R6">
        <v>0.18</v>
      </c>
    </row>
    <row r="7" spans="1:32" x14ac:dyDescent="0.25">
      <c r="C7" s="8">
        <v>2020</v>
      </c>
      <c r="D7" s="8">
        <v>2021</v>
      </c>
      <c r="E7" s="8">
        <v>2023</v>
      </c>
      <c r="F7" s="8">
        <v>2026</v>
      </c>
      <c r="G7" s="8">
        <v>2030</v>
      </c>
      <c r="H7" s="8">
        <v>2035</v>
      </c>
      <c r="I7" s="8">
        <v>2040</v>
      </c>
      <c r="J7" s="8">
        <v>2045</v>
      </c>
      <c r="L7" s="8"/>
      <c r="M7" s="8"/>
      <c r="N7" s="8"/>
      <c r="R7">
        <v>2019</v>
      </c>
      <c r="S7">
        <f>C7</f>
        <v>2020</v>
      </c>
      <c r="T7">
        <f>D7</f>
        <v>2021</v>
      </c>
      <c r="U7">
        <f>E7</f>
        <v>2023</v>
      </c>
      <c r="V7">
        <f t="shared" ref="V7:Z7" si="2">F7</f>
        <v>2026</v>
      </c>
      <c r="W7">
        <f t="shared" si="2"/>
        <v>2030</v>
      </c>
      <c r="X7">
        <f t="shared" si="2"/>
        <v>2035</v>
      </c>
      <c r="Y7">
        <f t="shared" si="2"/>
        <v>2040</v>
      </c>
      <c r="Z7">
        <f t="shared" si="2"/>
        <v>2045</v>
      </c>
      <c r="AA7" s="8"/>
      <c r="AB7" s="8"/>
      <c r="AC7" s="8"/>
      <c r="AD7" s="8"/>
      <c r="AE7" s="15" t="s">
        <v>149</v>
      </c>
      <c r="AF7" t="s">
        <v>199</v>
      </c>
    </row>
    <row r="8" spans="1:32" x14ac:dyDescent="0.25">
      <c r="A8" s="15" t="s">
        <v>149</v>
      </c>
      <c r="B8" t="s">
        <v>63</v>
      </c>
      <c r="C8" s="13">
        <f>VLOOKUP(VLOOKUP($A8,$AE$7:$AF$49,2,0),$Q$8:$Z$19,COLUMNS($Q$7:S$7),)*C$3</f>
        <v>0</v>
      </c>
      <c r="D8" s="13">
        <f>VLOOKUP(VLOOKUP($A8,$AE$7:$AF$49,2,0),$Q$8:$Z$19,COLUMNS($Q$7:T$7),)*D$3</f>
        <v>2.333022729141053</v>
      </c>
      <c r="E8" s="13">
        <f>VLOOKUP(VLOOKUP($A8,$AE$7:$AF$49,2,0),$Q$8:$Z$19,COLUMNS($Q$7:U$7),)*E$3</f>
        <v>2.4788366497123686</v>
      </c>
      <c r="F8" s="13">
        <f>VLOOKUP(VLOOKUP($A8,$AE$7:$AF$49,2,0),$Q$8:$Z$19,COLUMNS($Q$7:W$7),)*F$3</f>
        <v>2.6246505702836846</v>
      </c>
      <c r="G8" s="13">
        <f>VLOOKUP(VLOOKUP($A8,$AE$7:$AF$49,2,0),$Q$8:$Z$19,COLUMNS($Q$7:W$7),)*G$3</f>
        <v>2.9162784114263163</v>
      </c>
      <c r="H8" s="13">
        <f>VLOOKUP(VLOOKUP($A8,$AE$7:$AF$49,2,0),$Q$8:$Z$19,COLUMNS($Q$7:X$7),)*H$3</f>
        <v>2.7704644908550002</v>
      </c>
      <c r="I8" s="13">
        <f>VLOOKUP(VLOOKUP($A8,$AE$7:$AF$49,2,0),$Q$8:$Z$19,COLUMNS($Q$7:Y$7),)*I$3</f>
        <v>2.6246505702836846</v>
      </c>
      <c r="J8" s="13">
        <f>VLOOKUP(VLOOKUP($A8,$AE$7:$AF$49,2,0),$Q$8:$Z$19,COLUMNS($Q$7:Z$7),)*J$3</f>
        <v>2.6246505702836846</v>
      </c>
      <c r="L8" s="13"/>
      <c r="M8" s="13"/>
      <c r="N8" s="13"/>
      <c r="Q8" t="s">
        <v>199</v>
      </c>
      <c r="R8" s="17">
        <v>1.4581392057131581</v>
      </c>
      <c r="S8" s="18">
        <f t="shared" ref="S8:U9" si="3">R8+$P8</f>
        <v>1.4581392057131581</v>
      </c>
      <c r="T8" s="18">
        <f t="shared" si="3"/>
        <v>1.4581392057131581</v>
      </c>
      <c r="U8" s="18">
        <f t="shared" si="3"/>
        <v>1.4581392057131581</v>
      </c>
      <c r="V8" s="18">
        <f t="shared" ref="V8:V16" si="4">U8+$P8</f>
        <v>1.4581392057131581</v>
      </c>
      <c r="W8" s="18">
        <f t="shared" ref="W8:W16" si="5">V8+$P8</f>
        <v>1.4581392057131581</v>
      </c>
      <c r="X8" s="18">
        <f t="shared" ref="X8:X16" si="6">W8+$P8</f>
        <v>1.4581392057131581</v>
      </c>
      <c r="Y8" s="18">
        <f t="shared" ref="Y8:Y16" si="7">X8+$P8</f>
        <v>1.4581392057131581</v>
      </c>
      <c r="Z8" s="18">
        <f t="shared" ref="Z8:Z16" si="8">Y8+$P8</f>
        <v>1.4581392057131581</v>
      </c>
      <c r="AA8" s="13"/>
      <c r="AB8" s="13"/>
      <c r="AC8" s="13"/>
      <c r="AD8" s="13"/>
      <c r="AE8" s="15" t="s">
        <v>150</v>
      </c>
      <c r="AF8" t="s">
        <v>199</v>
      </c>
    </row>
    <row r="9" spans="1:32" x14ac:dyDescent="0.25">
      <c r="A9" s="15" t="s">
        <v>150</v>
      </c>
      <c r="B9" t="s">
        <v>63</v>
      </c>
      <c r="C9" s="13">
        <f>VLOOKUP(VLOOKUP($A9,$AE$7:$AF$49,2,0),$Q$8:$Z$19,COLUMNS($Q$7:S$7),)*C$3</f>
        <v>0</v>
      </c>
      <c r="D9" s="13">
        <f>VLOOKUP(VLOOKUP($A9,$AE$7:$AF$49,2,0),$Q$8:$Z$19,COLUMNS($Q$7:T$7),)*D$3</f>
        <v>2.333022729141053</v>
      </c>
      <c r="E9" s="13">
        <f>VLOOKUP(VLOOKUP($A9,$AE$7:$AF$49,2,0),$Q$8:$Z$19,COLUMNS($Q$7:U$7),)*E$3</f>
        <v>2.4788366497123686</v>
      </c>
      <c r="F9" s="13">
        <f>VLOOKUP(VLOOKUP($A9,$AE$7:$AF$49,2,0),$Q$8:$Z$19,COLUMNS($Q$7:W$7),)*F$3</f>
        <v>2.6246505702836846</v>
      </c>
      <c r="G9" s="13">
        <f>VLOOKUP(VLOOKUP($A9,$AE$7:$AF$49,2,0),$Q$8:$Z$19,COLUMNS($Q$7:W$7),)*G$3</f>
        <v>2.9162784114263163</v>
      </c>
      <c r="H9" s="13">
        <f>VLOOKUP(VLOOKUP($A9,$AE$7:$AF$49,2,0),$Q$8:$Z$19,COLUMNS($Q$7:X$7),)*H$3</f>
        <v>2.7704644908550002</v>
      </c>
      <c r="I9" s="13">
        <f>VLOOKUP(VLOOKUP($A9,$AE$7:$AF$49,2,0),$Q$8:$Z$19,COLUMNS($Q$7:Y$7),)*I$3</f>
        <v>2.6246505702836846</v>
      </c>
      <c r="J9" s="13">
        <f>VLOOKUP(VLOOKUP($A9,$AE$7:$AF$49,2,0),$Q$8:$Z$19,COLUMNS($Q$7:Z$7),)*J$3</f>
        <v>2.6246505702836846</v>
      </c>
      <c r="L9" s="13"/>
      <c r="M9" s="13"/>
      <c r="N9" s="13"/>
      <c r="Q9" t="s">
        <v>200</v>
      </c>
      <c r="R9" s="17">
        <v>0.69357308688234931</v>
      </c>
      <c r="S9" s="18">
        <f>R9+$P9</f>
        <v>0.69357308688234931</v>
      </c>
      <c r="T9" s="18">
        <f t="shared" si="3"/>
        <v>0.69357308688234931</v>
      </c>
      <c r="U9" s="18">
        <f t="shared" si="3"/>
        <v>0.69357308688234931</v>
      </c>
      <c r="V9" s="18">
        <f t="shared" si="4"/>
        <v>0.69357308688234931</v>
      </c>
      <c r="W9" s="18">
        <f t="shared" si="5"/>
        <v>0.69357308688234931</v>
      </c>
      <c r="X9" s="18">
        <f t="shared" si="6"/>
        <v>0.69357308688234931</v>
      </c>
      <c r="Y9" s="18">
        <f t="shared" si="7"/>
        <v>0.69357308688234931</v>
      </c>
      <c r="Z9" s="18">
        <f t="shared" si="8"/>
        <v>0.69357308688234931</v>
      </c>
      <c r="AA9" s="13"/>
      <c r="AB9" s="13"/>
      <c r="AC9">
        <v>-0.3</v>
      </c>
      <c r="AD9" s="13"/>
      <c r="AE9" s="15" t="s">
        <v>192</v>
      </c>
      <c r="AF9" t="s">
        <v>199</v>
      </c>
    </row>
    <row r="10" spans="1:32" x14ac:dyDescent="0.25">
      <c r="A10" s="15" t="s">
        <v>192</v>
      </c>
      <c r="B10" t="s">
        <v>63</v>
      </c>
      <c r="C10" s="13">
        <f>VLOOKUP(VLOOKUP($A10,$AE$7:$AF$49,2,0),$Q$8:$Z$19,COLUMNS($Q$7:S$7),)*C$3</f>
        <v>0</v>
      </c>
      <c r="D10" s="13">
        <f>VLOOKUP(VLOOKUP($A10,$AE$7:$AF$49,2,0),$Q$8:$Z$19,COLUMNS($Q$7:T$7),)*D$3</f>
        <v>2.333022729141053</v>
      </c>
      <c r="E10" s="13">
        <f>VLOOKUP(VLOOKUP($A10,$AE$7:$AF$49,2,0),$Q$8:$Z$19,COLUMNS($Q$7:U$7),)*E$3</f>
        <v>2.4788366497123686</v>
      </c>
      <c r="F10" s="13">
        <f>VLOOKUP(VLOOKUP($A10,$AE$7:$AF$49,2,0),$Q$8:$Z$19,COLUMNS($Q$7:W$7),)*F$3</f>
        <v>2.6246505702836846</v>
      </c>
      <c r="G10" s="13">
        <f>VLOOKUP(VLOOKUP($A10,$AE$7:$AF$49,2,0),$Q$8:$Z$19,COLUMNS($Q$7:W$7),)*G$3</f>
        <v>2.9162784114263163</v>
      </c>
      <c r="H10" s="13">
        <f>VLOOKUP(VLOOKUP($A10,$AE$7:$AF$49,2,0),$Q$8:$Z$19,COLUMNS($Q$7:X$7),)*H$3</f>
        <v>2.7704644908550002</v>
      </c>
      <c r="I10" s="13">
        <f>VLOOKUP(VLOOKUP($A10,$AE$7:$AF$49,2,0),$Q$8:$Z$19,COLUMNS($Q$7:Y$7),)*I$3</f>
        <v>2.6246505702836846</v>
      </c>
      <c r="J10" s="13">
        <f>VLOOKUP(VLOOKUP($A10,$AE$7:$AF$49,2,0),$Q$8:$Z$19,COLUMNS($Q$7:Z$7),)*J$3</f>
        <v>2.6246505702836846</v>
      </c>
      <c r="L10" s="13"/>
      <c r="M10" s="13"/>
      <c r="N10" s="13"/>
      <c r="P10">
        <v>0.2</v>
      </c>
      <c r="Q10" t="s">
        <v>201</v>
      </c>
      <c r="R10" s="17">
        <v>0.50760237713233269</v>
      </c>
      <c r="S10" s="18">
        <f t="shared" ref="S10:U16" si="9">R10+$P10</f>
        <v>0.70760237713233276</v>
      </c>
      <c r="T10" s="18">
        <f t="shared" si="9"/>
        <v>0.90760237713233272</v>
      </c>
      <c r="U10" s="18">
        <f t="shared" si="9"/>
        <v>1.1076023771323327</v>
      </c>
      <c r="V10" s="18">
        <f t="shared" si="4"/>
        <v>1.3076023771323326</v>
      </c>
      <c r="W10" s="18">
        <f t="shared" si="5"/>
        <v>1.5076023771323326</v>
      </c>
      <c r="X10" s="18">
        <f t="shared" si="6"/>
        <v>1.7076023771323325</v>
      </c>
      <c r="Y10" s="18">
        <f t="shared" si="7"/>
        <v>1.9076023771323325</v>
      </c>
      <c r="Z10" s="18">
        <f t="shared" si="8"/>
        <v>2.1076023771323324</v>
      </c>
      <c r="AA10" s="13"/>
      <c r="AB10" s="13"/>
      <c r="AC10">
        <v>0.2</v>
      </c>
      <c r="AD10" s="13"/>
      <c r="AE10" s="15" t="s">
        <v>151</v>
      </c>
      <c r="AF10" t="s">
        <v>199</v>
      </c>
    </row>
    <row r="11" spans="1:32" x14ac:dyDescent="0.25">
      <c r="A11" s="15" t="s">
        <v>151</v>
      </c>
      <c r="B11" t="s">
        <v>63</v>
      </c>
      <c r="C11" s="13">
        <f>VLOOKUP(VLOOKUP($A11,$AE$7:$AF$49,2,0),$Q$8:$Z$19,COLUMNS($Q$7:S$7),)*C$3</f>
        <v>0</v>
      </c>
      <c r="D11" s="13">
        <f>VLOOKUP(VLOOKUP($A11,$AE$7:$AF$49,2,0),$Q$8:$Z$19,COLUMNS($Q$7:T$7),)*D$3</f>
        <v>2.333022729141053</v>
      </c>
      <c r="E11" s="13">
        <f>VLOOKUP(VLOOKUP($A11,$AE$7:$AF$49,2,0),$Q$8:$Z$19,COLUMNS($Q$7:U$7),)*E$3</f>
        <v>2.4788366497123686</v>
      </c>
      <c r="F11" s="13">
        <f>VLOOKUP(VLOOKUP($A11,$AE$7:$AF$49,2,0),$Q$8:$Z$19,COLUMNS($Q$7:W$7),)*F$3</f>
        <v>2.6246505702836846</v>
      </c>
      <c r="G11" s="13">
        <f>VLOOKUP(VLOOKUP($A11,$AE$7:$AF$49,2,0),$Q$8:$Z$19,COLUMNS($Q$7:W$7),)*G$3</f>
        <v>2.9162784114263163</v>
      </c>
      <c r="H11" s="13">
        <f>VLOOKUP(VLOOKUP($A11,$AE$7:$AF$49,2,0),$Q$8:$Z$19,COLUMNS($Q$7:X$7),)*H$3</f>
        <v>2.7704644908550002</v>
      </c>
      <c r="I11" s="13">
        <f>VLOOKUP(VLOOKUP($A11,$AE$7:$AF$49,2,0),$Q$8:$Z$19,COLUMNS($Q$7:Y$7),)*I$3</f>
        <v>2.6246505702836846</v>
      </c>
      <c r="J11" s="13">
        <f>VLOOKUP(VLOOKUP($A11,$AE$7:$AF$49,2,0),$Q$8:$Z$19,COLUMNS($Q$7:Z$7),)*J$3</f>
        <v>2.6246505702836846</v>
      </c>
      <c r="L11" s="13"/>
      <c r="M11" s="13"/>
      <c r="N11" s="13"/>
      <c r="Q11" t="s">
        <v>202</v>
      </c>
      <c r="R11" s="17">
        <v>0.87137494615486677</v>
      </c>
      <c r="S11" s="18">
        <f t="shared" si="9"/>
        <v>0.87137494615486677</v>
      </c>
      <c r="T11" s="18">
        <f t="shared" si="9"/>
        <v>0.87137494615486677</v>
      </c>
      <c r="U11" s="18">
        <f t="shared" si="9"/>
        <v>0.87137494615486677</v>
      </c>
      <c r="V11" s="18">
        <f t="shared" si="4"/>
        <v>0.87137494615486677</v>
      </c>
      <c r="W11" s="18">
        <f t="shared" si="5"/>
        <v>0.87137494615486677</v>
      </c>
      <c r="X11" s="18">
        <f t="shared" si="6"/>
        <v>0.87137494615486677</v>
      </c>
      <c r="Y11" s="18">
        <f t="shared" si="7"/>
        <v>0.87137494615486677</v>
      </c>
      <c r="Z11" s="18">
        <f t="shared" si="8"/>
        <v>0.87137494615486677</v>
      </c>
      <c r="AA11" s="13"/>
      <c r="AB11" s="13"/>
      <c r="AD11" s="13"/>
      <c r="AE11" s="15" t="s">
        <v>152</v>
      </c>
      <c r="AF11" t="s">
        <v>199</v>
      </c>
    </row>
    <row r="12" spans="1:32" x14ac:dyDescent="0.25">
      <c r="A12" s="15" t="s">
        <v>152</v>
      </c>
      <c r="B12" t="s">
        <v>63</v>
      </c>
      <c r="C12" s="13">
        <f>VLOOKUP(VLOOKUP($A12,$AE$7:$AF$49,2,0),$Q$8:$Z$19,COLUMNS($Q$7:S$7),)*C$3</f>
        <v>0</v>
      </c>
      <c r="D12" s="13">
        <f>VLOOKUP(VLOOKUP($A12,$AE$7:$AF$49,2,0),$Q$8:$Z$19,COLUMNS($Q$7:T$7),)*D$3</f>
        <v>2.333022729141053</v>
      </c>
      <c r="E12" s="13">
        <f>VLOOKUP(VLOOKUP($A12,$AE$7:$AF$49,2,0),$Q$8:$Z$19,COLUMNS($Q$7:U$7),)*E$3</f>
        <v>2.4788366497123686</v>
      </c>
      <c r="F12" s="13">
        <f>VLOOKUP(VLOOKUP($A12,$AE$7:$AF$49,2,0),$Q$8:$Z$19,COLUMNS($Q$7:W$7),)*F$3</f>
        <v>2.6246505702836846</v>
      </c>
      <c r="G12" s="13">
        <f>VLOOKUP(VLOOKUP($A12,$AE$7:$AF$49,2,0),$Q$8:$Z$19,COLUMNS($Q$7:W$7),)*G$3</f>
        <v>2.9162784114263163</v>
      </c>
      <c r="H12" s="13">
        <f>VLOOKUP(VLOOKUP($A12,$AE$7:$AF$49,2,0),$Q$8:$Z$19,COLUMNS($Q$7:X$7),)*H$3</f>
        <v>2.7704644908550002</v>
      </c>
      <c r="I12" s="13">
        <f>VLOOKUP(VLOOKUP($A12,$AE$7:$AF$49,2,0),$Q$8:$Z$19,COLUMNS($Q$7:Y$7),)*I$3</f>
        <v>2.6246505702836846</v>
      </c>
      <c r="J12" s="13">
        <f>VLOOKUP(VLOOKUP($A12,$AE$7:$AF$49,2,0),$Q$8:$Z$19,COLUMNS($Q$7:Z$7),)*J$3</f>
        <v>2.6246505702836846</v>
      </c>
      <c r="L12" s="13"/>
      <c r="M12" s="13"/>
      <c r="N12" s="13"/>
      <c r="Q12" t="s">
        <v>203</v>
      </c>
      <c r="R12" s="17">
        <v>1.0328069153958706</v>
      </c>
      <c r="S12" s="18">
        <f t="shared" si="9"/>
        <v>1.0328069153958706</v>
      </c>
      <c r="T12" s="18">
        <f t="shared" si="9"/>
        <v>1.0328069153958706</v>
      </c>
      <c r="U12" s="18">
        <f t="shared" si="9"/>
        <v>1.0328069153958706</v>
      </c>
      <c r="V12" s="18">
        <f t="shared" si="4"/>
        <v>1.0328069153958706</v>
      </c>
      <c r="W12" s="18">
        <f t="shared" si="5"/>
        <v>1.0328069153958706</v>
      </c>
      <c r="X12" s="18">
        <f t="shared" si="6"/>
        <v>1.0328069153958706</v>
      </c>
      <c r="Y12" s="18">
        <f t="shared" si="7"/>
        <v>1.0328069153958706</v>
      </c>
      <c r="Z12" s="18">
        <f t="shared" si="8"/>
        <v>1.0328069153958706</v>
      </c>
      <c r="AA12" s="13"/>
      <c r="AB12" s="13"/>
      <c r="AD12" s="13"/>
      <c r="AE12" s="15" t="s">
        <v>153</v>
      </c>
      <c r="AF12" t="s">
        <v>199</v>
      </c>
    </row>
    <row r="13" spans="1:32" x14ac:dyDescent="0.25">
      <c r="A13" s="15" t="s">
        <v>153</v>
      </c>
      <c r="B13" t="s">
        <v>63</v>
      </c>
      <c r="C13" s="13">
        <f>VLOOKUP(VLOOKUP($A13,$AE$7:$AF$49,2,0),$Q$8:$Z$19,COLUMNS($Q$7:S$7),)*C$3</f>
        <v>0</v>
      </c>
      <c r="D13" s="13">
        <f>VLOOKUP(VLOOKUP($A13,$AE$7:$AF$49,2,0),$Q$8:$Z$19,COLUMNS($Q$7:T$7),)*D$3</f>
        <v>2.333022729141053</v>
      </c>
      <c r="E13" s="13">
        <f>VLOOKUP(VLOOKUP($A13,$AE$7:$AF$49,2,0),$Q$8:$Z$19,COLUMNS($Q$7:U$7),)*E$3</f>
        <v>2.4788366497123686</v>
      </c>
      <c r="F13" s="13">
        <f>VLOOKUP(VLOOKUP($A13,$AE$7:$AF$49,2,0),$Q$8:$Z$19,COLUMNS($Q$7:W$7),)*F$3</f>
        <v>2.6246505702836846</v>
      </c>
      <c r="G13" s="13">
        <f>VLOOKUP(VLOOKUP($A13,$AE$7:$AF$49,2,0),$Q$8:$Z$19,COLUMNS($Q$7:W$7),)*G$3</f>
        <v>2.9162784114263163</v>
      </c>
      <c r="H13" s="13">
        <f>VLOOKUP(VLOOKUP($A13,$AE$7:$AF$49,2,0),$Q$8:$Z$19,COLUMNS($Q$7:X$7),)*H$3</f>
        <v>2.7704644908550002</v>
      </c>
      <c r="I13" s="13">
        <f>VLOOKUP(VLOOKUP($A13,$AE$7:$AF$49,2,0),$Q$8:$Z$19,COLUMNS($Q$7:Y$7),)*I$3</f>
        <v>2.6246505702836846</v>
      </c>
      <c r="J13" s="13">
        <f>VLOOKUP(VLOOKUP($A13,$AE$7:$AF$49,2,0),$Q$8:$Z$19,COLUMNS($Q$7:Z$7),)*J$3</f>
        <v>2.6246505702836846</v>
      </c>
      <c r="L13" s="13"/>
      <c r="M13" s="13"/>
      <c r="N13" s="13"/>
      <c r="P13">
        <v>0.1</v>
      </c>
      <c r="Q13" t="s">
        <v>204</v>
      </c>
      <c r="R13" s="17">
        <v>0.78653312832663469</v>
      </c>
      <c r="S13" s="18">
        <f t="shared" si="9"/>
        <v>0.88653312832663467</v>
      </c>
      <c r="T13" s="18">
        <f t="shared" si="9"/>
        <v>0.98653312832663465</v>
      </c>
      <c r="U13" s="18">
        <f t="shared" si="9"/>
        <v>1.0865331283266346</v>
      </c>
      <c r="V13" s="18">
        <f t="shared" si="4"/>
        <v>1.1865331283266347</v>
      </c>
      <c r="W13" s="18">
        <f t="shared" si="5"/>
        <v>1.2865331283266348</v>
      </c>
      <c r="X13" s="18">
        <f t="shared" si="6"/>
        <v>1.3865331283266349</v>
      </c>
      <c r="Y13" s="18">
        <f t="shared" si="7"/>
        <v>1.486533128326635</v>
      </c>
      <c r="Z13" s="18">
        <f t="shared" si="8"/>
        <v>1.5865331283266351</v>
      </c>
      <c r="AA13" s="13"/>
      <c r="AB13" s="13"/>
      <c r="AC13">
        <v>0.2</v>
      </c>
      <c r="AD13" s="13"/>
      <c r="AE13" s="15" t="s">
        <v>154</v>
      </c>
      <c r="AF13" t="s">
        <v>199</v>
      </c>
    </row>
    <row r="14" spans="1:32" x14ac:dyDescent="0.25">
      <c r="A14" s="15" t="s">
        <v>154</v>
      </c>
      <c r="B14" t="s">
        <v>63</v>
      </c>
      <c r="C14" s="13">
        <f>VLOOKUP(VLOOKUP($A14,$AE$7:$AF$49,2,0),$Q$8:$Z$19,COLUMNS($Q$7:S$7),)*C$3</f>
        <v>0</v>
      </c>
      <c r="D14" s="13">
        <f>VLOOKUP(VLOOKUP($A14,$AE$7:$AF$49,2,0),$Q$8:$Z$19,COLUMNS($Q$7:T$7),)*D$3</f>
        <v>2.333022729141053</v>
      </c>
      <c r="E14" s="13">
        <f>VLOOKUP(VLOOKUP($A14,$AE$7:$AF$49,2,0),$Q$8:$Z$19,COLUMNS($Q$7:U$7),)*E$3</f>
        <v>2.4788366497123686</v>
      </c>
      <c r="F14" s="13">
        <f>VLOOKUP(VLOOKUP($A14,$AE$7:$AF$49,2,0),$Q$8:$Z$19,COLUMNS($Q$7:W$7),)*F$3</f>
        <v>2.6246505702836846</v>
      </c>
      <c r="G14" s="13">
        <f>VLOOKUP(VLOOKUP($A14,$AE$7:$AF$49,2,0),$Q$8:$Z$19,COLUMNS($Q$7:W$7),)*G$3</f>
        <v>2.9162784114263163</v>
      </c>
      <c r="H14" s="13">
        <f>VLOOKUP(VLOOKUP($A14,$AE$7:$AF$49,2,0),$Q$8:$Z$19,COLUMNS($Q$7:X$7),)*H$3</f>
        <v>2.7704644908550002</v>
      </c>
      <c r="I14" s="13">
        <f>VLOOKUP(VLOOKUP($A14,$AE$7:$AF$49,2,0),$Q$8:$Z$19,COLUMNS($Q$7:Y$7),)*I$3</f>
        <v>2.6246505702836846</v>
      </c>
      <c r="J14" s="13">
        <f>VLOOKUP(VLOOKUP($A14,$AE$7:$AF$49,2,0),$Q$8:$Z$19,COLUMNS($Q$7:Z$7),)*J$3</f>
        <v>2.6246505702836846</v>
      </c>
      <c r="L14" s="13"/>
      <c r="M14" s="13"/>
      <c r="N14" s="13"/>
      <c r="P14">
        <v>0.1</v>
      </c>
      <c r="Q14" t="s">
        <v>205</v>
      </c>
      <c r="R14" s="17">
        <v>0.84386472122063194</v>
      </c>
      <c r="S14" s="18">
        <f t="shared" si="9"/>
        <v>0.94386472122063192</v>
      </c>
      <c r="T14" s="18">
        <f t="shared" si="9"/>
        <v>1.043864721220632</v>
      </c>
      <c r="U14" s="18">
        <f t="shared" si="9"/>
        <v>1.1438647212206321</v>
      </c>
      <c r="V14" s="18">
        <f t="shared" si="4"/>
        <v>1.2438647212206322</v>
      </c>
      <c r="W14" s="18">
        <f t="shared" si="5"/>
        <v>1.3438647212206323</v>
      </c>
      <c r="X14" s="18">
        <f t="shared" si="6"/>
        <v>1.4438647212206324</v>
      </c>
      <c r="Y14" s="18">
        <f t="shared" si="7"/>
        <v>1.5438647212206325</v>
      </c>
      <c r="Z14" s="18">
        <f t="shared" si="8"/>
        <v>1.6438647212206325</v>
      </c>
      <c r="AA14" s="13"/>
      <c r="AB14" s="13"/>
      <c r="AC14">
        <v>0.2</v>
      </c>
      <c r="AD14" s="13"/>
      <c r="AE14" s="15" t="s">
        <v>155</v>
      </c>
      <c r="AF14" t="s">
        <v>199</v>
      </c>
    </row>
    <row r="15" spans="1:32" x14ac:dyDescent="0.25">
      <c r="A15" s="15" t="s">
        <v>155</v>
      </c>
      <c r="B15" t="s">
        <v>63</v>
      </c>
      <c r="C15" s="13">
        <f>VLOOKUP(VLOOKUP($A15,$AE$7:$AF$49,2,0),$Q$8:$Z$19,COLUMNS($Q$7:S$7),)*C$3</f>
        <v>0</v>
      </c>
      <c r="D15" s="13">
        <f>VLOOKUP(VLOOKUP($A15,$AE$7:$AF$49,2,0),$Q$8:$Z$19,COLUMNS($Q$7:T$7),)*D$3</f>
        <v>2.333022729141053</v>
      </c>
      <c r="E15" s="13">
        <f>VLOOKUP(VLOOKUP($A15,$AE$7:$AF$49,2,0),$Q$8:$Z$19,COLUMNS($Q$7:U$7),)*E$3</f>
        <v>2.4788366497123686</v>
      </c>
      <c r="F15" s="13">
        <f>VLOOKUP(VLOOKUP($A15,$AE$7:$AF$49,2,0),$Q$8:$Z$19,COLUMNS($Q$7:W$7),)*F$3</f>
        <v>2.6246505702836846</v>
      </c>
      <c r="G15" s="13">
        <f>VLOOKUP(VLOOKUP($A15,$AE$7:$AF$49,2,0),$Q$8:$Z$19,COLUMNS($Q$7:W$7),)*G$3</f>
        <v>2.9162784114263163</v>
      </c>
      <c r="H15" s="13">
        <f>VLOOKUP(VLOOKUP($A15,$AE$7:$AF$49,2,0),$Q$8:$Z$19,COLUMNS($Q$7:X$7),)*H$3</f>
        <v>2.7704644908550002</v>
      </c>
      <c r="I15" s="13">
        <f>VLOOKUP(VLOOKUP($A15,$AE$7:$AF$49,2,0),$Q$8:$Z$19,COLUMNS($Q$7:Y$7),)*I$3</f>
        <v>2.6246505702836846</v>
      </c>
      <c r="J15" s="13">
        <f>VLOOKUP(VLOOKUP($A15,$AE$7:$AF$49,2,0),$Q$8:$Z$19,COLUMNS($Q$7:Z$7),)*J$3</f>
        <v>2.6246505702836846</v>
      </c>
      <c r="L15" s="13"/>
      <c r="M15" s="13"/>
      <c r="N15" s="13"/>
      <c r="P15">
        <v>-0.2</v>
      </c>
      <c r="Q15" t="s">
        <v>206</v>
      </c>
      <c r="R15" s="17">
        <v>1.756652991412589</v>
      </c>
      <c r="S15" s="18">
        <f t="shared" si="9"/>
        <v>1.5566529914125891</v>
      </c>
      <c r="T15" s="18">
        <f t="shared" si="9"/>
        <v>1.3566529914125891</v>
      </c>
      <c r="U15" s="18">
        <f t="shared" si="9"/>
        <v>1.1566529914125891</v>
      </c>
      <c r="V15" s="18">
        <f t="shared" si="4"/>
        <v>0.95665299141258919</v>
      </c>
      <c r="W15" s="18">
        <f t="shared" si="5"/>
        <v>0.75665299141258924</v>
      </c>
      <c r="X15" s="18">
        <f t="shared" si="6"/>
        <v>0.55665299141258928</v>
      </c>
      <c r="Y15" s="18">
        <f t="shared" si="7"/>
        <v>0.35665299141258927</v>
      </c>
      <c r="Z15" s="18">
        <f t="shared" si="8"/>
        <v>0.15665299141258926</v>
      </c>
      <c r="AA15" s="13"/>
      <c r="AB15" s="13"/>
      <c r="AC15">
        <v>0.2</v>
      </c>
      <c r="AD15" s="13"/>
      <c r="AE15" s="15" t="s">
        <v>156</v>
      </c>
      <c r="AF15" t="s">
        <v>199</v>
      </c>
    </row>
    <row r="16" spans="1:32" x14ac:dyDescent="0.25">
      <c r="A16" s="15" t="s">
        <v>156</v>
      </c>
      <c r="B16" t="s">
        <v>63</v>
      </c>
      <c r="C16" s="13">
        <f>VLOOKUP(VLOOKUP($A16,$AE$7:$AF$49,2,0),$Q$8:$Z$19,COLUMNS($Q$7:S$7),)*C$3</f>
        <v>0</v>
      </c>
      <c r="D16" s="13">
        <f>VLOOKUP(VLOOKUP($A16,$AE$7:$AF$49,2,0),$Q$8:$Z$19,COLUMNS($Q$7:T$7),)*D$3</f>
        <v>2.333022729141053</v>
      </c>
      <c r="E16" s="13">
        <f>VLOOKUP(VLOOKUP($A16,$AE$7:$AF$49,2,0),$Q$8:$Z$19,COLUMNS($Q$7:U$7),)*E$3</f>
        <v>2.4788366497123686</v>
      </c>
      <c r="F16" s="13">
        <f>VLOOKUP(VLOOKUP($A16,$AE$7:$AF$49,2,0),$Q$8:$Z$19,COLUMNS($Q$7:W$7),)*F$3</f>
        <v>2.6246505702836846</v>
      </c>
      <c r="G16" s="13">
        <f>VLOOKUP(VLOOKUP($A16,$AE$7:$AF$49,2,0),$Q$8:$Z$19,COLUMNS($Q$7:W$7),)*G$3</f>
        <v>2.9162784114263163</v>
      </c>
      <c r="H16" s="13">
        <f>VLOOKUP(VLOOKUP($A16,$AE$7:$AF$49,2,0),$Q$8:$Z$19,COLUMNS($Q$7:X$7),)*H$3</f>
        <v>2.7704644908550002</v>
      </c>
      <c r="I16" s="13">
        <f>VLOOKUP(VLOOKUP($A16,$AE$7:$AF$49,2,0),$Q$8:$Z$19,COLUMNS($Q$7:Y$7),)*I$3</f>
        <v>2.6246505702836846</v>
      </c>
      <c r="J16" s="13">
        <f>VLOOKUP(VLOOKUP($A16,$AE$7:$AF$49,2,0),$Q$8:$Z$19,COLUMNS($Q$7:Z$7),)*J$3</f>
        <v>2.6246505702836846</v>
      </c>
      <c r="L16" s="13"/>
      <c r="M16" s="13"/>
      <c r="N16" s="13"/>
      <c r="P16">
        <v>-0.1</v>
      </c>
      <c r="Q16" t="s">
        <v>207</v>
      </c>
      <c r="R16" s="17">
        <v>1.0516564749745414</v>
      </c>
      <c r="S16" s="18">
        <f t="shared" si="9"/>
        <v>0.95165647497454142</v>
      </c>
      <c r="T16" s="18">
        <f t="shared" si="9"/>
        <v>0.85165647497454144</v>
      </c>
      <c r="U16" s="18">
        <f t="shared" si="9"/>
        <v>0.75165647497454147</v>
      </c>
      <c r="V16" s="18">
        <f t="shared" si="4"/>
        <v>0.65165647497454149</v>
      </c>
      <c r="W16" s="18">
        <f t="shared" si="5"/>
        <v>0.55165647497454151</v>
      </c>
      <c r="X16" s="18">
        <f t="shared" si="6"/>
        <v>0.45165647497454153</v>
      </c>
      <c r="Y16" s="18">
        <f t="shared" si="7"/>
        <v>0.35165647497454156</v>
      </c>
      <c r="Z16" s="18">
        <f t="shared" si="8"/>
        <v>0.25165647497454158</v>
      </c>
      <c r="AA16" s="13"/>
      <c r="AB16" s="13"/>
      <c r="AC16">
        <v>0.2</v>
      </c>
      <c r="AD16" s="13"/>
      <c r="AE16" s="15" t="s">
        <v>157</v>
      </c>
      <c r="AF16" t="s">
        <v>199</v>
      </c>
    </row>
    <row r="17" spans="1:32" x14ac:dyDescent="0.25">
      <c r="A17" s="15" t="s">
        <v>157</v>
      </c>
      <c r="B17" t="s">
        <v>63</v>
      </c>
      <c r="C17" s="13">
        <f>VLOOKUP(VLOOKUP($A17,$AE$7:$AF$49,2,0),$Q$8:$Z$19,COLUMNS($Q$7:S$7),)*C$3</f>
        <v>0</v>
      </c>
      <c r="D17" s="13">
        <f>VLOOKUP(VLOOKUP($A17,$AE$7:$AF$49,2,0),$Q$8:$Z$19,COLUMNS($Q$7:T$7),)*D$3</f>
        <v>2.333022729141053</v>
      </c>
      <c r="E17" s="13">
        <f>VLOOKUP(VLOOKUP($A17,$AE$7:$AF$49,2,0),$Q$8:$Z$19,COLUMNS($Q$7:U$7),)*E$3</f>
        <v>2.4788366497123686</v>
      </c>
      <c r="F17" s="13">
        <f>VLOOKUP(VLOOKUP($A17,$AE$7:$AF$49,2,0),$Q$8:$Z$19,COLUMNS($Q$7:W$7),)*F$3</f>
        <v>2.6246505702836846</v>
      </c>
      <c r="G17" s="13">
        <f>VLOOKUP(VLOOKUP($A17,$AE$7:$AF$49,2,0),$Q$8:$Z$19,COLUMNS($Q$7:W$7),)*G$3</f>
        <v>2.9162784114263163</v>
      </c>
      <c r="H17" s="13">
        <f>VLOOKUP(VLOOKUP($A17,$AE$7:$AF$49,2,0),$Q$8:$Z$19,COLUMNS($Q$7:X$7),)*H$3</f>
        <v>2.7704644908550002</v>
      </c>
      <c r="I17" s="13">
        <f>VLOOKUP(VLOOKUP($A17,$AE$7:$AF$49,2,0),$Q$8:$Z$19,COLUMNS($Q$7:Y$7),)*I$3</f>
        <v>2.6246505702836846</v>
      </c>
      <c r="J17" s="13">
        <f>VLOOKUP(VLOOKUP($A17,$AE$7:$AF$49,2,0),$Q$8:$Z$19,COLUMNS($Q$7:Z$7),)*J$3</f>
        <v>2.6246505702836846</v>
      </c>
      <c r="L17" s="13"/>
      <c r="M17" s="13"/>
      <c r="N17" s="13"/>
      <c r="Q17" t="s">
        <v>208</v>
      </c>
      <c r="R17" s="17">
        <v>1.0230381934925115</v>
      </c>
      <c r="S17" s="18">
        <f t="shared" ref="S17:U19" si="10">R17+$P16</f>
        <v>0.92303819349251148</v>
      </c>
      <c r="T17" s="18">
        <f t="shared" si="10"/>
        <v>0.82303819349251151</v>
      </c>
      <c r="U17" s="18">
        <f t="shared" si="10"/>
        <v>0.72303819349251153</v>
      </c>
      <c r="V17" s="18">
        <f t="shared" ref="V17:V19" si="11">U17+$P16</f>
        <v>0.62303819349251155</v>
      </c>
      <c r="W17" s="18">
        <f t="shared" ref="W17:W19" si="12">V17+$P16</f>
        <v>0.52303819349251157</v>
      </c>
      <c r="X17" s="18">
        <f t="shared" ref="X17:X19" si="13">W17+$P16</f>
        <v>0.42303819349251159</v>
      </c>
      <c r="Y17" s="18">
        <f t="shared" ref="Y17:Y19" si="14">X17+$P16</f>
        <v>0.32303819349251162</v>
      </c>
      <c r="Z17" s="18">
        <f t="shared" ref="Z17:Z19" si="15">Y17+$P16</f>
        <v>0.22303819349251161</v>
      </c>
      <c r="AA17" s="13"/>
      <c r="AB17" s="13"/>
      <c r="AC17">
        <v>0.2</v>
      </c>
      <c r="AD17" s="13"/>
      <c r="AE17" s="15" t="s">
        <v>158</v>
      </c>
      <c r="AF17" t="s">
        <v>199</v>
      </c>
    </row>
    <row r="18" spans="1:32" x14ac:dyDescent="0.25">
      <c r="A18" s="15" t="s">
        <v>158</v>
      </c>
      <c r="B18" t="s">
        <v>63</v>
      </c>
      <c r="C18" s="13">
        <f>VLOOKUP(VLOOKUP($A18,$AE$7:$AF$49,2,0),$Q$8:$Z$19,COLUMNS($Q$7:S$7),)*C$3</f>
        <v>0</v>
      </c>
      <c r="D18" s="13">
        <f>VLOOKUP(VLOOKUP($A18,$AE$7:$AF$49,2,0),$Q$8:$Z$19,COLUMNS($Q$7:T$7),)*D$3</f>
        <v>2.333022729141053</v>
      </c>
      <c r="E18" s="13">
        <f>VLOOKUP(VLOOKUP($A18,$AE$7:$AF$49,2,0),$Q$8:$Z$19,COLUMNS($Q$7:U$7),)*E$3</f>
        <v>2.4788366497123686</v>
      </c>
      <c r="F18" s="13">
        <f>VLOOKUP(VLOOKUP($A18,$AE$7:$AF$49,2,0),$Q$8:$Z$19,COLUMNS($Q$7:W$7),)*F$3</f>
        <v>2.6246505702836846</v>
      </c>
      <c r="G18" s="13">
        <f>VLOOKUP(VLOOKUP($A18,$AE$7:$AF$49,2,0),$Q$8:$Z$19,COLUMNS($Q$7:W$7),)*G$3</f>
        <v>2.9162784114263163</v>
      </c>
      <c r="H18" s="13">
        <f>VLOOKUP(VLOOKUP($A18,$AE$7:$AF$49,2,0),$Q$8:$Z$19,COLUMNS($Q$7:X$7),)*H$3</f>
        <v>2.7704644908550002</v>
      </c>
      <c r="I18" s="13">
        <f>VLOOKUP(VLOOKUP($A18,$AE$7:$AF$49,2,0),$Q$8:$Z$19,COLUMNS($Q$7:Y$7),)*I$3</f>
        <v>2.6246505702836846</v>
      </c>
      <c r="J18" s="13">
        <f>VLOOKUP(VLOOKUP($A18,$AE$7:$AF$49,2,0),$Q$8:$Z$19,COLUMNS($Q$7:Z$7),)*J$3</f>
        <v>2.6246505702836846</v>
      </c>
      <c r="L18" s="13"/>
      <c r="M18" s="13"/>
      <c r="N18" s="13"/>
      <c r="Q18" t="s">
        <v>209</v>
      </c>
      <c r="R18" s="17">
        <v>0.58916064718053418</v>
      </c>
      <c r="S18" s="18">
        <f t="shared" si="10"/>
        <v>0.58916064718053418</v>
      </c>
      <c r="T18" s="18">
        <f t="shared" si="10"/>
        <v>0.58916064718053418</v>
      </c>
      <c r="U18" s="18">
        <f t="shared" si="10"/>
        <v>0.58916064718053418</v>
      </c>
      <c r="V18" s="18">
        <f t="shared" si="11"/>
        <v>0.58916064718053418</v>
      </c>
      <c r="W18" s="18">
        <f t="shared" si="12"/>
        <v>0.58916064718053418</v>
      </c>
      <c r="X18" s="18">
        <f t="shared" si="13"/>
        <v>0.58916064718053418</v>
      </c>
      <c r="Y18" s="18">
        <f t="shared" si="14"/>
        <v>0.58916064718053418</v>
      </c>
      <c r="Z18" s="18">
        <f t="shared" si="15"/>
        <v>0.58916064718053418</v>
      </c>
      <c r="AA18" s="13"/>
      <c r="AB18" s="13"/>
      <c r="AC18" s="13"/>
      <c r="AD18" s="13"/>
      <c r="AE18" s="15" t="s">
        <v>159</v>
      </c>
      <c r="AF18" t="s">
        <v>199</v>
      </c>
    </row>
    <row r="19" spans="1:32" x14ac:dyDescent="0.25">
      <c r="A19" s="15" t="s">
        <v>159</v>
      </c>
      <c r="B19" t="s">
        <v>63</v>
      </c>
      <c r="C19" s="13">
        <f>VLOOKUP(VLOOKUP($A19,$AE$7:$AF$49,2,0),$Q$8:$Z$19,COLUMNS($Q$7:S$7),)*C$3</f>
        <v>0</v>
      </c>
      <c r="D19" s="13">
        <f>VLOOKUP(VLOOKUP($A19,$AE$7:$AF$49,2,0),$Q$8:$Z$19,COLUMNS($Q$7:T$7),)*D$3</f>
        <v>2.333022729141053</v>
      </c>
      <c r="E19" s="13">
        <f>VLOOKUP(VLOOKUP($A19,$AE$7:$AF$49,2,0),$Q$8:$Z$19,COLUMNS($Q$7:U$7),)*E$3</f>
        <v>2.4788366497123686</v>
      </c>
      <c r="F19" s="13">
        <f>VLOOKUP(VLOOKUP($A19,$AE$7:$AF$49,2,0),$Q$8:$Z$19,COLUMNS($Q$7:W$7),)*F$3</f>
        <v>2.6246505702836846</v>
      </c>
      <c r="G19" s="13">
        <f>VLOOKUP(VLOOKUP($A19,$AE$7:$AF$49,2,0),$Q$8:$Z$19,COLUMNS($Q$7:W$7),)*G$3</f>
        <v>2.9162784114263163</v>
      </c>
      <c r="H19" s="13">
        <f>VLOOKUP(VLOOKUP($A19,$AE$7:$AF$49,2,0),$Q$8:$Z$19,COLUMNS($Q$7:X$7),)*H$3</f>
        <v>2.7704644908550002</v>
      </c>
      <c r="I19" s="13">
        <f>VLOOKUP(VLOOKUP($A19,$AE$7:$AF$49,2,0),$Q$8:$Z$19,COLUMNS($Q$7:Y$7),)*I$3</f>
        <v>2.6246505702836846</v>
      </c>
      <c r="J19" s="13">
        <f>VLOOKUP(VLOOKUP($A19,$AE$7:$AF$49,2,0),$Q$8:$Z$19,COLUMNS($Q$7:Z$7),)*J$3</f>
        <v>2.6246505702836846</v>
      </c>
      <c r="L19" s="13"/>
      <c r="M19" s="13"/>
      <c r="N19" s="13"/>
      <c r="Q19" t="s">
        <v>210</v>
      </c>
      <c r="R19" s="17">
        <v>0.70351836956525893</v>
      </c>
      <c r="S19" s="18">
        <f t="shared" si="10"/>
        <v>0.70351836956525893</v>
      </c>
      <c r="T19" s="18">
        <f t="shared" si="10"/>
        <v>0.70351836956525893</v>
      </c>
      <c r="U19" s="18">
        <f t="shared" si="10"/>
        <v>0.70351836956525893</v>
      </c>
      <c r="V19" s="18">
        <f t="shared" si="11"/>
        <v>0.70351836956525893</v>
      </c>
      <c r="W19" s="18">
        <f t="shared" si="12"/>
        <v>0.70351836956525893</v>
      </c>
      <c r="X19" s="18">
        <f t="shared" si="13"/>
        <v>0.70351836956525893</v>
      </c>
      <c r="Y19" s="18">
        <f t="shared" si="14"/>
        <v>0.70351836956525893</v>
      </c>
      <c r="Z19" s="18">
        <f t="shared" si="15"/>
        <v>0.70351836956525893</v>
      </c>
      <c r="AA19" s="13"/>
      <c r="AB19" s="13"/>
      <c r="AC19" s="13"/>
      <c r="AD19" s="13"/>
      <c r="AE19" s="15" t="s">
        <v>160</v>
      </c>
      <c r="AF19" t="s">
        <v>199</v>
      </c>
    </row>
    <row r="20" spans="1:32" x14ac:dyDescent="0.25">
      <c r="A20" s="15" t="s">
        <v>160</v>
      </c>
      <c r="B20" t="s">
        <v>63</v>
      </c>
      <c r="C20" s="13">
        <f>VLOOKUP(VLOOKUP($A20,$AE$7:$AF$49,2,0),$Q$8:$Z$19,COLUMNS($Q$7:S$7),)*C$3</f>
        <v>0</v>
      </c>
      <c r="D20" s="13">
        <f>VLOOKUP(VLOOKUP($A20,$AE$7:$AF$49,2,0),$Q$8:$Z$19,COLUMNS($Q$7:T$7),)*D$3</f>
        <v>2.333022729141053</v>
      </c>
      <c r="E20" s="13">
        <f>VLOOKUP(VLOOKUP($A20,$AE$7:$AF$49,2,0),$Q$8:$Z$19,COLUMNS($Q$7:U$7),)*E$3</f>
        <v>2.4788366497123686</v>
      </c>
      <c r="F20" s="13">
        <f>VLOOKUP(VLOOKUP($A20,$AE$7:$AF$49,2,0),$Q$8:$Z$19,COLUMNS($Q$7:W$7),)*F$3</f>
        <v>2.6246505702836846</v>
      </c>
      <c r="G20" s="13">
        <f>VLOOKUP(VLOOKUP($A20,$AE$7:$AF$49,2,0),$Q$8:$Z$19,COLUMNS($Q$7:W$7),)*G$3</f>
        <v>2.9162784114263163</v>
      </c>
      <c r="H20" s="13">
        <f>VLOOKUP(VLOOKUP($A20,$AE$7:$AF$49,2,0),$Q$8:$Z$19,COLUMNS($Q$7:X$7),)*H$3</f>
        <v>2.7704644908550002</v>
      </c>
      <c r="I20" s="13">
        <f>VLOOKUP(VLOOKUP($A20,$AE$7:$AF$49,2,0),$Q$8:$Z$19,COLUMNS($Q$7:Y$7),)*I$3</f>
        <v>2.6246505702836846</v>
      </c>
      <c r="J20" s="13">
        <f>VLOOKUP(VLOOKUP($A20,$AE$7:$AF$49,2,0),$Q$8:$Z$19,COLUMNS($Q$7:Z$7),)*J$3</f>
        <v>2.6246505702836846</v>
      </c>
      <c r="L20" s="13"/>
      <c r="M20" s="13"/>
      <c r="N20" s="13"/>
      <c r="R20" s="15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5" t="s">
        <v>161</v>
      </c>
      <c r="AF20" t="s">
        <v>199</v>
      </c>
    </row>
    <row r="21" spans="1:32" x14ac:dyDescent="0.25">
      <c r="A21" s="15" t="s">
        <v>161</v>
      </c>
      <c r="B21" t="s">
        <v>63</v>
      </c>
      <c r="C21" s="13">
        <f>VLOOKUP(VLOOKUP($A21,$AE$7:$AF$49,2,0),$Q$8:$Z$19,COLUMNS($Q$7:S$7),)*C$3</f>
        <v>0</v>
      </c>
      <c r="D21" s="13">
        <f>VLOOKUP(VLOOKUP($A21,$AE$7:$AF$49,2,0),$Q$8:$Z$19,COLUMNS($Q$7:T$7),)*D$3</f>
        <v>2.333022729141053</v>
      </c>
      <c r="E21" s="13">
        <f>VLOOKUP(VLOOKUP($A21,$AE$7:$AF$49,2,0),$Q$8:$Z$19,COLUMNS($Q$7:U$7),)*E$3</f>
        <v>2.4788366497123686</v>
      </c>
      <c r="F21" s="13">
        <f>VLOOKUP(VLOOKUP($A21,$AE$7:$AF$49,2,0),$Q$8:$Z$19,COLUMNS($Q$7:W$7),)*F$3</f>
        <v>2.6246505702836846</v>
      </c>
      <c r="G21" s="13">
        <f>VLOOKUP(VLOOKUP($A21,$AE$7:$AF$49,2,0),$Q$8:$Z$19,COLUMNS($Q$7:W$7),)*G$3</f>
        <v>2.9162784114263163</v>
      </c>
      <c r="H21" s="13">
        <f>VLOOKUP(VLOOKUP($A21,$AE$7:$AF$49,2,0),$Q$8:$Z$19,COLUMNS($Q$7:X$7),)*H$3</f>
        <v>2.7704644908550002</v>
      </c>
      <c r="I21" s="13">
        <f>VLOOKUP(VLOOKUP($A21,$AE$7:$AF$49,2,0),$Q$8:$Z$19,COLUMNS($Q$7:Y$7),)*I$3</f>
        <v>2.6246505702836846</v>
      </c>
      <c r="J21" s="13">
        <f>VLOOKUP(VLOOKUP($A21,$AE$7:$AF$49,2,0),$Q$8:$Z$19,COLUMNS($Q$7:Z$7),)*J$3</f>
        <v>2.6246505702836846</v>
      </c>
      <c r="L21" s="13"/>
      <c r="M21" s="13"/>
      <c r="N21" s="13"/>
      <c r="R21" s="15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5" t="s">
        <v>162</v>
      </c>
      <c r="AF21" t="s">
        <v>199</v>
      </c>
    </row>
    <row r="22" spans="1:32" x14ac:dyDescent="0.25">
      <c r="A22" s="15" t="s">
        <v>162</v>
      </c>
      <c r="B22" t="s">
        <v>63</v>
      </c>
      <c r="C22" s="13">
        <f>VLOOKUP(VLOOKUP($A22,$AE$7:$AF$49,2,0),$Q$8:$Z$19,COLUMNS($Q$7:S$7),)*C$3</f>
        <v>0</v>
      </c>
      <c r="D22" s="13">
        <f>VLOOKUP(VLOOKUP($A22,$AE$7:$AF$49,2,0),$Q$8:$Z$19,COLUMNS($Q$7:T$7),)*D$3</f>
        <v>2.333022729141053</v>
      </c>
      <c r="E22" s="13">
        <f>VLOOKUP(VLOOKUP($A22,$AE$7:$AF$49,2,0),$Q$8:$Z$19,COLUMNS($Q$7:U$7),)*E$3</f>
        <v>2.4788366497123686</v>
      </c>
      <c r="F22" s="13">
        <f>VLOOKUP(VLOOKUP($A22,$AE$7:$AF$49,2,0),$Q$8:$Z$19,COLUMNS($Q$7:W$7),)*F$3</f>
        <v>2.6246505702836846</v>
      </c>
      <c r="G22" s="13">
        <f>VLOOKUP(VLOOKUP($A22,$AE$7:$AF$49,2,0),$Q$8:$Z$19,COLUMNS($Q$7:W$7),)*G$3</f>
        <v>2.9162784114263163</v>
      </c>
      <c r="H22" s="13">
        <f>VLOOKUP(VLOOKUP($A22,$AE$7:$AF$49,2,0),$Q$8:$Z$19,COLUMNS($Q$7:X$7),)*H$3</f>
        <v>2.7704644908550002</v>
      </c>
      <c r="I22" s="13">
        <f>VLOOKUP(VLOOKUP($A22,$AE$7:$AF$49,2,0),$Q$8:$Z$19,COLUMNS($Q$7:Y$7),)*I$3</f>
        <v>2.6246505702836846</v>
      </c>
      <c r="J22" s="13">
        <f>VLOOKUP(VLOOKUP($A22,$AE$7:$AF$49,2,0),$Q$8:$Z$19,COLUMNS($Q$7:Z$7),)*J$3</f>
        <v>2.6246505702836846</v>
      </c>
      <c r="L22" s="13"/>
      <c r="M22" s="13"/>
      <c r="N22" s="13"/>
      <c r="R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5" t="s">
        <v>163</v>
      </c>
      <c r="AF22" t="s">
        <v>199</v>
      </c>
    </row>
    <row r="23" spans="1:32" x14ac:dyDescent="0.25">
      <c r="A23" s="15" t="s">
        <v>163</v>
      </c>
      <c r="B23" t="s">
        <v>63</v>
      </c>
      <c r="C23" s="13">
        <f>VLOOKUP(VLOOKUP($A23,$AE$7:$AF$49,2,0),$Q$8:$Z$19,COLUMNS($Q$7:S$7),)*C$3</f>
        <v>0</v>
      </c>
      <c r="D23" s="13">
        <f>VLOOKUP(VLOOKUP($A23,$AE$7:$AF$49,2,0),$Q$8:$Z$19,COLUMNS($Q$7:T$7),)*D$3</f>
        <v>2.333022729141053</v>
      </c>
      <c r="E23" s="13">
        <f>VLOOKUP(VLOOKUP($A23,$AE$7:$AF$49,2,0),$Q$8:$Z$19,COLUMNS($Q$7:U$7),)*E$3</f>
        <v>2.4788366497123686</v>
      </c>
      <c r="F23" s="13">
        <f>VLOOKUP(VLOOKUP($A23,$AE$7:$AF$49,2,0),$Q$8:$Z$19,COLUMNS($Q$7:W$7),)*F$3</f>
        <v>2.6246505702836846</v>
      </c>
      <c r="G23" s="13">
        <f>VLOOKUP(VLOOKUP($A23,$AE$7:$AF$49,2,0),$Q$8:$Z$19,COLUMNS($Q$7:W$7),)*G$3</f>
        <v>2.9162784114263163</v>
      </c>
      <c r="H23" s="13">
        <f>VLOOKUP(VLOOKUP($A23,$AE$7:$AF$49,2,0),$Q$8:$Z$19,COLUMNS($Q$7:X$7),)*H$3</f>
        <v>2.7704644908550002</v>
      </c>
      <c r="I23" s="13">
        <f>VLOOKUP(VLOOKUP($A23,$AE$7:$AF$49,2,0),$Q$8:$Z$19,COLUMNS($Q$7:Y$7),)*I$3</f>
        <v>2.6246505702836846</v>
      </c>
      <c r="J23" s="13">
        <f>VLOOKUP(VLOOKUP($A23,$AE$7:$AF$49,2,0),$Q$8:$Z$19,COLUMNS($Q$7:Z$7),)*J$3</f>
        <v>2.6246505702836846</v>
      </c>
      <c r="L23" s="13"/>
      <c r="M23" s="13"/>
      <c r="N23" s="13"/>
      <c r="R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5" t="s">
        <v>97</v>
      </c>
      <c r="AF23" t="s">
        <v>199</v>
      </c>
    </row>
    <row r="24" spans="1:32" x14ac:dyDescent="0.25">
      <c r="A24" s="15" t="s">
        <v>97</v>
      </c>
      <c r="B24" t="s">
        <v>63</v>
      </c>
      <c r="C24" s="13">
        <f>VLOOKUP(VLOOKUP($A24,$AE$7:$AF$49,2,0),$Q$8:$Z$19,COLUMNS($Q$7:S$7),)*C$3</f>
        <v>0</v>
      </c>
      <c r="D24" s="13">
        <f>VLOOKUP(VLOOKUP($A24,$AE$7:$AF$49,2,0),$Q$8:$Z$19,COLUMNS($Q$7:T$7),)*D$3</f>
        <v>2.333022729141053</v>
      </c>
      <c r="E24" s="13">
        <f>VLOOKUP(VLOOKUP($A24,$AE$7:$AF$49,2,0),$Q$8:$Z$19,COLUMNS($Q$7:U$7),)*E$3</f>
        <v>2.4788366497123686</v>
      </c>
      <c r="F24" s="13">
        <f>VLOOKUP(VLOOKUP($A24,$AE$7:$AF$49,2,0),$Q$8:$Z$19,COLUMNS($Q$7:W$7),)*F$3</f>
        <v>2.6246505702836846</v>
      </c>
      <c r="G24" s="13">
        <f>VLOOKUP(VLOOKUP($A24,$AE$7:$AF$49,2,0),$Q$8:$Z$19,COLUMNS($Q$7:W$7),)*G$3</f>
        <v>2.9162784114263163</v>
      </c>
      <c r="H24" s="13">
        <f>VLOOKUP(VLOOKUP($A24,$AE$7:$AF$49,2,0),$Q$8:$Z$19,COLUMNS($Q$7:X$7),)*H$3</f>
        <v>2.7704644908550002</v>
      </c>
      <c r="I24" s="13">
        <f>VLOOKUP(VLOOKUP($A24,$AE$7:$AF$49,2,0),$Q$8:$Z$19,COLUMNS($Q$7:Y$7),)*I$3</f>
        <v>2.6246505702836846</v>
      </c>
      <c r="J24" s="13">
        <f>VLOOKUP(VLOOKUP($A24,$AE$7:$AF$49,2,0),$Q$8:$Z$19,COLUMNS($Q$7:Z$7),)*J$3</f>
        <v>2.6246505702836846</v>
      </c>
      <c r="L24" s="13"/>
      <c r="M24" s="13"/>
      <c r="N24" s="13"/>
      <c r="R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5" t="s">
        <v>98</v>
      </c>
      <c r="AF24" t="s">
        <v>199</v>
      </c>
    </row>
    <row r="25" spans="1:32" x14ac:dyDescent="0.25">
      <c r="A25" s="15" t="s">
        <v>98</v>
      </c>
      <c r="B25" t="s">
        <v>63</v>
      </c>
      <c r="C25" s="13">
        <f>VLOOKUP(VLOOKUP($A25,$AE$7:$AF$49,2,0),$Q$8:$Z$19,COLUMNS($Q$7:S$7),)*C$3</f>
        <v>0</v>
      </c>
      <c r="D25" s="13">
        <f>VLOOKUP(VLOOKUP($A25,$AE$7:$AF$49,2,0),$Q$8:$Z$19,COLUMNS($Q$7:T$7),)*D$3</f>
        <v>2.333022729141053</v>
      </c>
      <c r="E25" s="13">
        <f>VLOOKUP(VLOOKUP($A25,$AE$7:$AF$49,2,0),$Q$8:$Z$19,COLUMNS($Q$7:U$7),)*E$3</f>
        <v>2.4788366497123686</v>
      </c>
      <c r="F25" s="13">
        <f>VLOOKUP(VLOOKUP($A25,$AE$7:$AF$49,2,0),$Q$8:$Z$19,COLUMNS($Q$7:W$7),)*F$3</f>
        <v>2.6246505702836846</v>
      </c>
      <c r="G25" s="13">
        <f>VLOOKUP(VLOOKUP($A25,$AE$7:$AF$49,2,0),$Q$8:$Z$19,COLUMNS($Q$7:W$7),)*G$3</f>
        <v>2.9162784114263163</v>
      </c>
      <c r="H25" s="13">
        <f>VLOOKUP(VLOOKUP($A25,$AE$7:$AF$49,2,0),$Q$8:$Z$19,COLUMNS($Q$7:X$7),)*H$3</f>
        <v>2.7704644908550002</v>
      </c>
      <c r="I25" s="13">
        <f>VLOOKUP(VLOOKUP($A25,$AE$7:$AF$49,2,0),$Q$8:$Z$19,COLUMNS($Q$7:Y$7),)*I$3</f>
        <v>2.6246505702836846</v>
      </c>
      <c r="J25" s="13">
        <f>VLOOKUP(VLOOKUP($A25,$AE$7:$AF$49,2,0),$Q$8:$Z$19,COLUMNS($Q$7:Z$7),)*J$3</f>
        <v>2.6246505702836846</v>
      </c>
      <c r="L25" s="13"/>
      <c r="M25" s="13"/>
      <c r="N25" s="13"/>
      <c r="R25" s="15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5" t="s">
        <v>193</v>
      </c>
      <c r="AF25" t="s">
        <v>200</v>
      </c>
    </row>
    <row r="26" spans="1:32" x14ac:dyDescent="0.25">
      <c r="A26" s="15" t="s">
        <v>193</v>
      </c>
      <c r="B26" t="s">
        <v>63</v>
      </c>
      <c r="C26" s="13">
        <f>VLOOKUP(VLOOKUP($A26,$AE$7:$AF$49,2,0),$Q$8:$Z$19,COLUMNS($Q$7:S$7),)*C$3</f>
        <v>0</v>
      </c>
      <c r="D26" s="13">
        <f>VLOOKUP(VLOOKUP($A26,$AE$7:$AF$49,2,0),$Q$8:$Z$19,COLUMNS($Q$7:T$7),)*D$3</f>
        <v>1.1097169390117589</v>
      </c>
      <c r="E26" s="13">
        <f>VLOOKUP(VLOOKUP($A26,$AE$7:$AF$49,2,0),$Q$8:$Z$19,COLUMNS($Q$7:U$7),)*E$3</f>
        <v>1.1790742476999938</v>
      </c>
      <c r="F26" s="13">
        <f>VLOOKUP(VLOOKUP($A26,$AE$7:$AF$49,2,0),$Q$8:$Z$19,COLUMNS($Q$7:W$7),)*F$3</f>
        <v>1.2484315563882289</v>
      </c>
      <c r="G26" s="13">
        <f>VLOOKUP(VLOOKUP($A26,$AE$7:$AF$49,2,0),$Q$8:$Z$19,COLUMNS($Q$7:W$7),)*G$3</f>
        <v>1.3871461737646986</v>
      </c>
      <c r="H26" s="13">
        <f>VLOOKUP(VLOOKUP($A26,$AE$7:$AF$49,2,0),$Q$8:$Z$19,COLUMNS($Q$7:X$7),)*H$3</f>
        <v>1.3177888650764635</v>
      </c>
      <c r="I26" s="13">
        <f>VLOOKUP(VLOOKUP($A26,$AE$7:$AF$49,2,0),$Q$8:$Z$19,COLUMNS($Q$7:Y$7),)*I$3</f>
        <v>1.2484315563882289</v>
      </c>
      <c r="J26" s="13">
        <f>VLOOKUP(VLOOKUP($A26,$AE$7:$AF$49,2,0),$Q$8:$Z$19,COLUMNS($Q$7:Z$7),)*J$3</f>
        <v>1.2484315563882289</v>
      </c>
      <c r="L26" s="13"/>
      <c r="M26" s="13"/>
      <c r="N26" s="13"/>
      <c r="R26" s="15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5" t="s">
        <v>188</v>
      </c>
      <c r="AF26" t="s">
        <v>200</v>
      </c>
    </row>
    <row r="27" spans="1:32" x14ac:dyDescent="0.25">
      <c r="A27" s="15" t="s">
        <v>188</v>
      </c>
      <c r="B27" t="s">
        <v>63</v>
      </c>
      <c r="C27" s="13">
        <f>VLOOKUP(VLOOKUP($A27,$AE$7:$AF$49,2,0),$Q$8:$Z$19,COLUMNS($Q$7:S$7),)*C$3</f>
        <v>0</v>
      </c>
      <c r="D27" s="13">
        <f>VLOOKUP(VLOOKUP($A27,$AE$7:$AF$49,2,0),$Q$8:$Z$19,COLUMNS($Q$7:T$7),)*D$3</f>
        <v>1.1097169390117589</v>
      </c>
      <c r="E27" s="13">
        <f>VLOOKUP(VLOOKUP($A27,$AE$7:$AF$49,2,0),$Q$8:$Z$19,COLUMNS($Q$7:U$7),)*E$3</f>
        <v>1.1790742476999938</v>
      </c>
      <c r="F27" s="13">
        <f>VLOOKUP(VLOOKUP($A27,$AE$7:$AF$49,2,0),$Q$8:$Z$19,COLUMNS($Q$7:W$7),)*F$3</f>
        <v>1.2484315563882289</v>
      </c>
      <c r="G27" s="13">
        <f>VLOOKUP(VLOOKUP($A27,$AE$7:$AF$49,2,0),$Q$8:$Z$19,COLUMNS($Q$7:W$7),)*G$3</f>
        <v>1.3871461737646986</v>
      </c>
      <c r="H27" s="13">
        <f>VLOOKUP(VLOOKUP($A27,$AE$7:$AF$49,2,0),$Q$8:$Z$19,COLUMNS($Q$7:X$7),)*H$3</f>
        <v>1.3177888650764635</v>
      </c>
      <c r="I27" s="13">
        <f>VLOOKUP(VLOOKUP($A27,$AE$7:$AF$49,2,0),$Q$8:$Z$19,COLUMNS($Q$7:Y$7),)*I$3</f>
        <v>1.2484315563882289</v>
      </c>
      <c r="J27" s="13">
        <f>VLOOKUP(VLOOKUP($A27,$AE$7:$AF$49,2,0),$Q$8:$Z$19,COLUMNS($Q$7:Z$7),)*J$3</f>
        <v>1.2484315563882289</v>
      </c>
      <c r="L27" s="13"/>
      <c r="M27" s="13"/>
      <c r="N27" s="13"/>
      <c r="R27" s="15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5" t="s">
        <v>60</v>
      </c>
      <c r="AF27" t="s">
        <v>201</v>
      </c>
    </row>
    <row r="28" spans="1:32" x14ac:dyDescent="0.25">
      <c r="A28" s="15" t="s">
        <v>60</v>
      </c>
      <c r="B28" t="s">
        <v>63</v>
      </c>
      <c r="C28" s="13">
        <f>VLOOKUP(VLOOKUP($A28,$AE$7:$AF$49,2,0),$Q$8:$Z$19,COLUMNS($Q$7:S$7),)*C$3</f>
        <v>0</v>
      </c>
      <c r="D28" s="13">
        <f>VLOOKUP(VLOOKUP($A28,$AE$7:$AF$49,2,0),$Q$8:$Z$19,COLUMNS($Q$7:T$7),)*D$3</f>
        <v>1.4521638034117323</v>
      </c>
      <c r="E28" s="13">
        <f>VLOOKUP(VLOOKUP($A28,$AE$7:$AF$49,2,0),$Q$8:$Z$19,COLUMNS($Q$7:U$7),)*E$3</f>
        <v>1.8829240411249655</v>
      </c>
      <c r="F28" s="13">
        <f>VLOOKUP(VLOOKUP($A28,$AE$7:$AF$49,2,0),$Q$8:$Z$19,COLUMNS($Q$7:W$7),)*F$3</f>
        <v>2.7136842788381985</v>
      </c>
      <c r="G28" s="13">
        <f>VLOOKUP(VLOOKUP($A28,$AE$7:$AF$49,2,0),$Q$8:$Z$19,COLUMNS($Q$7:W$7),)*G$3</f>
        <v>3.0152047542646652</v>
      </c>
      <c r="H28" s="13">
        <f>VLOOKUP(VLOOKUP($A28,$AE$7:$AF$49,2,0),$Q$8:$Z$19,COLUMNS($Q$7:X$7),)*H$3</f>
        <v>3.2444445165514315</v>
      </c>
      <c r="I28" s="13">
        <f>VLOOKUP(VLOOKUP($A28,$AE$7:$AF$49,2,0),$Q$8:$Z$19,COLUMNS($Q$7:Y$7),)*I$3</f>
        <v>3.4336842788381987</v>
      </c>
      <c r="J28" s="13">
        <f>VLOOKUP(VLOOKUP($A28,$AE$7:$AF$49,2,0),$Q$8:$Z$19,COLUMNS($Q$7:Z$7),)*J$3</f>
        <v>3.7936842788381986</v>
      </c>
      <c r="L28" s="13"/>
      <c r="M28" s="13"/>
      <c r="N28" s="13"/>
      <c r="R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5" t="s">
        <v>164</v>
      </c>
      <c r="AF28" t="s">
        <v>201</v>
      </c>
    </row>
    <row r="29" spans="1:32" x14ac:dyDescent="0.25">
      <c r="A29" s="15" t="s">
        <v>164</v>
      </c>
      <c r="B29" t="s">
        <v>63</v>
      </c>
      <c r="C29" s="13">
        <f>VLOOKUP(VLOOKUP($A29,$AE$7:$AF$49,2,0),$Q$8:$Z$19,COLUMNS($Q$7:S$7),)*C$3</f>
        <v>0</v>
      </c>
      <c r="D29" s="13">
        <f>VLOOKUP(VLOOKUP($A29,$AE$7:$AF$49,2,0),$Q$8:$Z$19,COLUMNS($Q$7:T$7),)*D$3</f>
        <v>1.4521638034117323</v>
      </c>
      <c r="E29" s="13">
        <f>VLOOKUP(VLOOKUP($A29,$AE$7:$AF$49,2,0),$Q$8:$Z$19,COLUMNS($Q$7:U$7),)*E$3</f>
        <v>1.8829240411249655</v>
      </c>
      <c r="F29" s="13">
        <f>VLOOKUP(VLOOKUP($A29,$AE$7:$AF$49,2,0),$Q$8:$Z$19,COLUMNS($Q$7:W$7),)*F$3</f>
        <v>2.7136842788381985</v>
      </c>
      <c r="G29" s="13">
        <f>VLOOKUP(VLOOKUP($A29,$AE$7:$AF$49,2,0),$Q$8:$Z$19,COLUMNS($Q$7:W$7),)*G$3</f>
        <v>3.0152047542646652</v>
      </c>
      <c r="H29" s="13">
        <f>VLOOKUP(VLOOKUP($A29,$AE$7:$AF$49,2,0),$Q$8:$Z$19,COLUMNS($Q$7:X$7),)*H$3</f>
        <v>3.2444445165514315</v>
      </c>
      <c r="I29" s="13">
        <f>VLOOKUP(VLOOKUP($A29,$AE$7:$AF$49,2,0),$Q$8:$Z$19,COLUMNS($Q$7:Y$7),)*I$3</f>
        <v>3.4336842788381987</v>
      </c>
      <c r="J29" s="13">
        <f>VLOOKUP(VLOOKUP($A29,$AE$7:$AF$49,2,0),$Q$8:$Z$19,COLUMNS($Q$7:Z$7),)*J$3</f>
        <v>3.7936842788381986</v>
      </c>
      <c r="L29" s="13"/>
      <c r="M29" s="13"/>
      <c r="N29" s="13"/>
      <c r="R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5" t="s">
        <v>165</v>
      </c>
      <c r="AF29" t="s">
        <v>201</v>
      </c>
    </row>
    <row r="30" spans="1:32" x14ac:dyDescent="0.25">
      <c r="A30" s="15" t="s">
        <v>165</v>
      </c>
      <c r="B30" t="s">
        <v>63</v>
      </c>
      <c r="C30" s="13">
        <f>VLOOKUP(VLOOKUP($A30,$AE$7:$AF$49,2,0),$Q$8:$Z$19,COLUMNS($Q$7:S$7),)*C$3</f>
        <v>0</v>
      </c>
      <c r="D30" s="13">
        <f>VLOOKUP(VLOOKUP($A30,$AE$7:$AF$49,2,0),$Q$8:$Z$19,COLUMNS($Q$7:T$7),)*D$3</f>
        <v>1.4521638034117323</v>
      </c>
      <c r="E30" s="13">
        <f>VLOOKUP(VLOOKUP($A30,$AE$7:$AF$49,2,0),$Q$8:$Z$19,COLUMNS($Q$7:U$7),)*E$3</f>
        <v>1.8829240411249655</v>
      </c>
      <c r="F30" s="13">
        <f>VLOOKUP(VLOOKUP($A30,$AE$7:$AF$49,2,0),$Q$8:$Z$19,COLUMNS($Q$7:W$7),)*F$3</f>
        <v>2.7136842788381985</v>
      </c>
      <c r="G30" s="13">
        <f>VLOOKUP(VLOOKUP($A30,$AE$7:$AF$49,2,0),$Q$8:$Z$19,COLUMNS($Q$7:W$7),)*G$3</f>
        <v>3.0152047542646652</v>
      </c>
      <c r="H30" s="13">
        <f>VLOOKUP(VLOOKUP($A30,$AE$7:$AF$49,2,0),$Q$8:$Z$19,COLUMNS($Q$7:X$7),)*H$3</f>
        <v>3.2444445165514315</v>
      </c>
      <c r="I30" s="13">
        <f>VLOOKUP(VLOOKUP($A30,$AE$7:$AF$49,2,0),$Q$8:$Z$19,COLUMNS($Q$7:Y$7),)*I$3</f>
        <v>3.4336842788381987</v>
      </c>
      <c r="J30" s="13">
        <f>VLOOKUP(VLOOKUP($A30,$AE$7:$AF$49,2,0),$Q$8:$Z$19,COLUMNS($Q$7:Z$7),)*J$3</f>
        <v>3.7936842788381986</v>
      </c>
      <c r="L30" s="13"/>
      <c r="M30" s="13"/>
      <c r="N30" s="13"/>
      <c r="R30" s="15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5" t="s">
        <v>93</v>
      </c>
      <c r="AF30" t="s">
        <v>201</v>
      </c>
    </row>
    <row r="31" spans="1:32" x14ac:dyDescent="0.25">
      <c r="A31" s="15" t="s">
        <v>93</v>
      </c>
      <c r="B31" t="s">
        <v>63</v>
      </c>
      <c r="C31" s="13">
        <f>VLOOKUP(VLOOKUP($A31,$AE$7:$AF$49,2,0),$Q$8:$Z$19,COLUMNS($Q$7:S$7),)*C$3</f>
        <v>0</v>
      </c>
      <c r="D31" s="13">
        <f>VLOOKUP(VLOOKUP($A31,$AE$7:$AF$49,2,0),$Q$8:$Z$19,COLUMNS($Q$7:T$7),)*D$3</f>
        <v>1.4521638034117323</v>
      </c>
      <c r="E31" s="13">
        <f>VLOOKUP(VLOOKUP($A31,$AE$7:$AF$49,2,0),$Q$8:$Z$19,COLUMNS($Q$7:U$7),)*E$3</f>
        <v>1.8829240411249655</v>
      </c>
      <c r="F31" s="13">
        <f>VLOOKUP(VLOOKUP($A31,$AE$7:$AF$49,2,0),$Q$8:$Z$19,COLUMNS($Q$7:W$7),)*F$3</f>
        <v>2.7136842788381985</v>
      </c>
      <c r="G31" s="13">
        <f>VLOOKUP(VLOOKUP($A31,$AE$7:$AF$49,2,0),$Q$8:$Z$19,COLUMNS($Q$7:W$7),)*G$3</f>
        <v>3.0152047542646652</v>
      </c>
      <c r="H31" s="13">
        <f>VLOOKUP(VLOOKUP($A31,$AE$7:$AF$49,2,0),$Q$8:$Z$19,COLUMNS($Q$7:X$7),)*H$3</f>
        <v>3.2444445165514315</v>
      </c>
      <c r="I31" s="13">
        <f>VLOOKUP(VLOOKUP($A31,$AE$7:$AF$49,2,0),$Q$8:$Z$19,COLUMNS($Q$7:Y$7),)*I$3</f>
        <v>3.4336842788381987</v>
      </c>
      <c r="J31" s="13">
        <f>VLOOKUP(VLOOKUP($A31,$AE$7:$AF$49,2,0),$Q$8:$Z$19,COLUMNS($Q$7:Z$7),)*J$3</f>
        <v>3.7936842788381986</v>
      </c>
      <c r="L31" s="13"/>
      <c r="M31" s="13"/>
      <c r="N31" s="13"/>
      <c r="R31" s="15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5" t="s">
        <v>166</v>
      </c>
      <c r="AF31" t="s">
        <v>201</v>
      </c>
    </row>
    <row r="32" spans="1:32" x14ac:dyDescent="0.25">
      <c r="A32" s="15" t="s">
        <v>166</v>
      </c>
      <c r="B32" t="s">
        <v>63</v>
      </c>
      <c r="C32" s="13">
        <f>VLOOKUP(VLOOKUP($A32,$AE$7:$AF$49,2,0),$Q$8:$Z$19,COLUMNS($Q$7:S$7),)*C$3</f>
        <v>0</v>
      </c>
      <c r="D32" s="13">
        <f>VLOOKUP(VLOOKUP($A32,$AE$7:$AF$49,2,0),$Q$8:$Z$19,COLUMNS($Q$7:T$7),)*D$3</f>
        <v>1.4521638034117323</v>
      </c>
      <c r="E32" s="13">
        <f>VLOOKUP(VLOOKUP($A32,$AE$7:$AF$49,2,0),$Q$8:$Z$19,COLUMNS($Q$7:U$7),)*E$3</f>
        <v>1.8829240411249655</v>
      </c>
      <c r="F32" s="13">
        <f>VLOOKUP(VLOOKUP($A32,$AE$7:$AF$49,2,0),$Q$8:$Z$19,COLUMNS($Q$7:W$7),)*F$3</f>
        <v>2.7136842788381985</v>
      </c>
      <c r="G32" s="13">
        <f>VLOOKUP(VLOOKUP($A32,$AE$7:$AF$49,2,0),$Q$8:$Z$19,COLUMNS($Q$7:W$7),)*G$3</f>
        <v>3.0152047542646652</v>
      </c>
      <c r="H32" s="13">
        <f>VLOOKUP(VLOOKUP($A32,$AE$7:$AF$49,2,0),$Q$8:$Z$19,COLUMNS($Q$7:X$7),)*H$3</f>
        <v>3.2444445165514315</v>
      </c>
      <c r="I32" s="13">
        <f>VLOOKUP(VLOOKUP($A32,$AE$7:$AF$49,2,0),$Q$8:$Z$19,COLUMNS($Q$7:Y$7),)*I$3</f>
        <v>3.4336842788381987</v>
      </c>
      <c r="J32" s="13">
        <f>VLOOKUP(VLOOKUP($A32,$AE$7:$AF$49,2,0),$Q$8:$Z$19,COLUMNS($Q$7:Z$7),)*J$3</f>
        <v>3.7936842788381986</v>
      </c>
      <c r="L32" s="13"/>
      <c r="M32" s="13"/>
      <c r="N32" s="13"/>
      <c r="R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5" t="s">
        <v>167</v>
      </c>
      <c r="AF32" t="s">
        <v>201</v>
      </c>
    </row>
    <row r="33" spans="1:32" x14ac:dyDescent="0.25">
      <c r="A33" s="15" t="s">
        <v>167</v>
      </c>
      <c r="B33" t="s">
        <v>63</v>
      </c>
      <c r="C33" s="13">
        <f>VLOOKUP(VLOOKUP($A33,$AE$7:$AF$49,2,0),$Q$8:$Z$19,COLUMNS($Q$7:S$7),)*C$3</f>
        <v>0</v>
      </c>
      <c r="D33" s="13">
        <f>VLOOKUP(VLOOKUP($A33,$AE$7:$AF$49,2,0),$Q$8:$Z$19,COLUMNS($Q$7:T$7),)*D$3</f>
        <v>1.4521638034117323</v>
      </c>
      <c r="E33" s="13">
        <f>VLOOKUP(VLOOKUP($A33,$AE$7:$AF$49,2,0),$Q$8:$Z$19,COLUMNS($Q$7:U$7),)*E$3</f>
        <v>1.8829240411249655</v>
      </c>
      <c r="F33" s="13">
        <f>VLOOKUP(VLOOKUP($A33,$AE$7:$AF$49,2,0),$Q$8:$Z$19,COLUMNS($Q$7:W$7),)*F$3</f>
        <v>2.7136842788381985</v>
      </c>
      <c r="G33" s="13">
        <f>VLOOKUP(VLOOKUP($A33,$AE$7:$AF$49,2,0),$Q$8:$Z$19,COLUMNS($Q$7:W$7),)*G$3</f>
        <v>3.0152047542646652</v>
      </c>
      <c r="H33" s="13">
        <f>VLOOKUP(VLOOKUP($A33,$AE$7:$AF$49,2,0),$Q$8:$Z$19,COLUMNS($Q$7:X$7),)*H$3</f>
        <v>3.2444445165514315</v>
      </c>
      <c r="I33" s="13">
        <f>VLOOKUP(VLOOKUP($A33,$AE$7:$AF$49,2,0),$Q$8:$Z$19,COLUMNS($Q$7:Y$7),)*I$3</f>
        <v>3.4336842788381987</v>
      </c>
      <c r="J33" s="13">
        <f>VLOOKUP(VLOOKUP($A33,$AE$7:$AF$49,2,0),$Q$8:$Z$19,COLUMNS($Q$7:Z$7),)*J$3</f>
        <v>3.7936842788381986</v>
      </c>
      <c r="L33" s="13"/>
      <c r="M33" s="13"/>
      <c r="N33" s="13"/>
      <c r="R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5" t="s">
        <v>168</v>
      </c>
      <c r="AF33" t="s">
        <v>201</v>
      </c>
    </row>
    <row r="34" spans="1:32" x14ac:dyDescent="0.25">
      <c r="A34" s="15" t="s">
        <v>168</v>
      </c>
      <c r="B34" t="s">
        <v>63</v>
      </c>
      <c r="C34" s="13">
        <f>VLOOKUP(VLOOKUP($A34,$AE$7:$AF$49,2,0),$Q$8:$Z$19,COLUMNS($Q$7:S$7),)*C$3</f>
        <v>0</v>
      </c>
      <c r="D34" s="13">
        <f>VLOOKUP(VLOOKUP($A34,$AE$7:$AF$49,2,0),$Q$8:$Z$19,COLUMNS($Q$7:T$7),)*D$3</f>
        <v>1.4521638034117323</v>
      </c>
      <c r="E34" s="13">
        <f>VLOOKUP(VLOOKUP($A34,$AE$7:$AF$49,2,0),$Q$8:$Z$19,COLUMNS($Q$7:U$7),)*E$3</f>
        <v>1.8829240411249655</v>
      </c>
      <c r="F34" s="13">
        <f>VLOOKUP(VLOOKUP($A34,$AE$7:$AF$49,2,0),$Q$8:$Z$19,COLUMNS($Q$7:W$7),)*F$3</f>
        <v>2.7136842788381985</v>
      </c>
      <c r="G34" s="13">
        <f>VLOOKUP(VLOOKUP($A34,$AE$7:$AF$49,2,0),$Q$8:$Z$19,COLUMNS($Q$7:W$7),)*G$3</f>
        <v>3.0152047542646652</v>
      </c>
      <c r="H34" s="13">
        <f>VLOOKUP(VLOOKUP($A34,$AE$7:$AF$49,2,0),$Q$8:$Z$19,COLUMNS($Q$7:X$7),)*H$3</f>
        <v>3.2444445165514315</v>
      </c>
      <c r="I34" s="13">
        <f>VLOOKUP(VLOOKUP($A34,$AE$7:$AF$49,2,0),$Q$8:$Z$19,COLUMNS($Q$7:Y$7),)*I$3</f>
        <v>3.4336842788381987</v>
      </c>
      <c r="J34" s="13">
        <f>VLOOKUP(VLOOKUP($A34,$AE$7:$AF$49,2,0),$Q$8:$Z$19,COLUMNS($Q$7:Z$7),)*J$3</f>
        <v>3.7936842788381986</v>
      </c>
      <c r="L34" s="13"/>
      <c r="M34" s="13"/>
      <c r="N34" s="13"/>
      <c r="R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5" t="s">
        <v>146</v>
      </c>
      <c r="AF34" t="s">
        <v>201</v>
      </c>
    </row>
    <row r="35" spans="1:32" x14ac:dyDescent="0.25">
      <c r="A35" s="15" t="s">
        <v>146</v>
      </c>
      <c r="B35" t="s">
        <v>63</v>
      </c>
      <c r="C35" s="13">
        <f>VLOOKUP(VLOOKUP($A35,$AE$7:$AF$49,2,0),$Q$8:$Z$19,COLUMNS($Q$7:S$7),)*C$3</f>
        <v>0</v>
      </c>
      <c r="D35" s="13">
        <f>VLOOKUP(VLOOKUP($A35,$AE$7:$AF$49,2,0),$Q$8:$Z$19,COLUMNS($Q$7:T$7),)*D$3</f>
        <v>1.4521638034117323</v>
      </c>
      <c r="E35" s="13">
        <f>VLOOKUP(VLOOKUP($A35,$AE$7:$AF$49,2,0),$Q$8:$Z$19,COLUMNS($Q$7:U$7),)*E$3</f>
        <v>1.8829240411249655</v>
      </c>
      <c r="F35" s="13">
        <f>VLOOKUP(VLOOKUP($A35,$AE$7:$AF$49,2,0),$Q$8:$Z$19,COLUMNS($Q$7:W$7),)*F$3</f>
        <v>2.7136842788381985</v>
      </c>
      <c r="G35" s="13">
        <f>VLOOKUP(VLOOKUP($A35,$AE$7:$AF$49,2,0),$Q$8:$Z$19,COLUMNS($Q$7:W$7),)*G$3</f>
        <v>3.0152047542646652</v>
      </c>
      <c r="H35" s="13">
        <f>VLOOKUP(VLOOKUP($A35,$AE$7:$AF$49,2,0),$Q$8:$Z$19,COLUMNS($Q$7:X$7),)*H$3</f>
        <v>3.2444445165514315</v>
      </c>
      <c r="I35" s="13">
        <f>VLOOKUP(VLOOKUP($A35,$AE$7:$AF$49,2,0),$Q$8:$Z$19,COLUMNS($Q$7:Y$7),)*I$3</f>
        <v>3.4336842788381987</v>
      </c>
      <c r="J35" s="13">
        <f>VLOOKUP(VLOOKUP($A35,$AE$7:$AF$49,2,0),$Q$8:$Z$19,COLUMNS($Q$7:Z$7),)*J$3</f>
        <v>3.7936842788381986</v>
      </c>
      <c r="L35" s="13"/>
      <c r="M35" s="13"/>
      <c r="N35" s="13"/>
      <c r="R35" s="15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5" t="s">
        <v>169</v>
      </c>
      <c r="AF35" t="s">
        <v>201</v>
      </c>
    </row>
    <row r="36" spans="1:32" x14ac:dyDescent="0.25">
      <c r="A36" s="15" t="s">
        <v>169</v>
      </c>
      <c r="B36" t="s">
        <v>63</v>
      </c>
      <c r="C36" s="13">
        <f>VLOOKUP(VLOOKUP($A36,$AE$7:$AF$49,2,0),$Q$8:$Z$19,COLUMNS($Q$7:S$7),)*C$3</f>
        <v>0</v>
      </c>
      <c r="D36" s="13">
        <f>VLOOKUP(VLOOKUP($A36,$AE$7:$AF$49,2,0),$Q$8:$Z$19,COLUMNS($Q$7:T$7),)*D$3</f>
        <v>1.4521638034117323</v>
      </c>
      <c r="E36" s="13">
        <f>VLOOKUP(VLOOKUP($A36,$AE$7:$AF$49,2,0),$Q$8:$Z$19,COLUMNS($Q$7:U$7),)*E$3</f>
        <v>1.8829240411249655</v>
      </c>
      <c r="F36" s="13">
        <f>VLOOKUP(VLOOKUP($A36,$AE$7:$AF$49,2,0),$Q$8:$Z$19,COLUMNS($Q$7:W$7),)*F$3</f>
        <v>2.7136842788381985</v>
      </c>
      <c r="G36" s="13">
        <f>VLOOKUP(VLOOKUP($A36,$AE$7:$AF$49,2,0),$Q$8:$Z$19,COLUMNS($Q$7:W$7),)*G$3</f>
        <v>3.0152047542646652</v>
      </c>
      <c r="H36" s="13">
        <f>VLOOKUP(VLOOKUP($A36,$AE$7:$AF$49,2,0),$Q$8:$Z$19,COLUMNS($Q$7:X$7),)*H$3</f>
        <v>3.2444445165514315</v>
      </c>
      <c r="I36" s="13">
        <f>VLOOKUP(VLOOKUP($A36,$AE$7:$AF$49,2,0),$Q$8:$Z$19,COLUMNS($Q$7:Y$7),)*I$3</f>
        <v>3.4336842788381987</v>
      </c>
      <c r="J36" s="13">
        <f>VLOOKUP(VLOOKUP($A36,$AE$7:$AF$49,2,0),$Q$8:$Z$19,COLUMNS($Q$7:Z$7),)*J$3</f>
        <v>3.7936842788381986</v>
      </c>
      <c r="L36" s="13"/>
      <c r="M36" s="13"/>
      <c r="N36" s="13"/>
      <c r="R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5" t="s">
        <v>62</v>
      </c>
      <c r="AF36" t="s">
        <v>202</v>
      </c>
    </row>
    <row r="37" spans="1:32" x14ac:dyDescent="0.25">
      <c r="A37" s="15" t="s">
        <v>62</v>
      </c>
      <c r="B37" t="s">
        <v>63</v>
      </c>
      <c r="C37" s="13">
        <f>VLOOKUP(VLOOKUP($A37,$AE$7:$AF$49,2,0),$Q$8:$Z$19,COLUMNS($Q$7:S$7),)*C$3</f>
        <v>0</v>
      </c>
      <c r="D37" s="13">
        <f>VLOOKUP(VLOOKUP($A37,$AE$7:$AF$49,2,0),$Q$8:$Z$19,COLUMNS($Q$7:T$7),)*D$3</f>
        <v>1.394199913847787</v>
      </c>
      <c r="E37" s="13">
        <f>VLOOKUP(VLOOKUP($A37,$AE$7:$AF$49,2,0),$Q$8:$Z$19,COLUMNS($Q$7:U$7),)*E$3</f>
        <v>1.4813374084632736</v>
      </c>
      <c r="F37" s="13">
        <f>VLOOKUP(VLOOKUP($A37,$AE$7:$AF$49,2,0),$Q$8:$Z$19,COLUMNS($Q$7:W$7),)*F$3</f>
        <v>1.5684749030787601</v>
      </c>
      <c r="G37" s="13">
        <f>VLOOKUP(VLOOKUP($A37,$AE$7:$AF$49,2,0),$Q$8:$Z$19,COLUMNS($Q$7:W$7),)*G$3</f>
        <v>1.7427498923097335</v>
      </c>
      <c r="H37" s="13">
        <f>VLOOKUP(VLOOKUP($A37,$AE$7:$AF$49,2,0),$Q$8:$Z$19,COLUMNS($Q$7:X$7),)*H$3</f>
        <v>1.6556123976942467</v>
      </c>
      <c r="I37" s="13">
        <f>VLOOKUP(VLOOKUP($A37,$AE$7:$AF$49,2,0),$Q$8:$Z$19,COLUMNS($Q$7:Y$7),)*I$3</f>
        <v>1.5684749030787601</v>
      </c>
      <c r="J37" s="13">
        <f>VLOOKUP(VLOOKUP($A37,$AE$7:$AF$49,2,0),$Q$8:$Z$19,COLUMNS($Q$7:Z$7),)*J$3</f>
        <v>1.5684749030787601</v>
      </c>
      <c r="L37" s="13"/>
      <c r="M37" s="13"/>
      <c r="N37" s="13"/>
      <c r="R37" s="15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5" t="s">
        <v>170</v>
      </c>
      <c r="AF37" t="s">
        <v>202</v>
      </c>
    </row>
    <row r="38" spans="1:32" x14ac:dyDescent="0.25">
      <c r="A38" s="15" t="s">
        <v>170</v>
      </c>
      <c r="B38" t="s">
        <v>63</v>
      </c>
      <c r="C38" s="13">
        <f>VLOOKUP(VLOOKUP($A38,$AE$7:$AF$49,2,0),$Q$8:$Z$19,COLUMNS($Q$7:S$7),)*C$3</f>
        <v>0</v>
      </c>
      <c r="D38" s="13">
        <f>VLOOKUP(VLOOKUP($A38,$AE$7:$AF$49,2,0),$Q$8:$Z$19,COLUMNS($Q$7:T$7),)*D$3</f>
        <v>1.394199913847787</v>
      </c>
      <c r="E38" s="13">
        <f>VLOOKUP(VLOOKUP($A38,$AE$7:$AF$49,2,0),$Q$8:$Z$19,COLUMNS($Q$7:U$7),)*E$3</f>
        <v>1.4813374084632736</v>
      </c>
      <c r="F38" s="13">
        <f>VLOOKUP(VLOOKUP($A38,$AE$7:$AF$49,2,0),$Q$8:$Z$19,COLUMNS($Q$7:W$7),)*F$3</f>
        <v>1.5684749030787601</v>
      </c>
      <c r="G38" s="13">
        <f>VLOOKUP(VLOOKUP($A38,$AE$7:$AF$49,2,0),$Q$8:$Z$19,COLUMNS($Q$7:W$7),)*G$3</f>
        <v>1.7427498923097335</v>
      </c>
      <c r="H38" s="13">
        <f>VLOOKUP(VLOOKUP($A38,$AE$7:$AF$49,2,0),$Q$8:$Z$19,COLUMNS($Q$7:X$7),)*H$3</f>
        <v>1.6556123976942467</v>
      </c>
      <c r="I38" s="13">
        <f>VLOOKUP(VLOOKUP($A38,$AE$7:$AF$49,2,0),$Q$8:$Z$19,COLUMNS($Q$7:Y$7),)*I$3</f>
        <v>1.5684749030787601</v>
      </c>
      <c r="J38" s="13">
        <f>VLOOKUP(VLOOKUP($A38,$AE$7:$AF$49,2,0),$Q$8:$Z$19,COLUMNS($Q$7:Z$7),)*J$3</f>
        <v>1.5684749030787601</v>
      </c>
      <c r="L38" s="13"/>
      <c r="M38" s="13"/>
      <c r="N38" s="13"/>
      <c r="R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5" t="s">
        <v>171</v>
      </c>
      <c r="AF38" t="s">
        <v>203</v>
      </c>
    </row>
    <row r="39" spans="1:32" x14ac:dyDescent="0.25">
      <c r="A39" s="15" t="s">
        <v>171</v>
      </c>
      <c r="B39" t="s">
        <v>63</v>
      </c>
      <c r="C39" s="13">
        <f>VLOOKUP(VLOOKUP($A39,$AE$7:$AF$49,2,0),$Q$8:$Z$19,COLUMNS($Q$7:S$7),)*C$3</f>
        <v>0</v>
      </c>
      <c r="D39" s="13">
        <f>VLOOKUP(VLOOKUP($A39,$AE$7:$AF$49,2,0),$Q$8:$Z$19,COLUMNS($Q$7:T$7),)*D$3</f>
        <v>1.652491064633393</v>
      </c>
      <c r="E39" s="13">
        <f>VLOOKUP(VLOOKUP($A39,$AE$7:$AF$49,2,0),$Q$8:$Z$19,COLUMNS($Q$7:U$7),)*E$3</f>
        <v>1.75577175617298</v>
      </c>
      <c r="F39" s="13">
        <f>VLOOKUP(VLOOKUP($A39,$AE$7:$AF$49,2,0),$Q$8:$Z$19,COLUMNS($Q$7:W$7),)*F$3</f>
        <v>1.8590524477125669</v>
      </c>
      <c r="G39" s="13">
        <f>VLOOKUP(VLOOKUP($A39,$AE$7:$AF$49,2,0),$Q$8:$Z$19,COLUMNS($Q$7:W$7),)*G$3</f>
        <v>2.0656138307917411</v>
      </c>
      <c r="H39" s="13">
        <f>VLOOKUP(VLOOKUP($A39,$AE$7:$AF$49,2,0),$Q$8:$Z$19,COLUMNS($Q$7:X$7),)*H$3</f>
        <v>1.9623331392521539</v>
      </c>
      <c r="I39" s="13">
        <f>VLOOKUP(VLOOKUP($A39,$AE$7:$AF$49,2,0),$Q$8:$Z$19,COLUMNS($Q$7:Y$7),)*I$3</f>
        <v>1.8590524477125669</v>
      </c>
      <c r="J39" s="13">
        <f>VLOOKUP(VLOOKUP($A39,$AE$7:$AF$49,2,0),$Q$8:$Z$19,COLUMNS($Q$7:Z$7),)*J$3</f>
        <v>1.8590524477125669</v>
      </c>
      <c r="L39" s="13"/>
      <c r="M39" s="13"/>
      <c r="N39" s="13"/>
      <c r="R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5" t="s">
        <v>172</v>
      </c>
      <c r="AF39" t="s">
        <v>204</v>
      </c>
    </row>
    <row r="40" spans="1:32" x14ac:dyDescent="0.25">
      <c r="A40" s="15" t="s">
        <v>172</v>
      </c>
      <c r="B40" t="s">
        <v>63</v>
      </c>
      <c r="C40" s="13">
        <f>VLOOKUP(VLOOKUP($A40,$AE$7:$AF$49,2,0),$Q$8:$Z$19,COLUMNS($Q$7:S$7),)*C$3</f>
        <v>0</v>
      </c>
      <c r="D40" s="13">
        <f>VLOOKUP(VLOOKUP($A40,$AE$7:$AF$49,2,0),$Q$8:$Z$19,COLUMNS($Q$7:T$7),)*D$3</f>
        <v>1.5784530053226156</v>
      </c>
      <c r="E40" s="13">
        <f>VLOOKUP(VLOOKUP($A40,$AE$7:$AF$49,2,0),$Q$8:$Z$19,COLUMNS($Q$7:U$7),)*E$3</f>
        <v>1.8471063181552787</v>
      </c>
      <c r="F40" s="13">
        <f>VLOOKUP(VLOOKUP($A40,$AE$7:$AF$49,2,0),$Q$8:$Z$19,COLUMNS($Q$7:W$7),)*F$3</f>
        <v>2.3157596309879427</v>
      </c>
      <c r="G40" s="13">
        <f>VLOOKUP(VLOOKUP($A40,$AE$7:$AF$49,2,0),$Q$8:$Z$19,COLUMNS($Q$7:W$7),)*G$3</f>
        <v>2.5730662566532696</v>
      </c>
      <c r="H40" s="13">
        <f>VLOOKUP(VLOOKUP($A40,$AE$7:$AF$49,2,0),$Q$8:$Z$19,COLUMNS($Q$7:X$7),)*H$3</f>
        <v>2.6344129438206063</v>
      </c>
      <c r="I40" s="13">
        <f>VLOOKUP(VLOOKUP($A40,$AE$7:$AF$49,2,0),$Q$8:$Z$19,COLUMNS($Q$7:Y$7),)*I$3</f>
        <v>2.675759630987943</v>
      </c>
      <c r="J40" s="13">
        <f>VLOOKUP(VLOOKUP($A40,$AE$7:$AF$49,2,0),$Q$8:$Z$19,COLUMNS($Q$7:Z$7),)*J$3</f>
        <v>2.8557596309879432</v>
      </c>
      <c r="L40" s="13"/>
      <c r="M40" s="13"/>
      <c r="N40" s="13"/>
      <c r="R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5" t="s">
        <v>173</v>
      </c>
      <c r="AF40" t="s">
        <v>205</v>
      </c>
    </row>
    <row r="41" spans="1:32" x14ac:dyDescent="0.25">
      <c r="A41" s="15" t="s">
        <v>173</v>
      </c>
      <c r="B41" t="s">
        <v>63</v>
      </c>
      <c r="C41" s="13">
        <f>VLOOKUP(VLOOKUP($A41,$AE$7:$AF$49,2,0),$Q$8:$Z$19,COLUMNS($Q$7:S$7),)*C$3</f>
        <v>0</v>
      </c>
      <c r="D41" s="13">
        <f>VLOOKUP(VLOOKUP($A41,$AE$7:$AF$49,2,0),$Q$8:$Z$19,COLUMNS($Q$7:T$7),)*D$3</f>
        <v>1.6701835539530112</v>
      </c>
      <c r="E41" s="13">
        <f>VLOOKUP(VLOOKUP($A41,$AE$7:$AF$49,2,0),$Q$8:$Z$19,COLUMNS($Q$7:U$7),)*E$3</f>
        <v>1.9445700260750745</v>
      </c>
      <c r="F41" s="13">
        <f>VLOOKUP(VLOOKUP($A41,$AE$7:$AF$49,2,0),$Q$8:$Z$19,COLUMNS($Q$7:W$7),)*F$3</f>
        <v>2.4189564981971383</v>
      </c>
      <c r="G41" s="13">
        <f>VLOOKUP(VLOOKUP($A41,$AE$7:$AF$49,2,0),$Q$8:$Z$19,COLUMNS($Q$7:W$7),)*G$3</f>
        <v>2.6877294424412645</v>
      </c>
      <c r="H41" s="13">
        <f>VLOOKUP(VLOOKUP($A41,$AE$7:$AF$49,2,0),$Q$8:$Z$19,COLUMNS($Q$7:X$7),)*H$3</f>
        <v>2.7433429703192012</v>
      </c>
      <c r="I41" s="13">
        <f>VLOOKUP(VLOOKUP($A41,$AE$7:$AF$49,2,0),$Q$8:$Z$19,COLUMNS($Q$7:Y$7),)*I$3</f>
        <v>2.7789564981971386</v>
      </c>
      <c r="J41" s="13">
        <f>VLOOKUP(VLOOKUP($A41,$AE$7:$AF$49,2,0),$Q$8:$Z$19,COLUMNS($Q$7:Z$7),)*J$3</f>
        <v>2.9589564981971388</v>
      </c>
      <c r="L41" s="13"/>
      <c r="M41" s="13"/>
      <c r="N41" s="13"/>
      <c r="R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5" t="s">
        <v>174</v>
      </c>
      <c r="AF41" t="s">
        <v>204</v>
      </c>
    </row>
    <row r="42" spans="1:32" x14ac:dyDescent="0.25">
      <c r="A42" s="15" t="s">
        <v>174</v>
      </c>
      <c r="B42" t="s">
        <v>63</v>
      </c>
      <c r="C42" s="13">
        <f>VLOOKUP(VLOOKUP($A42,$AE$7:$AF$49,2,0),$Q$8:$Z$19,COLUMNS($Q$7:S$7),)*C$3</f>
        <v>0</v>
      </c>
      <c r="D42" s="13">
        <f>VLOOKUP(VLOOKUP($A42,$AE$7:$AF$49,2,0),$Q$8:$Z$19,COLUMNS($Q$7:T$7),)*D$3</f>
        <v>1.5784530053226156</v>
      </c>
      <c r="E42" s="13">
        <f>VLOOKUP(VLOOKUP($A42,$AE$7:$AF$49,2,0),$Q$8:$Z$19,COLUMNS($Q$7:U$7),)*E$3</f>
        <v>1.8471063181552787</v>
      </c>
      <c r="F42" s="13">
        <f>VLOOKUP(VLOOKUP($A42,$AE$7:$AF$49,2,0),$Q$8:$Z$19,COLUMNS($Q$7:W$7),)*F$3</f>
        <v>2.3157596309879427</v>
      </c>
      <c r="G42" s="13">
        <f>VLOOKUP(VLOOKUP($A42,$AE$7:$AF$49,2,0),$Q$8:$Z$19,COLUMNS($Q$7:W$7),)*G$3</f>
        <v>2.5730662566532696</v>
      </c>
      <c r="H42" s="13">
        <f>VLOOKUP(VLOOKUP($A42,$AE$7:$AF$49,2,0),$Q$8:$Z$19,COLUMNS($Q$7:X$7),)*H$3</f>
        <v>2.6344129438206063</v>
      </c>
      <c r="I42" s="13">
        <f>VLOOKUP(VLOOKUP($A42,$AE$7:$AF$49,2,0),$Q$8:$Z$19,COLUMNS($Q$7:Y$7),)*I$3</f>
        <v>2.675759630987943</v>
      </c>
      <c r="J42" s="13">
        <f>VLOOKUP(VLOOKUP($A42,$AE$7:$AF$49,2,0),$Q$8:$Z$19,COLUMNS($Q$7:Z$7),)*J$3</f>
        <v>2.8557596309879432</v>
      </c>
      <c r="L42" s="13"/>
      <c r="M42" s="13"/>
      <c r="N42" s="13"/>
      <c r="R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5" t="s">
        <v>175</v>
      </c>
      <c r="AF42" t="s">
        <v>205</v>
      </c>
    </row>
    <row r="43" spans="1:32" x14ac:dyDescent="0.25">
      <c r="A43" s="15" t="s">
        <v>175</v>
      </c>
      <c r="B43" t="s">
        <v>63</v>
      </c>
      <c r="C43" s="13">
        <f>VLOOKUP(VLOOKUP($A43,$AE$7:$AF$49,2,0),$Q$8:$Z$19,COLUMNS($Q$7:S$7),)*C$3</f>
        <v>0</v>
      </c>
      <c r="D43" s="13">
        <f>VLOOKUP(VLOOKUP($A43,$AE$7:$AF$49,2,0),$Q$8:$Z$19,COLUMNS($Q$7:T$7),)*D$3</f>
        <v>1.6701835539530112</v>
      </c>
      <c r="E43" s="13">
        <f>VLOOKUP(VLOOKUP($A43,$AE$7:$AF$49,2,0),$Q$8:$Z$19,COLUMNS($Q$7:U$7),)*E$3</f>
        <v>1.9445700260750745</v>
      </c>
      <c r="F43" s="13">
        <f>VLOOKUP(VLOOKUP($A43,$AE$7:$AF$49,2,0),$Q$8:$Z$19,COLUMNS($Q$7:W$7),)*F$3</f>
        <v>2.4189564981971383</v>
      </c>
      <c r="G43" s="13">
        <f>VLOOKUP(VLOOKUP($A43,$AE$7:$AF$49,2,0),$Q$8:$Z$19,COLUMNS($Q$7:W$7),)*G$3</f>
        <v>2.6877294424412645</v>
      </c>
      <c r="H43" s="13">
        <f>VLOOKUP(VLOOKUP($A43,$AE$7:$AF$49,2,0),$Q$8:$Z$19,COLUMNS($Q$7:X$7),)*H$3</f>
        <v>2.7433429703192012</v>
      </c>
      <c r="I43" s="13">
        <f>VLOOKUP(VLOOKUP($A43,$AE$7:$AF$49,2,0),$Q$8:$Z$19,COLUMNS($Q$7:Y$7),)*I$3</f>
        <v>2.7789564981971386</v>
      </c>
      <c r="J43" s="13">
        <f>VLOOKUP(VLOOKUP($A43,$AE$7:$AF$49,2,0),$Q$8:$Z$19,COLUMNS($Q$7:Z$7),)*J$3</f>
        <v>2.9589564981971388</v>
      </c>
      <c r="L43" s="13"/>
      <c r="M43" s="13"/>
      <c r="N43" s="13"/>
      <c r="R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5" t="s">
        <v>176</v>
      </c>
      <c r="AF43" t="s">
        <v>207</v>
      </c>
    </row>
    <row r="44" spans="1:32" x14ac:dyDescent="0.25">
      <c r="A44" s="15" t="s">
        <v>176</v>
      </c>
      <c r="B44" t="s">
        <v>63</v>
      </c>
      <c r="C44" s="13">
        <f>VLOOKUP(VLOOKUP($A44,$AE$7:$AF$49,2,0),$Q$8:$Z$19,COLUMNS($Q$7:S$7),)*C$3</f>
        <v>0</v>
      </c>
      <c r="D44" s="13">
        <f>VLOOKUP(VLOOKUP($A44,$AE$7:$AF$49,2,0),$Q$8:$Z$19,COLUMNS($Q$7:T$7),)*D$3</f>
        <v>1.3626503599592663</v>
      </c>
      <c r="E44" s="13">
        <f>VLOOKUP(VLOOKUP($A44,$AE$7:$AF$49,2,0),$Q$8:$Z$19,COLUMNS($Q$7:U$7),)*E$3</f>
        <v>1.2778160074567204</v>
      </c>
      <c r="F44" s="13">
        <f>VLOOKUP(VLOOKUP($A44,$AE$7:$AF$49,2,0),$Q$8:$Z$19,COLUMNS($Q$7:W$7),)*F$3</f>
        <v>0.99298165495417479</v>
      </c>
      <c r="G44" s="13">
        <f>VLOOKUP(VLOOKUP($A44,$AE$7:$AF$49,2,0),$Q$8:$Z$19,COLUMNS($Q$7:W$7),)*G$3</f>
        <v>1.103312949949083</v>
      </c>
      <c r="H44" s="13">
        <f>VLOOKUP(VLOOKUP($A44,$AE$7:$AF$49,2,0),$Q$8:$Z$19,COLUMNS($Q$7:X$7),)*H$3</f>
        <v>0.85814730245162885</v>
      </c>
      <c r="I44" s="13">
        <f>VLOOKUP(VLOOKUP($A44,$AE$7:$AF$49,2,0),$Q$8:$Z$19,COLUMNS($Q$7:Y$7),)*I$3</f>
        <v>0.6329816549541748</v>
      </c>
      <c r="J44" s="13">
        <f>VLOOKUP(VLOOKUP($A44,$AE$7:$AF$49,2,0),$Q$8:$Z$19,COLUMNS($Q$7:Z$7),)*J$3</f>
        <v>0.45298165495417486</v>
      </c>
      <c r="L44" s="13"/>
      <c r="M44" s="13"/>
      <c r="N44" s="13"/>
      <c r="R44" s="15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5" t="s">
        <v>143</v>
      </c>
      <c r="AF44" t="s">
        <v>208</v>
      </c>
    </row>
    <row r="45" spans="1:32" x14ac:dyDescent="0.25">
      <c r="A45" s="15" t="s">
        <v>143</v>
      </c>
      <c r="B45" t="s">
        <v>63</v>
      </c>
      <c r="C45" s="13">
        <f>VLOOKUP(VLOOKUP($A45,$AE$7:$AF$49,2,0),$Q$8:$Z$19,COLUMNS($Q$7:S$7),)*C$3</f>
        <v>0</v>
      </c>
      <c r="D45" s="13">
        <f>VLOOKUP(VLOOKUP($A45,$AE$7:$AF$49,2,0),$Q$8:$Z$19,COLUMNS($Q$7:T$7),)*D$3</f>
        <v>1.3168611095880185</v>
      </c>
      <c r="E45" s="13">
        <f>VLOOKUP(VLOOKUP($A45,$AE$7:$AF$49,2,0),$Q$8:$Z$19,COLUMNS($Q$7:U$7),)*E$3</f>
        <v>1.2291649289372695</v>
      </c>
      <c r="F45" s="13">
        <f>VLOOKUP(VLOOKUP($A45,$AE$7:$AF$49,2,0),$Q$8:$Z$19,COLUMNS($Q$7:W$7),)*F$3</f>
        <v>0.94146874828652083</v>
      </c>
      <c r="G45" s="13">
        <f>VLOOKUP(VLOOKUP($A45,$AE$7:$AF$49,2,0),$Q$8:$Z$19,COLUMNS($Q$7:W$7),)*G$3</f>
        <v>1.0460763869850231</v>
      </c>
      <c r="H45" s="13">
        <f>VLOOKUP(VLOOKUP($A45,$AE$7:$AF$49,2,0),$Q$8:$Z$19,COLUMNS($Q$7:X$7),)*H$3</f>
        <v>0.80377256763577198</v>
      </c>
      <c r="I45" s="13">
        <f>VLOOKUP(VLOOKUP($A45,$AE$7:$AF$49,2,0),$Q$8:$Z$19,COLUMNS($Q$7:Y$7),)*I$3</f>
        <v>0.58146874828652095</v>
      </c>
      <c r="J45" s="13">
        <f>VLOOKUP(VLOOKUP($A45,$AE$7:$AF$49,2,0),$Q$8:$Z$19,COLUMNS($Q$7:Z$7),)*J$3</f>
        <v>0.4014687482865209</v>
      </c>
      <c r="L45" s="13"/>
      <c r="M45" s="13"/>
      <c r="N45" s="13"/>
      <c r="R45" s="15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5" t="s">
        <v>177</v>
      </c>
      <c r="AF45" t="s">
        <v>206</v>
      </c>
    </row>
    <row r="46" spans="1:32" x14ac:dyDescent="0.25">
      <c r="A46" s="15" t="s">
        <v>177</v>
      </c>
      <c r="B46" t="s">
        <v>63</v>
      </c>
      <c r="C46" s="13">
        <f>VLOOKUP(VLOOKUP($A46,$AE$7:$AF$49,2,0),$Q$8:$Z$19,COLUMNS($Q$7:S$7),)*C$3</f>
        <v>0</v>
      </c>
      <c r="D46" s="13">
        <f>VLOOKUP(VLOOKUP($A46,$AE$7:$AF$49,2,0),$Q$8:$Z$19,COLUMNS($Q$7:T$7),)*D$3</f>
        <v>2.1706447862601426</v>
      </c>
      <c r="E46" s="13">
        <f>VLOOKUP(VLOOKUP($A46,$AE$7:$AF$49,2,0),$Q$8:$Z$19,COLUMNS($Q$7:U$7),)*E$3</f>
        <v>1.9663100854014015</v>
      </c>
      <c r="F46" s="13">
        <f>VLOOKUP(VLOOKUP($A46,$AE$7:$AF$49,2,0),$Q$8:$Z$19,COLUMNS($Q$7:W$7),)*F$3</f>
        <v>1.3619753845426608</v>
      </c>
      <c r="G46" s="13">
        <f>VLOOKUP(VLOOKUP($A46,$AE$7:$AF$49,2,0),$Q$8:$Z$19,COLUMNS($Q$7:W$7),)*G$3</f>
        <v>1.5133059828251785</v>
      </c>
      <c r="H46" s="13">
        <f>VLOOKUP(VLOOKUP($A46,$AE$7:$AF$49,2,0),$Q$8:$Z$19,COLUMNS($Q$7:X$7),)*H$3</f>
        <v>1.0576406836839196</v>
      </c>
      <c r="I46" s="13">
        <f>VLOOKUP(VLOOKUP($A46,$AE$7:$AF$49,2,0),$Q$8:$Z$19,COLUMNS($Q$7:Y$7),)*I$3</f>
        <v>0.64197538454266068</v>
      </c>
      <c r="J46" s="13">
        <f>VLOOKUP(VLOOKUP($A46,$AE$7:$AF$49,2,0),$Q$8:$Z$19,COLUMNS($Q$7:Z$7),)*J$3</f>
        <v>0.28197538454266069</v>
      </c>
      <c r="L46" s="13"/>
      <c r="M46" s="13"/>
      <c r="N46" s="13"/>
      <c r="R46" s="15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5" t="s">
        <v>178</v>
      </c>
      <c r="AF46" t="s">
        <v>209</v>
      </c>
    </row>
    <row r="47" spans="1:32" x14ac:dyDescent="0.25">
      <c r="A47" s="15" t="s">
        <v>178</v>
      </c>
      <c r="B47" t="s">
        <v>63</v>
      </c>
      <c r="C47" s="13">
        <f>VLOOKUP(VLOOKUP($A47,$AE$7:$AF$49,2,0),$Q$8:$Z$19,COLUMNS($Q$7:S$7),)*C$3</f>
        <v>0</v>
      </c>
      <c r="D47" s="13">
        <f>VLOOKUP(VLOOKUP($A47,$AE$7:$AF$49,2,0),$Q$8:$Z$19,COLUMNS($Q$7:T$7),)*D$3</f>
        <v>0.94265703548885471</v>
      </c>
      <c r="E47" s="13">
        <f>VLOOKUP(VLOOKUP($A47,$AE$7:$AF$49,2,0),$Q$8:$Z$19,COLUMNS($Q$7:U$7),)*E$3</f>
        <v>1.0015731002069082</v>
      </c>
      <c r="F47" s="13">
        <f>VLOOKUP(VLOOKUP($A47,$AE$7:$AF$49,2,0),$Q$8:$Z$19,COLUMNS($Q$7:W$7),)*F$3</f>
        <v>1.0604891649249615</v>
      </c>
      <c r="G47" s="13">
        <f>VLOOKUP(VLOOKUP($A47,$AE$7:$AF$49,2,0),$Q$8:$Z$19,COLUMNS($Q$7:W$7),)*G$3</f>
        <v>1.1783212943610684</v>
      </c>
      <c r="H47" s="13">
        <f>VLOOKUP(VLOOKUP($A47,$AE$7:$AF$49,2,0),$Q$8:$Z$19,COLUMNS($Q$7:X$7),)*H$3</f>
        <v>1.1194052296430148</v>
      </c>
      <c r="I47" s="13">
        <f>VLOOKUP(VLOOKUP($A47,$AE$7:$AF$49,2,0),$Q$8:$Z$19,COLUMNS($Q$7:Y$7),)*I$3</f>
        <v>1.0604891649249615</v>
      </c>
      <c r="J47" s="13">
        <f>VLOOKUP(VLOOKUP($A47,$AE$7:$AF$49,2,0),$Q$8:$Z$19,COLUMNS($Q$7:Z$7),)*J$3</f>
        <v>1.0604891649249615</v>
      </c>
      <c r="L47" s="13"/>
      <c r="M47" s="13"/>
      <c r="N47" s="13"/>
      <c r="R47" s="15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5" t="s">
        <v>144</v>
      </c>
      <c r="AF47" t="s">
        <v>210</v>
      </c>
    </row>
    <row r="48" spans="1:32" x14ac:dyDescent="0.25">
      <c r="A48" s="15" t="s">
        <v>144</v>
      </c>
      <c r="B48" t="s">
        <v>63</v>
      </c>
      <c r="C48" s="13">
        <f>VLOOKUP(VLOOKUP($A48,$AE$7:$AF$49,2,0),$Q$8:$Z$19,COLUMNS($Q$7:S$7),)*C$3</f>
        <v>0</v>
      </c>
      <c r="D48" s="13">
        <f>VLOOKUP(VLOOKUP($A48,$AE$7:$AF$49,2,0),$Q$8:$Z$19,COLUMNS($Q$7:T$7),)*D$3</f>
        <v>1.1256293913044144</v>
      </c>
      <c r="E48" s="13">
        <f>VLOOKUP(VLOOKUP($A48,$AE$7:$AF$49,2,0),$Q$8:$Z$19,COLUMNS($Q$7:U$7),)*E$3</f>
        <v>1.1959812282609401</v>
      </c>
      <c r="F48" s="13">
        <f>VLOOKUP(VLOOKUP($A48,$AE$7:$AF$49,2,0),$Q$8:$Z$19,COLUMNS($Q$7:W$7),)*F$3</f>
        <v>1.266333065217466</v>
      </c>
      <c r="G48" s="13">
        <f>VLOOKUP(VLOOKUP($A48,$AE$7:$AF$49,2,0),$Q$8:$Z$19,COLUMNS($Q$7:W$7),)*G$3</f>
        <v>1.4070367391305179</v>
      </c>
      <c r="H48" s="13">
        <f>VLOOKUP(VLOOKUP($A48,$AE$7:$AF$49,2,0),$Q$8:$Z$19,COLUMNS($Q$7:X$7),)*H$3</f>
        <v>1.3366849021739919</v>
      </c>
      <c r="I48" s="13">
        <f>VLOOKUP(VLOOKUP($A48,$AE$7:$AF$49,2,0),$Q$8:$Z$19,COLUMNS($Q$7:Y$7),)*I$3</f>
        <v>1.266333065217466</v>
      </c>
      <c r="J48" s="13">
        <f>VLOOKUP(VLOOKUP($A48,$AE$7:$AF$49,2,0),$Q$8:$Z$19,COLUMNS($Q$7:Z$7),)*J$3</f>
        <v>1.266333065217466</v>
      </c>
      <c r="L48" s="13"/>
      <c r="M48" s="13"/>
      <c r="N48" s="13"/>
      <c r="R48" s="15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5" t="s">
        <v>145</v>
      </c>
      <c r="AF48" t="s">
        <v>210</v>
      </c>
    </row>
    <row r="49" spans="1:32" x14ac:dyDescent="0.25">
      <c r="A49" s="15" t="s">
        <v>145</v>
      </c>
      <c r="B49" t="s">
        <v>63</v>
      </c>
      <c r="C49" s="13">
        <f>VLOOKUP(VLOOKUP($A49,$AE$7:$AF$49,2,0),$Q$8:$Z$19,COLUMNS($Q$7:S$7),)*C$3</f>
        <v>0</v>
      </c>
      <c r="D49" s="13">
        <f>VLOOKUP(VLOOKUP($A49,$AE$7:$AF$49,2,0),$Q$8:$Z$19,COLUMNS($Q$7:T$7),)*D$3</f>
        <v>1.1256293913044144</v>
      </c>
      <c r="E49" s="13">
        <f>VLOOKUP(VLOOKUP($A49,$AE$7:$AF$49,2,0),$Q$8:$Z$19,COLUMNS($Q$7:U$7),)*E$3</f>
        <v>1.1959812282609401</v>
      </c>
      <c r="F49" s="13">
        <f>VLOOKUP(VLOOKUP($A49,$AE$7:$AF$49,2,0),$Q$8:$Z$19,COLUMNS($Q$7:W$7),)*F$3</f>
        <v>1.266333065217466</v>
      </c>
      <c r="G49" s="13">
        <f>VLOOKUP(VLOOKUP($A49,$AE$7:$AF$49,2,0),$Q$8:$Z$19,COLUMNS($Q$7:W$7),)*G$3</f>
        <v>1.4070367391305179</v>
      </c>
      <c r="H49" s="13">
        <f>VLOOKUP(VLOOKUP($A49,$AE$7:$AF$49,2,0),$Q$8:$Z$19,COLUMNS($Q$7:X$7),)*H$3</f>
        <v>1.3366849021739919</v>
      </c>
      <c r="I49" s="13">
        <f>VLOOKUP(VLOOKUP($A49,$AE$7:$AF$49,2,0),$Q$8:$Z$19,COLUMNS($Q$7:Y$7),)*I$3</f>
        <v>1.266333065217466</v>
      </c>
      <c r="J49" s="13">
        <f>VLOOKUP(VLOOKUP($A49,$AE$7:$AF$49,2,0),$Q$8:$Z$19,COLUMNS($Q$7:Z$7),)*J$3</f>
        <v>1.266333065217466</v>
      </c>
      <c r="L49" s="13"/>
      <c r="M49" s="13"/>
      <c r="N49" s="13"/>
      <c r="R49" s="15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5" t="s">
        <v>179</v>
      </c>
      <c r="AF49" t="s">
        <v>210</v>
      </c>
    </row>
    <row r="50" spans="1:32" x14ac:dyDescent="0.25">
      <c r="A50" s="15" t="s">
        <v>179</v>
      </c>
      <c r="B50" t="s">
        <v>63</v>
      </c>
      <c r="C50" s="13">
        <f>VLOOKUP(VLOOKUP($A50,$AE$7:$AF$49,2,0),$Q$8:$Z$19,COLUMNS($Q$7:S$7),)*C$3</f>
        <v>0</v>
      </c>
      <c r="D50" s="13">
        <f>VLOOKUP(VLOOKUP($A50,$AE$7:$AF$49,2,0),$Q$8:$Z$19,COLUMNS($Q$7:T$7),)*D$3</f>
        <v>1.1256293913044144</v>
      </c>
      <c r="E50" s="13">
        <f>VLOOKUP(VLOOKUP($A50,$AE$7:$AF$49,2,0),$Q$8:$Z$19,COLUMNS($Q$7:U$7),)*E$3</f>
        <v>1.1959812282609401</v>
      </c>
      <c r="F50" s="13">
        <f>VLOOKUP(VLOOKUP($A50,$AE$7:$AF$49,2,0),$Q$8:$Z$19,COLUMNS($Q$7:W$7),)*F$3</f>
        <v>1.266333065217466</v>
      </c>
      <c r="G50" s="13">
        <f>VLOOKUP(VLOOKUP($A50,$AE$7:$AF$49,2,0),$Q$8:$Z$19,COLUMNS($Q$7:W$7),)*G$3</f>
        <v>1.4070367391305179</v>
      </c>
      <c r="H50" s="13">
        <f>VLOOKUP(VLOOKUP($A50,$AE$7:$AF$49,2,0),$Q$8:$Z$19,COLUMNS($Q$7:X$7),)*H$3</f>
        <v>1.3366849021739919</v>
      </c>
      <c r="I50" s="13">
        <f>VLOOKUP(VLOOKUP($A50,$AE$7:$AF$49,2,0),$Q$8:$Z$19,COLUMNS($Q$7:Y$7),)*I$3</f>
        <v>1.266333065217466</v>
      </c>
      <c r="J50" s="13">
        <f>VLOOKUP(VLOOKUP($A50,$AE$7:$AF$49,2,0),$Q$8:$Z$19,COLUMNS($Q$7:Z$7),)*J$3</f>
        <v>1.266333065217466</v>
      </c>
      <c r="L50" s="13"/>
      <c r="M50" s="13"/>
      <c r="N50" s="13"/>
      <c r="R50" s="15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2" x14ac:dyDescent="0.25">
      <c r="A51" s="15"/>
      <c r="C51" s="13"/>
      <c r="D51" s="13"/>
      <c r="E51" s="13"/>
      <c r="F51" s="13"/>
      <c r="G51" s="13"/>
      <c r="H51" s="13"/>
      <c r="I51" s="13"/>
      <c r="J51" s="13"/>
      <c r="L51" s="13"/>
      <c r="M51" s="13"/>
      <c r="N51" s="13"/>
      <c r="R51" s="15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2" x14ac:dyDescent="0.25">
      <c r="A52" s="15"/>
      <c r="C52" s="13"/>
      <c r="D52" s="13"/>
      <c r="E52" s="13"/>
      <c r="F52" s="13"/>
      <c r="G52" s="13"/>
      <c r="H52" s="13"/>
      <c r="I52" s="13"/>
      <c r="J52" s="13"/>
      <c r="L52" s="13"/>
      <c r="M52" s="13"/>
      <c r="N52" s="13"/>
      <c r="R52" s="15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2" x14ac:dyDescent="0.25">
      <c r="A53" s="15"/>
      <c r="C53" s="13"/>
      <c r="D53" s="13"/>
      <c r="E53" s="13"/>
      <c r="F53" s="13"/>
      <c r="G53" s="13"/>
      <c r="H53" s="13"/>
      <c r="I53" s="13"/>
      <c r="J53" s="13"/>
      <c r="L53" s="13"/>
      <c r="M53" s="13"/>
      <c r="N53" s="13"/>
      <c r="R53" s="15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2" x14ac:dyDescent="0.25">
      <c r="A54" s="15"/>
      <c r="C54" s="13"/>
      <c r="D54" s="13"/>
      <c r="E54" s="13"/>
      <c r="F54" s="13"/>
      <c r="G54" s="13"/>
      <c r="H54" s="13"/>
      <c r="I54" s="13"/>
      <c r="J54" s="13"/>
      <c r="L54" s="13"/>
      <c r="M54" s="13"/>
      <c r="N54" s="13"/>
      <c r="R54" s="15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2" x14ac:dyDescent="0.25">
      <c r="A55" s="15"/>
      <c r="C55" s="13"/>
      <c r="D55" s="13"/>
      <c r="E55" s="13"/>
      <c r="F55" s="13"/>
      <c r="G55" s="13"/>
      <c r="H55" s="13"/>
      <c r="I55" s="13"/>
      <c r="J55" s="13"/>
      <c r="L55" s="13"/>
      <c r="M55" s="13"/>
      <c r="N55" s="13"/>
      <c r="R55" s="15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2" x14ac:dyDescent="0.25">
      <c r="A56" s="15"/>
      <c r="C56" s="13"/>
      <c r="D56" s="13"/>
      <c r="E56" s="13"/>
      <c r="F56" s="13"/>
      <c r="G56" s="13"/>
      <c r="H56" s="13"/>
      <c r="I56" s="13"/>
      <c r="J56" s="13"/>
      <c r="L56" s="13"/>
      <c r="M56" s="13"/>
      <c r="N56" s="13"/>
      <c r="R56" s="15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2" x14ac:dyDescent="0.25">
      <c r="A57" s="15"/>
      <c r="C57" s="13"/>
      <c r="D57" s="13"/>
      <c r="E57" s="13"/>
      <c r="F57" s="13"/>
      <c r="G57" s="13"/>
      <c r="H57" s="13"/>
      <c r="I57" s="13"/>
      <c r="J57" s="13"/>
      <c r="L57" s="13"/>
      <c r="M57" s="13"/>
      <c r="N57" s="13"/>
      <c r="R57" s="15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2" x14ac:dyDescent="0.25">
      <c r="A58" s="15"/>
      <c r="C58" s="13"/>
      <c r="D58" s="13"/>
      <c r="E58" s="13"/>
      <c r="F58" s="13"/>
      <c r="G58" s="13"/>
      <c r="H58" s="13"/>
      <c r="I58" s="13"/>
      <c r="J58" s="13"/>
      <c r="L58" s="13"/>
      <c r="M58" s="13"/>
      <c r="N58" s="13"/>
      <c r="R58" s="15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2" x14ac:dyDescent="0.25">
      <c r="A59" s="15"/>
      <c r="C59" s="13"/>
      <c r="D59" s="13"/>
      <c r="E59" s="13"/>
      <c r="F59" s="13"/>
      <c r="G59" s="13"/>
      <c r="H59" s="13"/>
      <c r="I59" s="13"/>
      <c r="J59" s="13"/>
      <c r="L59" s="13"/>
      <c r="M59" s="13"/>
      <c r="N59" s="13"/>
      <c r="R59" s="15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2" x14ac:dyDescent="0.25">
      <c r="A60" s="15"/>
      <c r="C60" s="13"/>
      <c r="D60" s="13"/>
      <c r="E60" s="13"/>
      <c r="F60" s="13"/>
      <c r="G60" s="13"/>
      <c r="H60" s="13"/>
      <c r="I60" s="13"/>
      <c r="J60" s="13"/>
      <c r="L60" s="13"/>
      <c r="M60" s="13"/>
      <c r="N60" s="13"/>
      <c r="R60" s="15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2" x14ac:dyDescent="0.25">
      <c r="A61" s="15"/>
      <c r="C61" s="13"/>
      <c r="D61" s="13"/>
      <c r="E61" s="13"/>
      <c r="F61" s="13"/>
      <c r="G61" s="13"/>
      <c r="H61" s="13"/>
      <c r="I61" s="13"/>
      <c r="J61" s="13"/>
      <c r="L61" s="13"/>
      <c r="M61" s="13"/>
      <c r="N61" s="13"/>
      <c r="R61" s="15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2" x14ac:dyDescent="0.25">
      <c r="A62" s="15"/>
      <c r="C62" s="13"/>
      <c r="D62" s="13"/>
      <c r="E62" s="13"/>
      <c r="F62" s="13"/>
      <c r="G62" s="13"/>
      <c r="H62" s="13"/>
      <c r="I62" s="13"/>
      <c r="J62" s="13"/>
      <c r="L62" s="13"/>
      <c r="M62" s="13"/>
      <c r="N62" s="13"/>
      <c r="R62" s="15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2" x14ac:dyDescent="0.25">
      <c r="A63" s="15"/>
      <c r="C63" s="13"/>
      <c r="D63" s="13"/>
      <c r="E63" s="13"/>
      <c r="F63" s="13"/>
      <c r="G63" s="13"/>
      <c r="H63" s="13"/>
      <c r="I63" s="13"/>
      <c r="J63" s="13"/>
      <c r="L63" s="13"/>
      <c r="M63" s="13"/>
      <c r="N63" s="13"/>
      <c r="R63" s="15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2" x14ac:dyDescent="0.25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R64" s="15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R65" s="15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5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R66" s="15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R67" s="15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R68" s="15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R69" s="15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R70" s="15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</sheetData>
  <conditionalFormatting sqref="I64:I70 K64:N70 L8:N63 T8:U8 AA8:AD8 AA9:AB17 AD9:AD17 T17:U18 T10:U15 T20:AD70 C8:E70 G8:J63 AA18:AD19">
    <cfRule type="cellIs" dxfId="94" priority="77" operator="equal">
      <formula>"eps"</formula>
    </cfRule>
  </conditionalFormatting>
  <conditionalFormatting sqref="T8:U8 T18:U18 AA8:AD8 AA9:AB17 AD9:AD17 T20:AD70 AA18:AD19">
    <cfRule type="cellIs" dxfId="93" priority="76" operator="equal">
      <formula>"eps"</formula>
    </cfRule>
  </conditionalFormatting>
  <conditionalFormatting sqref="J64:J70">
    <cfRule type="cellIs" dxfId="92" priority="75" operator="equal">
      <formula>"eps"</formula>
    </cfRule>
  </conditionalFormatting>
  <conditionalFormatting sqref="H64:H70">
    <cfRule type="cellIs" dxfId="91" priority="74" operator="equal">
      <formula>"eps"</formula>
    </cfRule>
  </conditionalFormatting>
  <conditionalFormatting sqref="Q1">
    <cfRule type="cellIs" dxfId="90" priority="68" operator="equal">
      <formula>"eps"</formula>
    </cfRule>
  </conditionalFormatting>
  <conditionalFormatting sqref="M1:O1 S1 Q1">
    <cfRule type="cellIs" dxfId="89" priority="73" operator="equal">
      <formula>"eps"</formula>
    </cfRule>
  </conditionalFormatting>
  <conditionalFormatting sqref="R1">
    <cfRule type="cellIs" dxfId="88" priority="72" operator="equal">
      <formula>"eps"</formula>
    </cfRule>
  </conditionalFormatting>
  <conditionalFormatting sqref="P1">
    <cfRule type="cellIs" dxfId="87" priority="71" operator="equal">
      <formula>"eps"</formula>
    </cfRule>
  </conditionalFormatting>
  <conditionalFormatting sqref="P1 R1">
    <cfRule type="cellIs" dxfId="86" priority="70" operator="equal">
      <formula>"eps"</formula>
    </cfRule>
  </conditionalFormatting>
  <conditionalFormatting sqref="S1">
    <cfRule type="cellIs" dxfId="85" priority="69" operator="equal">
      <formula>"eps"</formula>
    </cfRule>
  </conditionalFormatting>
  <conditionalFormatting sqref="C8:D8 G8:J8">
    <cfRule type="cellIs" dxfId="84" priority="66" operator="equal">
      <formula>"eps"</formula>
    </cfRule>
  </conditionalFormatting>
  <conditionalFormatting sqref="I8">
    <cfRule type="cellIs" dxfId="83" priority="65" operator="equal">
      <formula>"eps"</formula>
    </cfRule>
  </conditionalFormatting>
  <conditionalFormatting sqref="G8">
    <cfRule type="cellIs" dxfId="82" priority="64" operator="equal">
      <formula>"eps"</formula>
    </cfRule>
  </conditionalFormatting>
  <conditionalFormatting sqref="G8 I8">
    <cfRule type="cellIs" dxfId="81" priority="63" operator="equal">
      <formula>"eps"</formula>
    </cfRule>
  </conditionalFormatting>
  <conditionalFormatting sqref="J8">
    <cfRule type="cellIs" dxfId="80" priority="62" operator="equal">
      <formula>"eps"</formula>
    </cfRule>
  </conditionalFormatting>
  <conditionalFormatting sqref="H8">
    <cfRule type="cellIs" dxfId="79" priority="61" operator="equal">
      <formula>"eps"</formula>
    </cfRule>
  </conditionalFormatting>
  <conditionalFormatting sqref="C55:D56 C62:D63 C58:D59 C30:D31 C9:D28 G9:J28 G30:J31 G58:J59 G62:J63 G55:J56 C33:D50 G33:J50">
    <cfRule type="cellIs" dxfId="78" priority="52" operator="equal">
      <formula>"eps"</formula>
    </cfRule>
  </conditionalFormatting>
  <conditionalFormatting sqref="C29:D29 G29:J29">
    <cfRule type="cellIs" dxfId="77" priority="51" operator="equal">
      <formula>"eps"</formula>
    </cfRule>
  </conditionalFormatting>
  <conditionalFormatting sqref="C32:D32 G32:J32">
    <cfRule type="cellIs" dxfId="76" priority="50" operator="equal">
      <formula>"eps"</formula>
    </cfRule>
  </conditionalFormatting>
  <conditionalFormatting sqref="C51:D51 G51:J51">
    <cfRule type="cellIs" dxfId="75" priority="49" operator="equal">
      <formula>"eps"</formula>
    </cfRule>
  </conditionalFormatting>
  <conditionalFormatting sqref="C52:D53 G52:J53">
    <cfRule type="cellIs" dxfId="74" priority="48" operator="equal">
      <formula>"eps"</formula>
    </cfRule>
  </conditionalFormatting>
  <conditionalFormatting sqref="C54:D54 G54:J54">
    <cfRule type="cellIs" dxfId="73" priority="47" operator="equal">
      <formula>"eps"</formula>
    </cfRule>
  </conditionalFormatting>
  <conditionalFormatting sqref="C57:D57 G57:J57">
    <cfRule type="cellIs" dxfId="72" priority="46" operator="equal">
      <formula>"eps"</formula>
    </cfRule>
  </conditionalFormatting>
  <conditionalFormatting sqref="C60:D60 G60:J60">
    <cfRule type="cellIs" dxfId="71" priority="45" operator="equal">
      <formula>"eps"</formula>
    </cfRule>
  </conditionalFormatting>
  <conditionalFormatting sqref="C61:D61 G61:J61">
    <cfRule type="cellIs" dxfId="70" priority="44" operator="equal">
      <formula>"eps"</formula>
    </cfRule>
  </conditionalFormatting>
  <conditionalFormatting sqref="G64:G70">
    <cfRule type="cellIs" dxfId="69" priority="43" operator="equal">
      <formula>"eps"</formula>
    </cfRule>
  </conditionalFormatting>
  <conditionalFormatting sqref="E8">
    <cfRule type="cellIs" dxfId="68" priority="42" operator="equal">
      <formula>"eps"</formula>
    </cfRule>
  </conditionalFormatting>
  <conditionalFormatting sqref="E8">
    <cfRule type="cellIs" dxfId="67" priority="41" operator="equal">
      <formula>"eps"</formula>
    </cfRule>
  </conditionalFormatting>
  <conditionalFormatting sqref="E55:E56 E62:E63 E58:E59 E30:E31 E9:E28 E33:E50">
    <cfRule type="cellIs" dxfId="66" priority="40" operator="equal">
      <formula>"eps"</formula>
    </cfRule>
  </conditionalFormatting>
  <conditionalFormatting sqref="E29">
    <cfRule type="cellIs" dxfId="65" priority="39" operator="equal">
      <formula>"eps"</formula>
    </cfRule>
  </conditionalFormatting>
  <conditionalFormatting sqref="E32">
    <cfRule type="cellIs" dxfId="64" priority="38" operator="equal">
      <formula>"eps"</formula>
    </cfRule>
  </conditionalFormatting>
  <conditionalFormatting sqref="E51">
    <cfRule type="cellIs" dxfId="63" priority="37" operator="equal">
      <formula>"eps"</formula>
    </cfRule>
  </conditionalFormatting>
  <conditionalFormatting sqref="E52:E53">
    <cfRule type="cellIs" dxfId="62" priority="36" operator="equal">
      <formula>"eps"</formula>
    </cfRule>
  </conditionalFormatting>
  <conditionalFormatting sqref="E54">
    <cfRule type="cellIs" dxfId="61" priority="35" operator="equal">
      <formula>"eps"</formula>
    </cfRule>
  </conditionalFormatting>
  <conditionalFormatting sqref="E57">
    <cfRule type="cellIs" dxfId="60" priority="34" operator="equal">
      <formula>"eps"</formula>
    </cfRule>
  </conditionalFormatting>
  <conditionalFormatting sqref="E60">
    <cfRule type="cellIs" dxfId="59" priority="33" operator="equal">
      <formula>"eps"</formula>
    </cfRule>
  </conditionalFormatting>
  <conditionalFormatting sqref="E61">
    <cfRule type="cellIs" dxfId="58" priority="32" operator="equal">
      <formula>"eps"</formula>
    </cfRule>
  </conditionalFormatting>
  <conditionalFormatting sqref="T16:U16">
    <cfRule type="cellIs" dxfId="57" priority="29" operator="equal">
      <formula>"eps"</formula>
    </cfRule>
  </conditionalFormatting>
  <conditionalFormatting sqref="T19:U19">
    <cfRule type="cellIs" dxfId="56" priority="27" operator="equal">
      <formula>"eps"</formula>
    </cfRule>
  </conditionalFormatting>
  <conditionalFormatting sqref="T19:U19">
    <cfRule type="cellIs" dxfId="55" priority="26" operator="equal">
      <formula>"eps"</formula>
    </cfRule>
  </conditionalFormatting>
  <conditionalFormatting sqref="F51:F63">
    <cfRule type="cellIs" dxfId="54" priority="25" operator="equal">
      <formula>"eps"</formula>
    </cfRule>
  </conditionalFormatting>
  <conditionalFormatting sqref="F51">
    <cfRule type="cellIs" dxfId="53" priority="18" operator="equal">
      <formula>"eps"</formula>
    </cfRule>
  </conditionalFormatting>
  <conditionalFormatting sqref="F52:F53">
    <cfRule type="cellIs" dxfId="52" priority="17" operator="equal">
      <formula>"eps"</formula>
    </cfRule>
  </conditionalFormatting>
  <conditionalFormatting sqref="F54">
    <cfRule type="cellIs" dxfId="51" priority="16" operator="equal">
      <formula>"eps"</formula>
    </cfRule>
  </conditionalFormatting>
  <conditionalFormatting sqref="F58:F59 F62:F63 F55:F56">
    <cfRule type="cellIs" dxfId="50" priority="21" operator="equal">
      <formula>"eps"</formula>
    </cfRule>
  </conditionalFormatting>
  <conditionalFormatting sqref="F60">
    <cfRule type="cellIs" dxfId="49" priority="14" operator="equal">
      <formula>"eps"</formula>
    </cfRule>
  </conditionalFormatting>
  <conditionalFormatting sqref="F61">
    <cfRule type="cellIs" dxfId="48" priority="13" operator="equal">
      <formula>"eps"</formula>
    </cfRule>
  </conditionalFormatting>
  <conditionalFormatting sqref="F57">
    <cfRule type="cellIs" dxfId="47" priority="15" operator="equal">
      <formula>"eps"</formula>
    </cfRule>
  </conditionalFormatting>
  <conditionalFormatting sqref="F64:F70">
    <cfRule type="cellIs" dxfId="46" priority="12" operator="equal">
      <formula>"eps"</formula>
    </cfRule>
  </conditionalFormatting>
  <conditionalFormatting sqref="F8:F50">
    <cfRule type="cellIs" dxfId="45" priority="11" operator="equal">
      <formula>"eps"</formula>
    </cfRule>
  </conditionalFormatting>
  <conditionalFormatting sqref="F8">
    <cfRule type="cellIs" dxfId="44" priority="10" operator="equal">
      <formula>"eps"</formula>
    </cfRule>
  </conditionalFormatting>
  <conditionalFormatting sqref="F8">
    <cfRule type="cellIs" dxfId="43" priority="9" operator="equal">
      <formula>"eps"</formula>
    </cfRule>
  </conditionalFormatting>
  <conditionalFormatting sqref="F30:F31 F9:F28 F33:F50">
    <cfRule type="cellIs" dxfId="42" priority="8" operator="equal">
      <formula>"eps"</formula>
    </cfRule>
  </conditionalFormatting>
  <conditionalFormatting sqref="F29">
    <cfRule type="cellIs" dxfId="41" priority="7" operator="equal">
      <formula>"eps"</formula>
    </cfRule>
  </conditionalFormatting>
  <conditionalFormatting sqref="F32">
    <cfRule type="cellIs" dxfId="40" priority="6" operator="equal">
      <formula>"eps"</formula>
    </cfRule>
  </conditionalFormatting>
  <conditionalFormatting sqref="V8:Z8 V17:Z18 V10:Z15">
    <cfRule type="cellIs" dxfId="39" priority="5" operator="equal">
      <formula>"eps"</formula>
    </cfRule>
  </conditionalFormatting>
  <conditionalFormatting sqref="V8:Z8 V18:Z18">
    <cfRule type="cellIs" dxfId="38" priority="4" operator="equal">
      <formula>"eps"</formula>
    </cfRule>
  </conditionalFormatting>
  <conditionalFormatting sqref="V16:Z16">
    <cfRule type="cellIs" dxfId="37" priority="3" operator="equal">
      <formula>"eps"</formula>
    </cfRule>
  </conditionalFormatting>
  <conditionalFormatting sqref="V19:Z19">
    <cfRule type="cellIs" dxfId="36" priority="2" operator="equal">
      <formula>"eps"</formula>
    </cfRule>
  </conditionalFormatting>
  <conditionalFormatting sqref="V19:Z19">
    <cfRule type="cellIs" dxfId="35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A57"/>
  <sheetViews>
    <sheetView zoomScale="85" zoomScaleNormal="8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A8" sqref="A8:A50"/>
    </sheetView>
  </sheetViews>
  <sheetFormatPr defaultRowHeight="15" x14ac:dyDescent="0.25"/>
  <sheetData>
    <row r="1" spans="1:27" ht="18.75" x14ac:dyDescent="0.3">
      <c r="A1" s="1" t="s">
        <v>64</v>
      </c>
    </row>
    <row r="5" spans="1:27" x14ac:dyDescent="0.25">
      <c r="A5" s="2" t="s">
        <v>115</v>
      </c>
      <c r="P5" s="2" t="s">
        <v>107</v>
      </c>
    </row>
    <row r="6" spans="1:27" x14ac:dyDescent="0.25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25">
      <c r="C7" s="8">
        <v>2020</v>
      </c>
      <c r="D7" s="14">
        <f t="shared" ref="D7:L7" si="0">$C7</f>
        <v>2020</v>
      </c>
      <c r="E7" s="14">
        <f t="shared" si="0"/>
        <v>2020</v>
      </c>
      <c r="F7" s="14">
        <f t="shared" si="0"/>
        <v>2020</v>
      </c>
      <c r="G7" s="14">
        <f t="shared" si="0"/>
        <v>2020</v>
      </c>
      <c r="H7" s="14">
        <f t="shared" si="0"/>
        <v>2020</v>
      </c>
      <c r="I7" s="14">
        <f t="shared" si="0"/>
        <v>2020</v>
      </c>
      <c r="J7" s="14">
        <f t="shared" si="0"/>
        <v>2020</v>
      </c>
      <c r="K7" s="14">
        <f t="shared" si="0"/>
        <v>2020</v>
      </c>
      <c r="L7" s="14">
        <f t="shared" si="0"/>
        <v>2020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25">
      <c r="A8" s="15" t="s">
        <v>149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25">
      <c r="A9" s="15" t="s">
        <v>150</v>
      </c>
      <c r="B9" t="s">
        <v>63</v>
      </c>
      <c r="C9" s="13">
        <f>C8</f>
        <v>1</v>
      </c>
      <c r="D9" s="13">
        <f t="shared" ref="D9:D50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arice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25">
      <c r="A10" s="15" t="s">
        <v>192</v>
      </c>
      <c r="B10" t="s">
        <v>63</v>
      </c>
      <c r="C10" s="13">
        <f t="shared" ref="C10:C50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aocer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25">
      <c r="A11" s="15" t="s">
        <v>151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25">
      <c r="A12" s="15" t="s">
        <v>152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aoils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25">
      <c r="A13" s="15" t="s">
        <v>153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aroot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25">
      <c r="A14" s="15" t="s">
        <v>154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avege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25">
      <c r="A15" s="15" t="s">
        <v>155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asugr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25">
      <c r="A16" s="15" t="s">
        <v>156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atoba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25">
      <c r="A17" s="15" t="s">
        <v>157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acott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25">
      <c r="A18" s="15" t="s">
        <v>158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afrui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25">
      <c r="A19" s="15" t="s">
        <v>159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acoff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25">
      <c r="A20" s="15" t="s">
        <v>160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aocrp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25">
      <c r="A21" s="15" t="s">
        <v>161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acatt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25">
      <c r="A22" s="15" t="s">
        <v>162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apoul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25">
      <c r="A23" s="15" t="s">
        <v>163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aoliv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25">
      <c r="A24" s="15" t="s">
        <v>97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0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afore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25">
      <c r="A25" s="15" t="s">
        <v>98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afish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25">
      <c r="A26" s="15" t="s">
        <v>193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amine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25">
      <c r="A27" s="15" t="s">
        <v>188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angas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25">
      <c r="A28" s="15" t="s">
        <v>60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afood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25">
      <c r="A29" s="15" t="s">
        <v>164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abeve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25">
      <c r="A30" s="15" t="s">
        <v>165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atext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25">
      <c r="A31" s="15" t="s">
        <v>93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awood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25">
      <c r="A32" s="15" t="s">
        <v>166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achem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25">
      <c r="A33" s="15" t="s">
        <v>167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anmet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25">
      <c r="A34" s="15" t="s">
        <v>168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ametl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25">
      <c r="A35" s="15" t="s">
        <v>146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amach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25">
      <c r="A36" s="15" t="s">
        <v>169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aoman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25">
      <c r="A37" s="15" t="s">
        <v>62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aelec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25">
      <c r="A38" s="15" t="s">
        <v>170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awatr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25">
      <c r="A39" s="15" t="s">
        <v>171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acons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25">
      <c r="A40" s="15" t="s">
        <v>172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atrad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25">
      <c r="A41" s="15" t="s">
        <v>173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atran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25">
      <c r="A42" s="15" t="s">
        <v>174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ahotl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25">
      <c r="A43" s="15" t="s">
        <v>175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acomm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25">
      <c r="A44" s="15" t="s">
        <v>176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afsrv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25">
      <c r="A45" s="15" t="s">
        <v>143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areal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25">
      <c r="A46" s="15" t="s">
        <v>177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absrv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25">
      <c r="A47" s="15" t="s">
        <v>178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apadm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25">
      <c r="A48" s="15" t="s">
        <v>144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aeduc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25">
      <c r="A49" s="15" t="s">
        <v>145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aheal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25">
      <c r="A50" s="15" t="s">
        <v>179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aosrv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25">
      <c r="A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5">
      <c r="A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25">
      <c r="A53" s="15"/>
      <c r="C53" s="13"/>
      <c r="D53" s="13"/>
      <c r="E53" s="13"/>
      <c r="F53" s="13"/>
      <c r="G53" s="13"/>
      <c r="H53" s="13"/>
      <c r="I53" s="13"/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5">
      <c r="A54" s="15"/>
      <c r="C54" s="13"/>
      <c r="D54" s="13"/>
      <c r="E54" s="13"/>
      <c r="F54" s="13"/>
      <c r="G54" s="13"/>
      <c r="H54" s="13"/>
      <c r="I54" s="13"/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25">
      <c r="A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5">
      <c r="A56" s="15"/>
      <c r="C56" s="13"/>
      <c r="D56" s="13"/>
      <c r="E56" s="13"/>
      <c r="F56" s="13"/>
      <c r="G56" s="13"/>
      <c r="H56" s="13"/>
      <c r="I56" s="13"/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5">
      <c r="A57" s="15"/>
      <c r="C57" s="13"/>
      <c r="D57" s="13"/>
      <c r="E57" s="13"/>
      <c r="F57" s="13"/>
      <c r="G57" s="13"/>
      <c r="H57" s="13"/>
      <c r="I57" s="13"/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</sheetData>
  <conditionalFormatting sqref="C8:C50 D7:L50 C10:L57 R8:AA57">
    <cfRule type="cellIs" dxfId="34" priority="12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Z16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1" sqref="A11:A15"/>
    </sheetView>
  </sheetViews>
  <sheetFormatPr defaultRowHeight="15" x14ac:dyDescent="0.25"/>
  <sheetData>
    <row r="1" spans="1:26" ht="18.75" x14ac:dyDescent="0.3">
      <c r="A1" s="1" t="s">
        <v>65</v>
      </c>
    </row>
    <row r="5" spans="1:26" x14ac:dyDescent="0.25">
      <c r="A5" s="2" t="s">
        <v>115</v>
      </c>
      <c r="P5" s="2" t="s">
        <v>107</v>
      </c>
    </row>
    <row r="6" spans="1:26" x14ac:dyDescent="0.25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25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25">
      <c r="A8" t="s">
        <v>189</v>
      </c>
      <c r="B8" s="13" t="s">
        <v>66</v>
      </c>
      <c r="C8" s="13" t="str">
        <f t="shared" ref="C8:C13" si="1">$B8</f>
        <v>eps</v>
      </c>
      <c r="D8" s="13" t="str">
        <f t="shared" ref="D8:K13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25">
      <c r="A9" t="s">
        <v>190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0" si="3">A9</f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25">
      <c r="A10" t="s">
        <v>191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25">
      <c r="A11" t="s">
        <v>148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ref="P11:P12" si="4">A11</f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25">
      <c r="A12" t="s">
        <v>185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4"/>
        <v>fcap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25">
      <c r="A13" t="s">
        <v>187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" si="5">A13</f>
        <v>fegy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P14" s="15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P15" s="15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P16" s="15"/>
      <c r="Q16" s="13"/>
      <c r="R16" s="13"/>
      <c r="S16" s="13"/>
      <c r="T16" s="13"/>
      <c r="U16" s="13"/>
      <c r="V16" s="13"/>
      <c r="W16" s="13"/>
      <c r="X16" s="13"/>
      <c r="Y16" s="13"/>
      <c r="Z16" s="13"/>
    </row>
  </sheetData>
  <conditionalFormatting sqref="C7:K7 Q14:Z16 B14:K16 B8:K12 Q8:Z12">
    <cfRule type="cellIs" dxfId="33" priority="19" operator="equal">
      <formula>"eps"</formula>
    </cfRule>
  </conditionalFormatting>
  <conditionalFormatting sqref="B13:K13 Q13:Z13">
    <cfRule type="cellIs" dxfId="32" priority="4" operator="equal">
      <formula>"eps"</formula>
    </cfRule>
  </conditionalFormatting>
  <conditionalFormatting sqref="Q13:Z13">
    <cfRule type="cellIs" dxfId="31" priority="3" operator="equal">
      <formula>"eps"</formula>
    </cfRule>
  </conditionalFormatting>
  <conditionalFormatting sqref="R13:Z13">
    <cfRule type="cellIs" dxfId="30" priority="2" operator="equal">
      <formula>"eps"</formula>
    </cfRule>
  </conditionalFormatting>
  <conditionalFormatting sqref="R13:Z13">
    <cfRule type="cellIs" dxfId="29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Z1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5" x14ac:dyDescent="0.25"/>
  <sheetData>
    <row r="1" spans="1:26" ht="18.75" x14ac:dyDescent="0.3">
      <c r="A1" s="1" t="s">
        <v>68</v>
      </c>
    </row>
    <row r="5" spans="1:26" x14ac:dyDescent="0.25">
      <c r="A5" s="2" t="s">
        <v>115</v>
      </c>
      <c r="P5" s="2" t="s">
        <v>107</v>
      </c>
    </row>
    <row r="6" spans="1:26" x14ac:dyDescent="0.25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25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25">
      <c r="A8" s="15" t="str">
        <f>FacProd!A8</f>
        <v>flab-n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0" si="2"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25">
      <c r="A9" s="15" t="str">
        <f>FacProd!A9</f>
        <v>flab-p</v>
      </c>
      <c r="B9" s="13">
        <v>2</v>
      </c>
      <c r="C9" s="13">
        <f t="shared" ref="C9:K11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25">
      <c r="A10" s="15" t="str">
        <f>FacProd!A10</f>
        <v>flab-s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25">
      <c r="A11" t="s">
        <v>148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ref="P11" si="4">A11</f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25">
      <c r="A12" t="s">
        <v>187</v>
      </c>
      <c r="B12" s="13">
        <v>2</v>
      </c>
      <c r="C12" s="13">
        <f t="shared" ref="C12" si="5">B12</f>
        <v>2</v>
      </c>
      <c r="D12" s="13">
        <f t="shared" ref="D12" si="6">C12</f>
        <v>2</v>
      </c>
      <c r="E12" s="13">
        <f t="shared" ref="E12" si="7">D12</f>
        <v>2</v>
      </c>
      <c r="F12" s="13">
        <f t="shared" ref="F12" si="8">E12</f>
        <v>2</v>
      </c>
      <c r="G12" s="13">
        <f t="shared" ref="G12" si="9">F12</f>
        <v>2</v>
      </c>
      <c r="H12" s="13">
        <f t="shared" ref="H12" si="10">G12</f>
        <v>2</v>
      </c>
      <c r="I12" s="13">
        <f t="shared" ref="I12" si="11">H12</f>
        <v>2</v>
      </c>
      <c r="J12" s="13">
        <f t="shared" ref="J12" si="12">I12</f>
        <v>2</v>
      </c>
      <c r="K12" s="13">
        <f t="shared" ref="K12" si="13">J12</f>
        <v>2</v>
      </c>
      <c r="P12" t="str">
        <f t="shared" ref="P12" si="14">A12</f>
        <v>fegy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</sheetData>
  <conditionalFormatting sqref="C7:K7 B8:K11 Q8:Z11">
    <cfRule type="cellIs" dxfId="28" priority="30" operator="equal">
      <formula>"eps"</formula>
    </cfRule>
  </conditionalFormatting>
  <conditionalFormatting sqref="Q12:Z12 B12:K12">
    <cfRule type="cellIs" dxfId="27" priority="6" operator="equal">
      <formula>"eps"</formula>
    </cfRule>
  </conditionalFormatting>
  <conditionalFormatting sqref="Q12:Z12">
    <cfRule type="cellIs" dxfId="26" priority="5" operator="equal">
      <formula>"eps"</formula>
    </cfRule>
  </conditionalFormatting>
  <conditionalFormatting sqref="R12:Z12">
    <cfRule type="cellIs" dxfId="25" priority="4" operator="equal">
      <formula>"eps"</formula>
    </cfRule>
  </conditionalFormatting>
  <conditionalFormatting sqref="R12:Z12">
    <cfRule type="cellIs" dxfId="24" priority="3" operator="equal">
      <formula>"eps"</formula>
    </cfRule>
  </conditionalFormatting>
  <conditionalFormatting sqref="R12:Z12">
    <cfRule type="cellIs" dxfId="23" priority="2" operator="equal">
      <formula>"eps"</formula>
    </cfRule>
  </conditionalFormatting>
  <conditionalFormatting sqref="R12:Z12">
    <cfRule type="cellIs" dxfId="22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TFPgr (2)</vt:lpstr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  <vt:lpstr>Population2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Bruno</cp:lastModifiedBy>
  <dcterms:created xsi:type="dcterms:W3CDTF">2010-09-27T15:36:29Z</dcterms:created>
  <dcterms:modified xsi:type="dcterms:W3CDTF">2023-02-24T08:08:15Z</dcterms:modified>
</cp:coreProperties>
</file>