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ources" sheetId="1" state="visible" r:id="rId2"/>
    <sheet name="country_info" sheetId="2" state="visible" r:id="rId3"/>
    <sheet name="road" sheetId="3" state="visible" r:id="rId4"/>
    <sheet name="road_country_averages" sheetId="4" state="visible" r:id="rId5"/>
    <sheet name="road_region_averages" sheetId="5" state="visible" r:id="rId6"/>
    <sheet name="road_pivot_table" sheetId="6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<sst xmlns="http://schemas.openxmlformats.org/spreadsheetml/2006/main" count="2354" uniqueCount="593">
  <si>
    <t xml:space="preserve">ISO_A3</t>
  </si>
  <si>
    <t xml:space="preserve">ADMIN</t>
  </si>
  <si>
    <t xml:space="preserve">CONTINENT</t>
  </si>
  <si>
    <t xml:space="preserve">REGION_UN</t>
  </si>
  <si>
    <t xml:space="preserve">SUBREGION</t>
  </si>
  <si>
    <t xml:space="preserve">IDN</t>
  </si>
  <si>
    <t xml:space="preserve">Indonesia</t>
  </si>
  <si>
    <t xml:space="preserve">Asia</t>
  </si>
  <si>
    <t xml:space="preserve">South-Eastern Asia</t>
  </si>
  <si>
    <t xml:space="preserve">MYS</t>
  </si>
  <si>
    <t xml:space="preserve">Malaysia</t>
  </si>
  <si>
    <t xml:space="preserve">CHL</t>
  </si>
  <si>
    <t xml:space="preserve">Chile</t>
  </si>
  <si>
    <t xml:space="preserve">South America</t>
  </si>
  <si>
    <t xml:space="preserve">Americas</t>
  </si>
  <si>
    <t xml:space="preserve">BOL</t>
  </si>
  <si>
    <t xml:space="preserve">Bolivia</t>
  </si>
  <si>
    <t xml:space="preserve">PER</t>
  </si>
  <si>
    <t xml:space="preserve">Peru</t>
  </si>
  <si>
    <t xml:space="preserve">ARG</t>
  </si>
  <si>
    <t xml:space="preserve">Argentina</t>
  </si>
  <si>
    <t xml:space="preserve">Dhekelia Sovereign Base Area</t>
  </si>
  <si>
    <t xml:space="preserve">Western Asia</t>
  </si>
  <si>
    <t xml:space="preserve">CYP</t>
  </si>
  <si>
    <t xml:space="preserve">Cyprus</t>
  </si>
  <si>
    <t xml:space="preserve">IND</t>
  </si>
  <si>
    <t xml:space="preserve">India</t>
  </si>
  <si>
    <t xml:space="preserve">Southern Asia</t>
  </si>
  <si>
    <t xml:space="preserve">CHN</t>
  </si>
  <si>
    <t xml:space="preserve">China</t>
  </si>
  <si>
    <t xml:space="preserve">Eastern Asia</t>
  </si>
  <si>
    <t xml:space="preserve">ISR</t>
  </si>
  <si>
    <t xml:space="preserve">Israel</t>
  </si>
  <si>
    <t xml:space="preserve">PSE</t>
  </si>
  <si>
    <t xml:space="preserve">Palestine</t>
  </si>
  <si>
    <t xml:space="preserve">LBN</t>
  </si>
  <si>
    <t xml:space="preserve">Lebanon</t>
  </si>
  <si>
    <t xml:space="preserve">ETH</t>
  </si>
  <si>
    <t xml:space="preserve">Ethiopia</t>
  </si>
  <si>
    <t xml:space="preserve">Africa</t>
  </si>
  <si>
    <t xml:space="preserve">Eastern Africa</t>
  </si>
  <si>
    <t xml:space="preserve">SSD</t>
  </si>
  <si>
    <t xml:space="preserve">South Sudan</t>
  </si>
  <si>
    <t xml:space="preserve">SOM</t>
  </si>
  <si>
    <t xml:space="preserve">Somalia</t>
  </si>
  <si>
    <t xml:space="preserve">KEN</t>
  </si>
  <si>
    <t xml:space="preserve">Kenya</t>
  </si>
  <si>
    <t xml:space="preserve">MWI</t>
  </si>
  <si>
    <t xml:space="preserve">Malawi</t>
  </si>
  <si>
    <t xml:space="preserve">TZA</t>
  </si>
  <si>
    <t xml:space="preserve">United Republic of Tanzania</t>
  </si>
  <si>
    <t xml:space="preserve">SYR</t>
  </si>
  <si>
    <t xml:space="preserve">Syria</t>
  </si>
  <si>
    <t xml:space="preserve">Somaliland</t>
  </si>
  <si>
    <t xml:space="preserve">FRA</t>
  </si>
  <si>
    <t xml:space="preserve">France</t>
  </si>
  <si>
    <t xml:space="preserve">Europe</t>
  </si>
  <si>
    <t xml:space="preserve">Western Europe</t>
  </si>
  <si>
    <t xml:space="preserve">SUR</t>
  </si>
  <si>
    <t xml:space="preserve">Suriname</t>
  </si>
  <si>
    <t xml:space="preserve">GUY</t>
  </si>
  <si>
    <t xml:space="preserve">Guyana</t>
  </si>
  <si>
    <t xml:space="preserve">KOR</t>
  </si>
  <si>
    <t xml:space="preserve">South Korea</t>
  </si>
  <si>
    <t xml:space="preserve">PRK</t>
  </si>
  <si>
    <t xml:space="preserve">North Korea</t>
  </si>
  <si>
    <t xml:space="preserve">MAR</t>
  </si>
  <si>
    <t xml:space="preserve">Morocco</t>
  </si>
  <si>
    <t xml:space="preserve">Northern Africa</t>
  </si>
  <si>
    <t xml:space="preserve">ESH</t>
  </si>
  <si>
    <t xml:space="preserve">Western Sahara</t>
  </si>
  <si>
    <t xml:space="preserve">CRI</t>
  </si>
  <si>
    <t xml:space="preserve">Costa Rica</t>
  </si>
  <si>
    <t xml:space="preserve">North America</t>
  </si>
  <si>
    <t xml:space="preserve">Central America</t>
  </si>
  <si>
    <t xml:space="preserve">NIC</t>
  </si>
  <si>
    <t xml:space="preserve">Nicaragua</t>
  </si>
  <si>
    <t xml:space="preserve">COG</t>
  </si>
  <si>
    <t xml:space="preserve">Republic of the Congo</t>
  </si>
  <si>
    <t xml:space="preserve">Middle Africa</t>
  </si>
  <si>
    <t xml:space="preserve">COD</t>
  </si>
  <si>
    <t xml:space="preserve">Democratic Republic of the Congo</t>
  </si>
  <si>
    <t xml:space="preserve">BTN</t>
  </si>
  <si>
    <t xml:space="preserve">Bhutan</t>
  </si>
  <si>
    <t xml:space="preserve">UKR</t>
  </si>
  <si>
    <t xml:space="preserve">Ukraine</t>
  </si>
  <si>
    <t xml:space="preserve">Eastern Europe</t>
  </si>
  <si>
    <t xml:space="preserve">BLR</t>
  </si>
  <si>
    <t xml:space="preserve">Belarus</t>
  </si>
  <si>
    <t xml:space="preserve">NAM</t>
  </si>
  <si>
    <t xml:space="preserve">Namibia</t>
  </si>
  <si>
    <t xml:space="preserve">Southern Africa</t>
  </si>
  <si>
    <t xml:space="preserve">ZAF</t>
  </si>
  <si>
    <t xml:space="preserve">South Africa</t>
  </si>
  <si>
    <t xml:space="preserve">MAF</t>
  </si>
  <si>
    <t xml:space="preserve">Saint Martin</t>
  </si>
  <si>
    <t xml:space="preserve">Caribbean</t>
  </si>
  <si>
    <t xml:space="preserve">SXM</t>
  </si>
  <si>
    <t xml:space="preserve">Sint Maarten</t>
  </si>
  <si>
    <t xml:space="preserve">OMN</t>
  </si>
  <si>
    <t xml:space="preserve">Oman</t>
  </si>
  <si>
    <t xml:space="preserve">UZB</t>
  </si>
  <si>
    <t xml:space="preserve">Uzbekistan</t>
  </si>
  <si>
    <t xml:space="preserve">Central Asia</t>
  </si>
  <si>
    <t xml:space="preserve">KAZ</t>
  </si>
  <si>
    <t xml:space="preserve">Kazakhstan</t>
  </si>
  <si>
    <t xml:space="preserve">TJK</t>
  </si>
  <si>
    <t xml:space="preserve">Tajikistan</t>
  </si>
  <si>
    <t xml:space="preserve">LTU</t>
  </si>
  <si>
    <t xml:space="preserve">Lithuania</t>
  </si>
  <si>
    <t xml:space="preserve">Northern Europe</t>
  </si>
  <si>
    <t xml:space="preserve">BRA</t>
  </si>
  <si>
    <t xml:space="preserve">Brazil</t>
  </si>
  <si>
    <t xml:space="preserve">URY</t>
  </si>
  <si>
    <t xml:space="preserve">Uruguay</t>
  </si>
  <si>
    <t xml:space="preserve">MNG</t>
  </si>
  <si>
    <t xml:space="preserve">Mongolia</t>
  </si>
  <si>
    <t xml:space="preserve">RUS</t>
  </si>
  <si>
    <t xml:space="preserve">Russia</t>
  </si>
  <si>
    <t xml:space="preserve">CZE</t>
  </si>
  <si>
    <t xml:space="preserve">Czechia</t>
  </si>
  <si>
    <t xml:space="preserve">DEU</t>
  </si>
  <si>
    <t xml:space="preserve">Germany</t>
  </si>
  <si>
    <t xml:space="preserve">EST</t>
  </si>
  <si>
    <t xml:space="preserve">Estonia</t>
  </si>
  <si>
    <t xml:space="preserve">LVA</t>
  </si>
  <si>
    <t xml:space="preserve">Latvia</t>
  </si>
  <si>
    <t xml:space="preserve">NOR</t>
  </si>
  <si>
    <t xml:space="preserve">Norway</t>
  </si>
  <si>
    <t xml:space="preserve">SWE</t>
  </si>
  <si>
    <t xml:space="preserve">Sweden</t>
  </si>
  <si>
    <t xml:space="preserve">FIN</t>
  </si>
  <si>
    <t xml:space="preserve">Finland</t>
  </si>
  <si>
    <t xml:space="preserve">VNM</t>
  </si>
  <si>
    <t xml:space="preserve">Vietnam</t>
  </si>
  <si>
    <t xml:space="preserve">KHM</t>
  </si>
  <si>
    <t xml:space="preserve">Cambodia</t>
  </si>
  <si>
    <t xml:space="preserve">LUX</t>
  </si>
  <si>
    <t xml:space="preserve">Luxembourg</t>
  </si>
  <si>
    <t xml:space="preserve">ARE</t>
  </si>
  <si>
    <t xml:space="preserve">United Arab Emirates</t>
  </si>
  <si>
    <t xml:space="preserve">BEL</t>
  </si>
  <si>
    <t xml:space="preserve">Belgium</t>
  </si>
  <si>
    <t xml:space="preserve">GEO</t>
  </si>
  <si>
    <t xml:space="preserve">Georgia</t>
  </si>
  <si>
    <t xml:space="preserve">MKD</t>
  </si>
  <si>
    <t xml:space="preserve">North Macedonia</t>
  </si>
  <si>
    <t xml:space="preserve">Southern Europe</t>
  </si>
  <si>
    <t xml:space="preserve">ALB</t>
  </si>
  <si>
    <t xml:space="preserve">Albania</t>
  </si>
  <si>
    <t xml:space="preserve">AZE</t>
  </si>
  <si>
    <t xml:space="preserve">Azerbaijan</t>
  </si>
  <si>
    <t xml:space="preserve">Kosovo</t>
  </si>
  <si>
    <t xml:space="preserve">TUR</t>
  </si>
  <si>
    <t xml:space="preserve">Turkey</t>
  </si>
  <si>
    <t xml:space="preserve">ESP</t>
  </si>
  <si>
    <t xml:space="preserve">Spain</t>
  </si>
  <si>
    <t xml:space="preserve">LAO</t>
  </si>
  <si>
    <t xml:space="preserve">Laos</t>
  </si>
  <si>
    <t xml:space="preserve">KGZ</t>
  </si>
  <si>
    <t xml:space="preserve">Kyrgyzstan</t>
  </si>
  <si>
    <t xml:space="preserve">ARM</t>
  </si>
  <si>
    <t xml:space="preserve">Armenia</t>
  </si>
  <si>
    <t xml:space="preserve">DNK</t>
  </si>
  <si>
    <t xml:space="preserve">Denmark</t>
  </si>
  <si>
    <t xml:space="preserve">LBY</t>
  </si>
  <si>
    <t xml:space="preserve">Libya</t>
  </si>
  <si>
    <t xml:space="preserve">TUN</t>
  </si>
  <si>
    <t xml:space="preserve">Tunisia</t>
  </si>
  <si>
    <t xml:space="preserve">ROU</t>
  </si>
  <si>
    <t xml:space="preserve">Romania</t>
  </si>
  <si>
    <t xml:space="preserve">HUN</t>
  </si>
  <si>
    <t xml:space="preserve">Hungary</t>
  </si>
  <si>
    <t xml:space="preserve">SVK</t>
  </si>
  <si>
    <t xml:space="preserve">Slovakia</t>
  </si>
  <si>
    <t xml:space="preserve">POL</t>
  </si>
  <si>
    <t xml:space="preserve">Poland</t>
  </si>
  <si>
    <t xml:space="preserve">IRL</t>
  </si>
  <si>
    <t xml:space="preserve">Ireland</t>
  </si>
  <si>
    <t xml:space="preserve">GBR</t>
  </si>
  <si>
    <t xml:space="preserve">United Kingdom</t>
  </si>
  <si>
    <t xml:space="preserve">GRC</t>
  </si>
  <si>
    <t xml:space="preserve">Greece</t>
  </si>
  <si>
    <t xml:space="preserve">ZMB</t>
  </si>
  <si>
    <t xml:space="preserve">Zambia</t>
  </si>
  <si>
    <t xml:space="preserve">SLE</t>
  </si>
  <si>
    <t xml:space="preserve">Sierra Leone</t>
  </si>
  <si>
    <t xml:space="preserve">Western Africa</t>
  </si>
  <si>
    <t xml:space="preserve">GIN</t>
  </si>
  <si>
    <t xml:space="preserve">Guinea</t>
  </si>
  <si>
    <t xml:space="preserve">LBR</t>
  </si>
  <si>
    <t xml:space="preserve">Liberia</t>
  </si>
  <si>
    <t xml:space="preserve">CAF</t>
  </si>
  <si>
    <t xml:space="preserve">Central African Republic</t>
  </si>
  <si>
    <t xml:space="preserve">SDN</t>
  </si>
  <si>
    <t xml:space="preserve">Sudan</t>
  </si>
  <si>
    <t xml:space="preserve">DJI</t>
  </si>
  <si>
    <t xml:space="preserve">Djibouti</t>
  </si>
  <si>
    <t xml:space="preserve">ERI</t>
  </si>
  <si>
    <t xml:space="preserve">Eritrea</t>
  </si>
  <si>
    <t xml:space="preserve">AUT</t>
  </si>
  <si>
    <t xml:space="preserve">Austria</t>
  </si>
  <si>
    <t xml:space="preserve">IRQ</t>
  </si>
  <si>
    <t xml:space="preserve">Iraq</t>
  </si>
  <si>
    <t xml:space="preserve">ITA</t>
  </si>
  <si>
    <t xml:space="preserve">Italy</t>
  </si>
  <si>
    <t xml:space="preserve">CHE</t>
  </si>
  <si>
    <t xml:space="preserve">Switzerland</t>
  </si>
  <si>
    <t xml:space="preserve">IRN</t>
  </si>
  <si>
    <t xml:space="preserve">Iran</t>
  </si>
  <si>
    <t xml:space="preserve">NLD</t>
  </si>
  <si>
    <t xml:space="preserve">Netherlands</t>
  </si>
  <si>
    <t xml:space="preserve">LIE</t>
  </si>
  <si>
    <t xml:space="preserve">Liechtenstein</t>
  </si>
  <si>
    <t xml:space="preserve">CIV</t>
  </si>
  <si>
    <t xml:space="preserve">Ivory Coast</t>
  </si>
  <si>
    <t xml:space="preserve">SRB</t>
  </si>
  <si>
    <t xml:space="preserve">Republic of Serbia</t>
  </si>
  <si>
    <t xml:space="preserve">MLI</t>
  </si>
  <si>
    <t xml:space="preserve">Mali</t>
  </si>
  <si>
    <t xml:space="preserve">SEN</t>
  </si>
  <si>
    <t xml:space="preserve">Senegal</t>
  </si>
  <si>
    <t xml:space="preserve">NGA</t>
  </si>
  <si>
    <t xml:space="preserve">Nigeria</t>
  </si>
  <si>
    <t xml:space="preserve">BEN</t>
  </si>
  <si>
    <t xml:space="preserve">Benin</t>
  </si>
  <si>
    <t xml:space="preserve">AGO</t>
  </si>
  <si>
    <t xml:space="preserve">Angola</t>
  </si>
  <si>
    <t xml:space="preserve">HRV</t>
  </si>
  <si>
    <t xml:space="preserve">Croatia</t>
  </si>
  <si>
    <t xml:space="preserve">SVN</t>
  </si>
  <si>
    <t xml:space="preserve">Slovenia</t>
  </si>
  <si>
    <t xml:space="preserve">QAT</t>
  </si>
  <si>
    <t xml:space="preserve">Qatar</t>
  </si>
  <si>
    <t xml:space="preserve">SAU</t>
  </si>
  <si>
    <t xml:space="preserve">Saudi Arabia</t>
  </si>
  <si>
    <t xml:space="preserve">BWA</t>
  </si>
  <si>
    <t xml:space="preserve">Botswana</t>
  </si>
  <si>
    <t xml:space="preserve">ZWE</t>
  </si>
  <si>
    <t xml:space="preserve">Zimbabwe</t>
  </si>
  <si>
    <t xml:space="preserve">PAK</t>
  </si>
  <si>
    <t xml:space="preserve">Pakistan</t>
  </si>
  <si>
    <t xml:space="preserve">BGR</t>
  </si>
  <si>
    <t xml:space="preserve">Bulgaria</t>
  </si>
  <si>
    <t xml:space="preserve">THA</t>
  </si>
  <si>
    <t xml:space="preserve">Thailand</t>
  </si>
  <si>
    <t xml:space="preserve">SMR</t>
  </si>
  <si>
    <t xml:space="preserve">San Marino</t>
  </si>
  <si>
    <t xml:space="preserve">HTI</t>
  </si>
  <si>
    <t xml:space="preserve">Haiti</t>
  </si>
  <si>
    <t xml:space="preserve">DOM</t>
  </si>
  <si>
    <t xml:space="preserve">Dominican Republic</t>
  </si>
  <si>
    <t xml:space="preserve">TCD</t>
  </si>
  <si>
    <t xml:space="preserve">Chad</t>
  </si>
  <si>
    <t xml:space="preserve">KWT</t>
  </si>
  <si>
    <t xml:space="preserve">Kuwait</t>
  </si>
  <si>
    <t xml:space="preserve">SLV</t>
  </si>
  <si>
    <t xml:space="preserve">El Salvador</t>
  </si>
  <si>
    <t xml:space="preserve">GTM</t>
  </si>
  <si>
    <t xml:space="preserve">Guatemala</t>
  </si>
  <si>
    <t xml:space="preserve">TLS</t>
  </si>
  <si>
    <t xml:space="preserve">East Timor</t>
  </si>
  <si>
    <t xml:space="preserve">BRN</t>
  </si>
  <si>
    <t xml:space="preserve">Brunei</t>
  </si>
  <si>
    <t xml:space="preserve">MCO</t>
  </si>
  <si>
    <t xml:space="preserve">Monaco</t>
  </si>
  <si>
    <t xml:space="preserve">DZA</t>
  </si>
  <si>
    <t xml:space="preserve">Algeria</t>
  </si>
  <si>
    <t xml:space="preserve">MOZ</t>
  </si>
  <si>
    <t xml:space="preserve">Mozambique</t>
  </si>
  <si>
    <t xml:space="preserve">SWZ</t>
  </si>
  <si>
    <t xml:space="preserve">eSwatini</t>
  </si>
  <si>
    <t xml:space="preserve">BDI</t>
  </si>
  <si>
    <t xml:space="preserve">Burundi</t>
  </si>
  <si>
    <t xml:space="preserve">RWA</t>
  </si>
  <si>
    <t xml:space="preserve">Rwanda</t>
  </si>
  <si>
    <t xml:space="preserve">MMR</t>
  </si>
  <si>
    <t xml:space="preserve">Myanmar</t>
  </si>
  <si>
    <t xml:space="preserve">BGD</t>
  </si>
  <si>
    <t xml:space="preserve">Bangladesh</t>
  </si>
  <si>
    <t xml:space="preserve">AND</t>
  </si>
  <si>
    <t xml:space="preserve">Andorra</t>
  </si>
  <si>
    <t xml:space="preserve">AFG</t>
  </si>
  <si>
    <t xml:space="preserve">Afghanistan</t>
  </si>
  <si>
    <t xml:space="preserve">MNE</t>
  </si>
  <si>
    <t xml:space="preserve">Montenegro</t>
  </si>
  <si>
    <t xml:space="preserve">BIH</t>
  </si>
  <si>
    <t xml:space="preserve">Bosnia and Herzegovina</t>
  </si>
  <si>
    <t xml:space="preserve">UGA</t>
  </si>
  <si>
    <t xml:space="preserve">Uganda</t>
  </si>
  <si>
    <t xml:space="preserve">US Naval Base Guantanamo Bay</t>
  </si>
  <si>
    <t xml:space="preserve">CUB</t>
  </si>
  <si>
    <t xml:space="preserve">Cuba</t>
  </si>
  <si>
    <t xml:space="preserve">HND</t>
  </si>
  <si>
    <t xml:space="preserve">Honduras</t>
  </si>
  <si>
    <t xml:space="preserve">ECU</t>
  </si>
  <si>
    <t xml:space="preserve">Ecuador</t>
  </si>
  <si>
    <t xml:space="preserve">COL</t>
  </si>
  <si>
    <t xml:space="preserve">Colombia</t>
  </si>
  <si>
    <t xml:space="preserve">PRY</t>
  </si>
  <si>
    <t xml:space="preserve">Paraguay</t>
  </si>
  <si>
    <t xml:space="preserve">Brazilian Island</t>
  </si>
  <si>
    <t xml:space="preserve">PRT</t>
  </si>
  <si>
    <t xml:space="preserve">Portugal</t>
  </si>
  <si>
    <t xml:space="preserve">MDA</t>
  </si>
  <si>
    <t xml:space="preserve">Moldova</t>
  </si>
  <si>
    <t xml:space="preserve">TKM</t>
  </si>
  <si>
    <t xml:space="preserve">Turkmenistan</t>
  </si>
  <si>
    <t xml:space="preserve">JOR</t>
  </si>
  <si>
    <t xml:space="preserve">Jordan</t>
  </si>
  <si>
    <t xml:space="preserve">NPL</t>
  </si>
  <si>
    <t xml:space="preserve">Nepal</t>
  </si>
  <si>
    <t xml:space="preserve">LSO</t>
  </si>
  <si>
    <t xml:space="preserve">Lesotho</t>
  </si>
  <si>
    <t xml:space="preserve">CMR</t>
  </si>
  <si>
    <t xml:space="preserve">Cameroon</t>
  </si>
  <si>
    <t xml:space="preserve">GAB</t>
  </si>
  <si>
    <t xml:space="preserve">Gabon</t>
  </si>
  <si>
    <t xml:space="preserve">NER</t>
  </si>
  <si>
    <t xml:space="preserve">Niger</t>
  </si>
  <si>
    <t xml:space="preserve">BFA</t>
  </si>
  <si>
    <t xml:space="preserve">Burkina Faso</t>
  </si>
  <si>
    <t xml:space="preserve">TGO</t>
  </si>
  <si>
    <t xml:space="preserve">Togo</t>
  </si>
  <si>
    <t xml:space="preserve">GHA</t>
  </si>
  <si>
    <t xml:space="preserve">Ghana</t>
  </si>
  <si>
    <t xml:space="preserve">GNB</t>
  </si>
  <si>
    <t xml:space="preserve">Guinea-Bissau</t>
  </si>
  <si>
    <t xml:space="preserve">GIB</t>
  </si>
  <si>
    <t xml:space="preserve">Gibraltar</t>
  </si>
  <si>
    <t xml:space="preserve">USA</t>
  </si>
  <si>
    <t xml:space="preserve">United States of America</t>
  </si>
  <si>
    <t xml:space="preserve">Northern America</t>
  </si>
  <si>
    <t xml:space="preserve">CAN</t>
  </si>
  <si>
    <t xml:space="preserve">Canada</t>
  </si>
  <si>
    <t xml:space="preserve">MEX</t>
  </si>
  <si>
    <t xml:space="preserve">Mexico</t>
  </si>
  <si>
    <t xml:space="preserve">BLZ</t>
  </si>
  <si>
    <t xml:space="preserve">Belize</t>
  </si>
  <si>
    <t xml:space="preserve">PAN</t>
  </si>
  <si>
    <t xml:space="preserve">Panama</t>
  </si>
  <si>
    <t xml:space="preserve">VEN</t>
  </si>
  <si>
    <t xml:space="preserve">Venezuela</t>
  </si>
  <si>
    <t xml:space="preserve">PNG</t>
  </si>
  <si>
    <t xml:space="preserve">Papua New Guinea</t>
  </si>
  <si>
    <t xml:space="preserve">Oceania</t>
  </si>
  <si>
    <t xml:space="preserve">Melanesia</t>
  </si>
  <si>
    <t xml:space="preserve">EGY</t>
  </si>
  <si>
    <t xml:space="preserve">Egypt</t>
  </si>
  <si>
    <t xml:space="preserve">YEM</t>
  </si>
  <si>
    <t xml:space="preserve">Yemen</t>
  </si>
  <si>
    <t xml:space="preserve">MRT</t>
  </si>
  <si>
    <t xml:space="preserve">Mauritania</t>
  </si>
  <si>
    <t xml:space="preserve">GNQ</t>
  </si>
  <si>
    <t xml:space="preserve">Equatorial Guinea</t>
  </si>
  <si>
    <t xml:space="preserve">GMB</t>
  </si>
  <si>
    <t xml:space="preserve">Gambia</t>
  </si>
  <si>
    <t xml:space="preserve">HKG</t>
  </si>
  <si>
    <t xml:space="preserve">Hong Kong S.A.R.</t>
  </si>
  <si>
    <t xml:space="preserve">VAT</t>
  </si>
  <si>
    <t xml:space="preserve">Vatican</t>
  </si>
  <si>
    <t xml:space="preserve">Northern Cyprus</t>
  </si>
  <si>
    <t xml:space="preserve">Cyprus No Mans Area</t>
  </si>
  <si>
    <t xml:space="preserve">Siachen Glacier</t>
  </si>
  <si>
    <t xml:space="preserve">Baykonur Cosmodrome</t>
  </si>
  <si>
    <t xml:space="preserve">Akrotiri Sovereign Base Area</t>
  </si>
  <si>
    <t xml:space="preserve">Southern Patagonian Ice Field</t>
  </si>
  <si>
    <t xml:space="preserve">Bir Tawil</t>
  </si>
  <si>
    <t xml:space="preserve">ATA</t>
  </si>
  <si>
    <t xml:space="preserve">Antarctica</t>
  </si>
  <si>
    <t xml:space="preserve">AUS</t>
  </si>
  <si>
    <t xml:space="preserve">Australia</t>
  </si>
  <si>
    <t xml:space="preserve">Australia and New Zealand</t>
  </si>
  <si>
    <t xml:space="preserve">GRL</t>
  </si>
  <si>
    <t xml:space="preserve">Greenland</t>
  </si>
  <si>
    <t xml:space="preserve">FJI</t>
  </si>
  <si>
    <t xml:space="preserve">Fiji</t>
  </si>
  <si>
    <t xml:space="preserve">NZL</t>
  </si>
  <si>
    <t xml:space="preserve">New Zealand</t>
  </si>
  <si>
    <t xml:space="preserve">NCL</t>
  </si>
  <si>
    <t xml:space="preserve">New Caledonia</t>
  </si>
  <si>
    <t xml:space="preserve">MDG</t>
  </si>
  <si>
    <t xml:space="preserve">Madagascar</t>
  </si>
  <si>
    <t xml:space="preserve">PHL</t>
  </si>
  <si>
    <t xml:space="preserve">Philippines</t>
  </si>
  <si>
    <t xml:space="preserve">LKA</t>
  </si>
  <si>
    <t xml:space="preserve">Sri Lanka</t>
  </si>
  <si>
    <t xml:space="preserve">CUW</t>
  </si>
  <si>
    <t xml:space="preserve">Cura√ßao</t>
  </si>
  <si>
    <t xml:space="preserve">ABW</t>
  </si>
  <si>
    <t xml:space="preserve">Aruba</t>
  </si>
  <si>
    <t xml:space="preserve">BHS</t>
  </si>
  <si>
    <t xml:space="preserve">The Bahamas</t>
  </si>
  <si>
    <t xml:space="preserve">TCA</t>
  </si>
  <si>
    <t xml:space="preserve">Turks and Caicos Islands</t>
  </si>
  <si>
    <t xml:space="preserve">TWN</t>
  </si>
  <si>
    <t xml:space="preserve">Taiwan</t>
  </si>
  <si>
    <t xml:space="preserve">JPN</t>
  </si>
  <si>
    <t xml:space="preserve">Japan</t>
  </si>
  <si>
    <t xml:space="preserve">SPM</t>
  </si>
  <si>
    <t xml:space="preserve">Saint Pierre and Miquelon</t>
  </si>
  <si>
    <t xml:space="preserve">ISL</t>
  </si>
  <si>
    <t xml:space="preserve">Iceland</t>
  </si>
  <si>
    <t xml:space="preserve">PCN</t>
  </si>
  <si>
    <t xml:space="preserve">Pitcairn Islands</t>
  </si>
  <si>
    <t xml:space="preserve">Polynesia</t>
  </si>
  <si>
    <t xml:space="preserve">PYF</t>
  </si>
  <si>
    <t xml:space="preserve">French Polynesia</t>
  </si>
  <si>
    <t xml:space="preserve">ATF</t>
  </si>
  <si>
    <t xml:space="preserve">French Southern and Antarctic Lands</t>
  </si>
  <si>
    <t xml:space="preserve">Seven seas (open ocean)</t>
  </si>
  <si>
    <t xml:space="preserve">SYC</t>
  </si>
  <si>
    <t xml:space="preserve">Seychelles</t>
  </si>
  <si>
    <t xml:space="preserve">KIR</t>
  </si>
  <si>
    <t xml:space="preserve">Kiribati</t>
  </si>
  <si>
    <t xml:space="preserve">Micronesia</t>
  </si>
  <si>
    <t xml:space="preserve">MHL</t>
  </si>
  <si>
    <t xml:space="preserve">Marshall Islands</t>
  </si>
  <si>
    <t xml:space="preserve">TTO</t>
  </si>
  <si>
    <t xml:space="preserve">Trinidad and Tobago</t>
  </si>
  <si>
    <t xml:space="preserve">GRD</t>
  </si>
  <si>
    <t xml:space="preserve">Grenada</t>
  </si>
  <si>
    <t xml:space="preserve">VCT</t>
  </si>
  <si>
    <t xml:space="preserve">Saint Vincent and the Grenadines</t>
  </si>
  <si>
    <t xml:space="preserve">BRB</t>
  </si>
  <si>
    <t xml:space="preserve">Barbados</t>
  </si>
  <si>
    <t xml:space="preserve">LCA</t>
  </si>
  <si>
    <t xml:space="preserve">Saint Lucia</t>
  </si>
  <si>
    <t xml:space="preserve">DMA</t>
  </si>
  <si>
    <t xml:space="preserve">Dominica</t>
  </si>
  <si>
    <t xml:space="preserve">UMI</t>
  </si>
  <si>
    <t xml:space="preserve">United States Minor Outlying Islands</t>
  </si>
  <si>
    <t xml:space="preserve">MSR</t>
  </si>
  <si>
    <t xml:space="preserve">Montserrat</t>
  </si>
  <si>
    <t xml:space="preserve">ATG</t>
  </si>
  <si>
    <t xml:space="preserve">Antigua and Barbuda</t>
  </si>
  <si>
    <t xml:space="preserve">KNA</t>
  </si>
  <si>
    <t xml:space="preserve">Saint Kitts and Nevis</t>
  </si>
  <si>
    <t xml:space="preserve">VIR</t>
  </si>
  <si>
    <t xml:space="preserve">United States Virgin Islands</t>
  </si>
  <si>
    <t xml:space="preserve">BLM</t>
  </si>
  <si>
    <t xml:space="preserve">Saint Barthelemy</t>
  </si>
  <si>
    <t xml:space="preserve">PRI</t>
  </si>
  <si>
    <t xml:space="preserve">Puerto Rico</t>
  </si>
  <si>
    <t xml:space="preserve">AIA</t>
  </si>
  <si>
    <t xml:space="preserve">Anguilla</t>
  </si>
  <si>
    <t xml:space="preserve">VGB</t>
  </si>
  <si>
    <t xml:space="preserve">British Virgin Islands</t>
  </si>
  <si>
    <t xml:space="preserve">JAM</t>
  </si>
  <si>
    <t xml:space="preserve">Jamaica</t>
  </si>
  <si>
    <t xml:space="preserve">CYM</t>
  </si>
  <si>
    <t xml:space="preserve">Cayman Islands</t>
  </si>
  <si>
    <t xml:space="preserve">BMU</t>
  </si>
  <si>
    <t xml:space="preserve">Bermuda</t>
  </si>
  <si>
    <t xml:space="preserve">HMD</t>
  </si>
  <si>
    <t xml:space="preserve">Heard Island and McDonald Islands</t>
  </si>
  <si>
    <t xml:space="preserve">SHN</t>
  </si>
  <si>
    <t xml:space="preserve">Saint Helena</t>
  </si>
  <si>
    <t xml:space="preserve">MUS</t>
  </si>
  <si>
    <t xml:space="preserve">Mauritius</t>
  </si>
  <si>
    <t xml:space="preserve">COM</t>
  </si>
  <si>
    <t xml:space="preserve">Comoros</t>
  </si>
  <si>
    <t xml:space="preserve">STP</t>
  </si>
  <si>
    <t xml:space="preserve">S√£o Tom√© and Principe</t>
  </si>
  <si>
    <t xml:space="preserve">CPV</t>
  </si>
  <si>
    <t xml:space="preserve">Cabo Verde</t>
  </si>
  <si>
    <t xml:space="preserve">MLT</t>
  </si>
  <si>
    <t xml:space="preserve">Malta</t>
  </si>
  <si>
    <t xml:space="preserve">JEY</t>
  </si>
  <si>
    <t xml:space="preserve">Jersey</t>
  </si>
  <si>
    <t xml:space="preserve">GGY</t>
  </si>
  <si>
    <t xml:space="preserve">Guernsey</t>
  </si>
  <si>
    <t xml:space="preserve">IMN</t>
  </si>
  <si>
    <t xml:space="preserve">Isle of Man</t>
  </si>
  <si>
    <t xml:space="preserve">ALA</t>
  </si>
  <si>
    <t xml:space="preserve">Aland</t>
  </si>
  <si>
    <t xml:space="preserve">FRO</t>
  </si>
  <si>
    <t xml:space="preserve">Faroe Islands</t>
  </si>
  <si>
    <t xml:space="preserve">Indian Ocean Territories</t>
  </si>
  <si>
    <t xml:space="preserve">IOT</t>
  </si>
  <si>
    <t xml:space="preserve">British Indian Ocean Territory</t>
  </si>
  <si>
    <t xml:space="preserve">SGP</t>
  </si>
  <si>
    <t xml:space="preserve">Singapore</t>
  </si>
  <si>
    <t xml:space="preserve">NFK</t>
  </si>
  <si>
    <t xml:space="preserve">Norfolk Island</t>
  </si>
  <si>
    <t xml:space="preserve">COK</t>
  </si>
  <si>
    <t xml:space="preserve">Cook Islands</t>
  </si>
  <si>
    <t xml:space="preserve">TON</t>
  </si>
  <si>
    <t xml:space="preserve">Tonga</t>
  </si>
  <si>
    <t xml:space="preserve">WLF</t>
  </si>
  <si>
    <t xml:space="preserve">Wallis and Futuna</t>
  </si>
  <si>
    <t xml:space="preserve">WSM</t>
  </si>
  <si>
    <t xml:space="preserve">Samoa</t>
  </si>
  <si>
    <t xml:space="preserve">SLB</t>
  </si>
  <si>
    <t xml:space="preserve">Solomon Islands</t>
  </si>
  <si>
    <t xml:space="preserve">TUV</t>
  </si>
  <si>
    <t xml:space="preserve">Tuvalu</t>
  </si>
  <si>
    <t xml:space="preserve">MDV</t>
  </si>
  <si>
    <t xml:space="preserve">Maldives</t>
  </si>
  <si>
    <t xml:space="preserve">NRU</t>
  </si>
  <si>
    <t xml:space="preserve">Nauru</t>
  </si>
  <si>
    <t xml:space="preserve">FSM</t>
  </si>
  <si>
    <t xml:space="preserve">Federated States of Micronesia</t>
  </si>
  <si>
    <t xml:space="preserve">SGS</t>
  </si>
  <si>
    <t xml:space="preserve">South Georgia and the Islands</t>
  </si>
  <si>
    <t xml:space="preserve">FLK</t>
  </si>
  <si>
    <t xml:space="preserve">Falkland Islands</t>
  </si>
  <si>
    <t xml:space="preserve">VUT</t>
  </si>
  <si>
    <t xml:space="preserve">Vanuatu</t>
  </si>
  <si>
    <t xml:space="preserve">NIU</t>
  </si>
  <si>
    <t xml:space="preserve">Niue</t>
  </si>
  <si>
    <t xml:space="preserve">ASM</t>
  </si>
  <si>
    <t xml:space="preserve">American Samoa</t>
  </si>
  <si>
    <t xml:space="preserve">PLW</t>
  </si>
  <si>
    <t xml:space="preserve">Palau</t>
  </si>
  <si>
    <t xml:space="preserve">GUM</t>
  </si>
  <si>
    <t xml:space="preserve">Guam</t>
  </si>
  <si>
    <t xml:space="preserve">MNP</t>
  </si>
  <si>
    <t xml:space="preserve">Northern Mariana Islands</t>
  </si>
  <si>
    <t xml:space="preserve">BHR</t>
  </si>
  <si>
    <t xml:space="preserve">Bahrain</t>
  </si>
  <si>
    <t xml:space="preserve">Coral Sea Islands</t>
  </si>
  <si>
    <t xml:space="preserve">Spratly Islands</t>
  </si>
  <si>
    <t xml:space="preserve">Clipperton Island</t>
  </si>
  <si>
    <t xml:space="preserve">MAC</t>
  </si>
  <si>
    <t xml:space="preserve">Macao S.A.R</t>
  </si>
  <si>
    <t xml:space="preserve">Ashmore and Cartier Islands</t>
  </si>
  <si>
    <t xml:space="preserve">Bajo Nuevo Bank (Petrel Is.)</t>
  </si>
  <si>
    <t xml:space="preserve">Serranilla Bank</t>
  </si>
  <si>
    <t xml:space="preserve">Scarborough Reef</t>
  </si>
  <si>
    <t xml:space="preserve">NAME</t>
  </si>
  <si>
    <t xml:space="preserve">REGION</t>
  </si>
  <si>
    <t xml:space="preserve">Highway_min</t>
  </si>
  <si>
    <t xml:space="preserve">Highway_max</t>
  </si>
  <si>
    <t xml:space="preserve">Rural_min</t>
  </si>
  <si>
    <t xml:space="preserve">Rural_max</t>
  </si>
  <si>
    <t xml:space="preserve">Urban_min</t>
  </si>
  <si>
    <t xml:space="preserve">Urban_max</t>
  </si>
  <si>
    <t xml:space="preserve">BES</t>
  </si>
  <si>
    <t xml:space="preserve">Bonaire, Sint Eustatius and Saba</t>
  </si>
  <si>
    <t xml:space="preserve">BVT</t>
  </si>
  <si>
    <t xml:space="preserve">Bouvet Island</t>
  </si>
  <si>
    <t xml:space="preserve">CCK</t>
  </si>
  <si>
    <t xml:space="preserve">Cocos Islands</t>
  </si>
  <si>
    <t xml:space="preserve">CXR</t>
  </si>
  <si>
    <t xml:space="preserve">Christmas Island</t>
  </si>
  <si>
    <t xml:space="preserve">GLP</t>
  </si>
  <si>
    <t xml:space="preserve">Guadeloupe</t>
  </si>
  <si>
    <t xml:space="preserve">GUF</t>
  </si>
  <si>
    <t xml:space="preserve">French Guiana</t>
  </si>
  <si>
    <t xml:space="preserve">MTQ</t>
  </si>
  <si>
    <t xml:space="preserve">Martinique</t>
  </si>
  <si>
    <t xml:space="preserve">MYT</t>
  </si>
  <si>
    <t xml:space="preserve">Mayotte</t>
  </si>
  <si>
    <t xml:space="preserve">REU</t>
  </si>
  <si>
    <t xml:space="preserve">Reunion</t>
  </si>
  <si>
    <t xml:space="preserve">SJM</t>
  </si>
  <si>
    <t xml:space="preserve">Svalbard and Jan Mayen</t>
  </si>
  <si>
    <t xml:space="preserve">TKL</t>
  </si>
  <si>
    <t xml:space="preserve">Tokelau</t>
  </si>
  <si>
    <t xml:space="preserve">XAD</t>
  </si>
  <si>
    <t xml:space="preserve">Akrotiri and Dhekelia</t>
  </si>
  <si>
    <t xml:space="preserve">XCA</t>
  </si>
  <si>
    <t xml:space="preserve">Caspian Sea</t>
  </si>
  <si>
    <t xml:space="preserve">XCL</t>
  </si>
  <si>
    <t xml:space="preserve">XKO</t>
  </si>
  <si>
    <t xml:space="preserve">XNC</t>
  </si>
  <si>
    <t xml:space="preserve">XPI</t>
  </si>
  <si>
    <t xml:space="preserve">Paracel Islands</t>
  </si>
  <si>
    <t xml:space="preserve">XSP</t>
  </si>
  <si>
    <t xml:space="preserve">Country</t>
  </si>
  <si>
    <t xml:space="preserve">ISO_code</t>
  </si>
  <si>
    <t xml:space="preserve">Region</t>
  </si>
  <si>
    <t xml:space="preserve">Bahamas</t>
  </si>
  <si>
    <t xml:space="preserve">Canary Islands</t>
  </si>
  <si>
    <t xml:space="preserve">Czech Republic</t>
  </si>
  <si>
    <t xml:space="preserve">Hong Kong</t>
  </si>
  <si>
    <t xml:space="preserve">Isle Of Man</t>
  </si>
  <si>
    <t xml:space="preserve">Macedonia</t>
  </si>
  <si>
    <t xml:space="preserve">Northern Ireland</t>
  </si>
  <si>
    <t xml:space="preserve">Scotland</t>
  </si>
  <si>
    <t xml:space="preserve">Serbia</t>
  </si>
  <si>
    <t xml:space="preserve">Sicily</t>
  </si>
  <si>
    <t xml:space="preserve">Swaziland</t>
  </si>
  <si>
    <t xml:space="preserve">United States</t>
  </si>
  <si>
    <t xml:space="preserve">Data</t>
  </si>
  <si>
    <t xml:space="preserve">Average of Highway_min</t>
  </si>
  <si>
    <t xml:space="preserve">Average of Highway_max</t>
  </si>
  <si>
    <t xml:space="preserve">Average of Rural_min</t>
  </si>
  <si>
    <t xml:space="preserve">Average of Rural_max</t>
  </si>
  <si>
    <t xml:space="preserve">Average of Urban_min</t>
  </si>
  <si>
    <t xml:space="preserve">Average of Urban_max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</si>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</sst>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" createdVersion="3">
  <cacheSource type="worksheet">
    <worksheetSource ref="A1:I147" sheet="road_country_averages"/>
  </cacheSource>
  <cacheFields count="9">
    <cacheField name="Country" numFmtId="0">
      <sharedItems count="144">
        <s v="Albania"/>
        <s v="Algeria"/>
        <s v="Andorra"/>
        <s v="Angola"/>
        <s v="Anguilla"/>
        <s v="Antigua and Barbuda"/>
        <s v="Argentin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olivia"/>
        <s v="Bonaire, Sint Eustatius and Saba"/>
        <s v="Bosnia and Herzegovina"/>
        <s v="Botswana"/>
        <s v="Brazil"/>
        <s v="Bulgaria"/>
        <s v="Cameroon"/>
        <s v="Canada"/>
        <s v="Canary Islands"/>
        <s v="Cayman Islands"/>
        <s v="Chile"/>
        <s v="China"/>
        <s v="Colombia"/>
        <s v="Costa Rica"/>
        <s v="Croatia"/>
        <s v="Cura√ßao"/>
        <s v="Cyprus"/>
        <s v="Czech Republic"/>
        <s v="Denmark"/>
        <s v="Dominica"/>
        <s v="Dominican Republic"/>
        <s v="Egypt"/>
        <s v="El Salvador"/>
        <s v="Estonia"/>
        <s v="Faroe Islands"/>
        <s v="Fiji"/>
        <s v="Finland"/>
        <s v="France"/>
        <s v="Georgia"/>
        <s v="Germany"/>
        <s v="Ghana"/>
        <s v="Gibraltar"/>
        <s v="Greece"/>
        <s v="Grenada"/>
        <s v="Guam"/>
        <s v="Guatemala"/>
        <s v="Guernsey"/>
        <s v="Haiti"/>
        <s v="Honduras"/>
        <s v="Hong Kong"/>
        <s v="Hungary"/>
        <s v="Iceland"/>
        <s v="India"/>
        <s v="Indonesia"/>
        <s v="Ireland"/>
        <s v="Isle Of Man"/>
        <s v="Israel"/>
        <s v="Italy"/>
        <s v="Jamaica"/>
        <s v="Japan"/>
        <s v="Jersey"/>
        <s v="Jordan"/>
        <s v="Kazakhstan"/>
        <s v="Kenya"/>
        <s v="Kosovo"/>
        <s v="Kuwait"/>
        <s v="Latvia"/>
        <s v="Lebanon"/>
        <s v="Lesotho"/>
        <s v="Liechtenstein"/>
        <s v="Lithuania"/>
        <s v="Luxembourg"/>
        <s v="Macedonia"/>
        <s v="Madagascar"/>
        <s v="Malaysia"/>
        <s v="Maldives"/>
        <s v="Malta"/>
        <s v="Martinique"/>
        <s v="Mauritius"/>
        <s v="Mexico"/>
        <s v="Moldova"/>
        <s v="Montenegro"/>
        <s v="Morocco"/>
        <s v="Mozambique"/>
        <s v="Namibia"/>
        <s v="Netherlands"/>
        <s v="New Caledonia"/>
        <s v="New Zealand"/>
        <s v="Nicaragua"/>
        <s v="Northern Ireland"/>
        <s v="Norway"/>
        <s v="Oman"/>
        <s v="Pakistan"/>
        <s v="Panama"/>
        <s v="Paraguay"/>
        <s v="Peru"/>
        <s v="Philippines"/>
        <s v="Poland"/>
        <s v="Portugal"/>
        <s v="Puerto Rico"/>
        <s v="Qatar"/>
        <s v="Reunion"/>
        <s v="Romania"/>
        <s v="Russia"/>
        <s v="Saint Lucia"/>
        <s v="Saint Vincent and the Grenadines"/>
        <s v="Saudi Arabia"/>
        <s v="Scotland"/>
        <s v="Senegal"/>
        <s v="Serbia"/>
        <s v="Sicily"/>
        <s v="Singapore"/>
        <s v="Sint Maarten"/>
        <s v="Slovakia"/>
        <s v="Slovenia"/>
        <s v="South Africa"/>
        <s v="South Korea"/>
        <s v="Spain"/>
        <s v="Sri Lanka"/>
        <s v="Swaziland"/>
        <s v="Sweden"/>
        <s v="Switzerland"/>
        <s v="Syria"/>
        <s v="Taiwan"/>
        <s v="Thailand"/>
        <s v="Trinidad and Tobago"/>
        <s v="Tunisia"/>
        <s v="Turkey"/>
        <s v="Ukraine"/>
        <s v="United Arab Emirates"/>
        <s v="United Kingdom"/>
        <s v="United States"/>
        <s v="Uruguay"/>
        <s v="Venezuela"/>
        <s v="Zambia"/>
        <s v="Zimbabwe"/>
      </sharedItems>
    </cacheField>
    <cacheField name="ISO_code" numFmtId="0">
      <sharedItems containsBlank="1" count="140">
        <s v="ABW"/>
        <s v="AGO"/>
        <s v="AIA"/>
        <s v="ALB"/>
        <s v="AND"/>
        <s v="ARE"/>
        <s v="ARG"/>
        <s v="ATG"/>
        <s v="AUS"/>
        <s v="AUT"/>
        <s v="AZE"/>
        <s v="BEL"/>
        <s v="BES"/>
        <s v="BGD"/>
        <s v="BGR"/>
        <s v="BHR"/>
        <s v="BHS"/>
        <s v="BIH"/>
        <s v="BLR"/>
        <s v="BLZ"/>
        <s v="BOL"/>
        <s v="BRA"/>
        <s v="BRB"/>
        <s v="BWA"/>
        <s v="CAN"/>
        <s v="CHE"/>
        <s v="CHL"/>
        <s v="CHN"/>
        <s v="CMR"/>
        <s v="COL"/>
        <s v="CRI"/>
        <s v="CUW"/>
        <s v="CYM"/>
        <s v="CYP"/>
        <s v="CZE"/>
        <s v="DEU"/>
        <s v="DMA"/>
        <s v="DNK"/>
        <s v="DOM"/>
        <s v="DZA"/>
        <s v="EGY"/>
        <s v="ESP"/>
        <s v="EST"/>
        <s v="FIN"/>
        <s v="FJI"/>
        <s v="FRA"/>
        <s v="FRO"/>
        <s v="GBR"/>
        <s v="GEO"/>
        <s v="GGY"/>
        <s v="GHA"/>
        <s v="GIB"/>
        <s v="GRC"/>
        <s v="GRD"/>
        <s v="GTM"/>
        <s v="GUM"/>
        <s v="HKG"/>
        <s v="HND"/>
        <s v="HRV"/>
        <s v="HTI"/>
        <s v="HUN"/>
        <s v="IDN"/>
        <s v="IMN"/>
        <s v="IND"/>
        <s v="IRL"/>
        <s v="ISL"/>
        <s v="ISR"/>
        <s v="ITA"/>
        <s v="JAM"/>
        <s v="JEY"/>
        <s v="JOR"/>
        <s v="JPN"/>
        <s v="KAZ"/>
        <s v="KEN"/>
        <s v="KOR"/>
        <s v="KWT"/>
        <s v="LBN"/>
        <s v="LCA"/>
        <s v="LIE"/>
        <s v="LKA"/>
        <s v="LSO"/>
        <s v="LTU"/>
        <s v="LUX"/>
        <s v="LVA"/>
        <s v="MAR"/>
        <s v="MDA"/>
        <s v="MDG"/>
        <s v="MDV"/>
        <s v="MEX"/>
        <s v="MKD"/>
        <s v="MLT"/>
        <s v="MNE"/>
        <s v="MOZ"/>
        <s v="MTQ"/>
        <s v="MUS"/>
        <s v="MYS"/>
        <s v="NAM"/>
        <s v="NCL"/>
        <s v="NIC"/>
        <s v="NLD"/>
        <s v="NOR"/>
        <s v="NZL"/>
        <s v="OMN"/>
        <s v="PAK"/>
        <s v="PAN"/>
        <s v="PER"/>
        <s v="PHL"/>
        <s v="POL"/>
        <s v="PRI"/>
        <s v="PRT"/>
        <s v="PRY"/>
        <s v="QAT"/>
        <s v="REU"/>
        <s v="ROU"/>
        <s v="RUS"/>
        <s v="SAU"/>
        <s v="SEN"/>
        <s v="SGP"/>
        <s v="SLV"/>
        <s v="SRB"/>
        <s v="SVK"/>
        <s v="SVN"/>
        <s v="SWE"/>
        <s v="SWZ"/>
        <s v="SXM"/>
        <s v="SYR"/>
        <s v="THA"/>
        <s v="TTO"/>
        <s v="TUN"/>
        <s v="TUR"/>
        <s v="TWN"/>
        <s v="UKR"/>
        <s v="URY"/>
        <s v="USA"/>
        <s v="VCT"/>
        <s v="VEN"/>
        <s v="ZAF"/>
        <s v="ZMB"/>
        <s v="ZWE"/>
        <m/>
      </sharedItems>
    </cacheField>
    <cacheField name="Region" numFmtId="0">
      <sharedItems count="22">
        <s v="Australia and New Zealand"/>
        <s v="Caribbean"/>
        <s v="Central America"/>
        <s v="Central Asia"/>
        <s v="Eastern Africa"/>
        <s v="Eastern Asia"/>
        <s v="Eastern Europe"/>
        <s v="Melanesia"/>
        <s v="Micronesia"/>
        <s v="Middle Africa"/>
        <s v="Northern Africa"/>
        <s v="Northern America"/>
        <s v="Northern Europe"/>
        <s v="Seven seas (open ocean)"/>
        <s v="South America"/>
        <s v="South-Eastern Asia"/>
        <s v="Southern Africa"/>
        <s v="Southern Asia"/>
        <s v="Southern Europe"/>
        <s v="Western Africa"/>
        <s v="Western Asia"/>
        <s v="Western Europe"/>
      </sharedItems>
    </cacheField>
    <cacheField name="Highway_min" numFmtId="0">
      <sharedItems containsString="0" containsBlank="1" containsNumber="1" minValue="30" maxValue="156.17" count="14">
        <n v="30"/>
        <n v="80"/>
        <n v="80.5"/>
        <n v="88.55"/>
        <n v="90"/>
        <n v="100"/>
        <n v="110"/>
        <n v="112.7"/>
        <n v="120"/>
        <n v="128.8"/>
        <n v="130"/>
        <n v="140"/>
        <n v="156.17"/>
        <m/>
      </sharedItems>
    </cacheField>
    <cacheField name="Highway_max" numFmtId="0">
      <sharedItems containsString="0" containsBlank="1" containsNumber="1" minValue="30" maxValue="207.69" count="15">
        <n v="30"/>
        <n v="80"/>
        <n v="80.5"/>
        <n v="90"/>
        <n v="100"/>
        <n v="104.65"/>
        <n v="110"/>
        <n v="112.7"/>
        <n v="120"/>
        <n v="125"/>
        <n v="128.8"/>
        <n v="130"/>
        <n v="140"/>
        <n v="207.69"/>
        <m/>
      </sharedItems>
    </cacheField>
    <cacheField name="Rural_min" numFmtId="0">
      <sharedItems containsString="0" containsBlank="1" containsNumber="1" minValue="30" maxValue="120" count="16">
        <n v="30"/>
        <n v="48.3"/>
        <n v="50"/>
        <n v="56.35"/>
        <n v="59.57"/>
        <n v="60"/>
        <n v="64.4"/>
        <n v="70"/>
        <n v="72.45"/>
        <n v="80"/>
        <n v="90"/>
        <n v="96.6"/>
        <n v="100"/>
        <n v="110"/>
        <n v="120"/>
        <m/>
      </sharedItems>
    </cacheField>
    <cacheField name="Rural_max" numFmtId="0">
      <sharedItems containsString="0" containsBlank="1" containsNumber="1" minValue="30" maxValue="120" count="16">
        <n v="30"/>
        <n v="48.3"/>
        <n v="50"/>
        <n v="56.35"/>
        <n v="59.57"/>
        <n v="60"/>
        <n v="64.4"/>
        <n v="70"/>
        <n v="72.45"/>
        <n v="80"/>
        <n v="90"/>
        <n v="96.6"/>
        <n v="100"/>
        <n v="110"/>
        <n v="120"/>
        <m/>
      </sharedItems>
    </cacheField>
    <cacheField name="Urban_min" numFmtId="0">
      <sharedItems containsString="0" containsBlank="1" containsNumber="1" minValue="20" maxValue="80" count="16">
        <n v="20"/>
        <n v="24.15"/>
        <n v="25"/>
        <n v="30"/>
        <n v="32"/>
        <n v="32.2"/>
        <n v="40"/>
        <n v="40.25"/>
        <n v="45"/>
        <n v="48.3"/>
        <n v="50"/>
        <n v="55"/>
        <n v="60"/>
        <n v="64.4"/>
        <n v="80"/>
        <m/>
      </sharedItems>
    </cacheField>
    <cacheField name="Urban_max" numFmtId="0">
      <sharedItems containsString="0" containsBlank="1" containsNumber="1" minValue="25" maxValue="100" count="16">
        <n v="25"/>
        <n v="30"/>
        <n v="32"/>
        <n v="32.2"/>
        <n v="40"/>
        <n v="40.25"/>
        <n v="45"/>
        <n v="48.3"/>
        <n v="50"/>
        <n v="55"/>
        <n v="60"/>
        <n v="64.4"/>
        <n v="70"/>
        <n v="80"/>
        <n v="1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x v="3"/>
    <x v="18"/>
    <x v="4"/>
    <x v="6"/>
    <x v="9"/>
    <x v="9"/>
    <x v="6"/>
    <x v="4"/>
  </r>
  <r>
    <x v="1"/>
    <x v="39"/>
    <x v="10"/>
    <x v="8"/>
    <x v="8"/>
    <x v="9"/>
    <x v="9"/>
    <x v="10"/>
    <x v="8"/>
  </r>
  <r>
    <x v="2"/>
    <x v="4"/>
    <x v="18"/>
    <x v="13"/>
    <x v="14"/>
    <x v="10"/>
    <x v="10"/>
    <x v="10"/>
    <x v="8"/>
  </r>
  <r>
    <x v="3"/>
    <x v="1"/>
    <x v="9"/>
    <x v="13"/>
    <x v="14"/>
    <x v="12"/>
    <x v="12"/>
    <x v="12"/>
    <x v="10"/>
  </r>
  <r>
    <x v="4"/>
    <x v="2"/>
    <x v="1"/>
    <x v="13"/>
    <x v="14"/>
    <x v="1"/>
    <x v="1"/>
    <x v="5"/>
    <x v="3"/>
  </r>
  <r>
    <x v="5"/>
    <x v="7"/>
    <x v="1"/>
    <x v="13"/>
    <x v="14"/>
    <x v="6"/>
    <x v="6"/>
    <x v="5"/>
    <x v="3"/>
  </r>
  <r>
    <x v="6"/>
    <x v="6"/>
    <x v="14"/>
    <x v="8"/>
    <x v="11"/>
    <x v="13"/>
    <x v="13"/>
    <x v="6"/>
    <x v="10"/>
  </r>
  <r>
    <x v="7"/>
    <x v="0"/>
    <x v="1"/>
    <x v="1"/>
    <x v="1"/>
    <x v="5"/>
    <x v="5"/>
    <x v="3"/>
    <x v="1"/>
  </r>
  <r>
    <x v="8"/>
    <x v="8"/>
    <x v="0"/>
    <x v="5"/>
    <x v="11"/>
    <x v="12"/>
    <x v="12"/>
    <x v="10"/>
    <x v="8"/>
  </r>
  <r>
    <x v="9"/>
    <x v="9"/>
    <x v="21"/>
    <x v="10"/>
    <x v="11"/>
    <x v="12"/>
    <x v="12"/>
    <x v="10"/>
    <x v="8"/>
  </r>
  <r>
    <x v="10"/>
    <x v="10"/>
    <x v="20"/>
    <x v="6"/>
    <x v="6"/>
    <x v="10"/>
    <x v="10"/>
    <x v="12"/>
    <x v="10"/>
  </r>
  <r>
    <x v="11"/>
    <x v="16"/>
    <x v="1"/>
    <x v="13"/>
    <x v="14"/>
    <x v="9"/>
    <x v="9"/>
    <x v="4"/>
    <x v="2"/>
  </r>
  <r>
    <x v="12"/>
    <x v="15"/>
    <x v="20"/>
    <x v="8"/>
    <x v="8"/>
    <x v="5"/>
    <x v="5"/>
    <x v="14"/>
    <x v="14"/>
  </r>
  <r>
    <x v="13"/>
    <x v="13"/>
    <x v="17"/>
    <x v="1"/>
    <x v="1"/>
    <x v="0"/>
    <x v="0"/>
    <x v="2"/>
    <x v="0"/>
  </r>
  <r>
    <x v="14"/>
    <x v="22"/>
    <x v="1"/>
    <x v="2"/>
    <x v="2"/>
    <x v="4"/>
    <x v="4"/>
    <x v="5"/>
    <x v="3"/>
  </r>
  <r>
    <x v="15"/>
    <x v="18"/>
    <x v="6"/>
    <x v="8"/>
    <x v="8"/>
    <x v="10"/>
    <x v="10"/>
    <x v="12"/>
    <x v="10"/>
  </r>
  <r>
    <x v="16"/>
    <x v="11"/>
    <x v="21"/>
    <x v="8"/>
    <x v="8"/>
    <x v="10"/>
    <x v="10"/>
    <x v="0"/>
    <x v="1"/>
  </r>
  <r>
    <x v="17"/>
    <x v="19"/>
    <x v="2"/>
    <x v="4"/>
    <x v="3"/>
    <x v="5"/>
    <x v="5"/>
    <x v="6"/>
    <x v="4"/>
  </r>
  <r>
    <x v="18"/>
    <x v="20"/>
    <x v="14"/>
    <x v="1"/>
    <x v="1"/>
    <x v="7"/>
    <x v="7"/>
    <x v="10"/>
    <x v="8"/>
  </r>
  <r>
    <x v="19"/>
    <x v="12"/>
    <x v="1"/>
    <x v="13"/>
    <x v="14"/>
    <x v="5"/>
    <x v="5"/>
    <x v="6"/>
    <x v="4"/>
  </r>
  <r>
    <x v="20"/>
    <x v="17"/>
    <x v="18"/>
    <x v="8"/>
    <x v="8"/>
    <x v="9"/>
    <x v="9"/>
    <x v="12"/>
    <x v="10"/>
  </r>
  <r>
    <x v="21"/>
    <x v="23"/>
    <x v="16"/>
    <x v="8"/>
    <x v="8"/>
    <x v="5"/>
    <x v="12"/>
    <x v="3"/>
    <x v="1"/>
  </r>
  <r>
    <x v="22"/>
    <x v="21"/>
    <x v="14"/>
    <x v="1"/>
    <x v="6"/>
    <x v="5"/>
    <x v="9"/>
    <x v="3"/>
    <x v="10"/>
  </r>
  <r>
    <x v="23"/>
    <x v="14"/>
    <x v="6"/>
    <x v="11"/>
    <x v="12"/>
    <x v="10"/>
    <x v="10"/>
    <x v="10"/>
    <x v="8"/>
  </r>
  <r>
    <x v="24"/>
    <x v="28"/>
    <x v="9"/>
    <x v="5"/>
    <x v="4"/>
    <x v="12"/>
    <x v="12"/>
    <x v="12"/>
    <x v="10"/>
  </r>
  <r>
    <x v="25"/>
    <x v="24"/>
    <x v="11"/>
    <x v="5"/>
    <x v="8"/>
    <x v="9"/>
    <x v="9"/>
    <x v="10"/>
    <x v="8"/>
  </r>
  <r>
    <x v="26"/>
    <x v="139"/>
    <x v="18"/>
    <x v="8"/>
    <x v="8"/>
    <x v="12"/>
    <x v="12"/>
    <x v="10"/>
    <x v="8"/>
  </r>
  <r>
    <x v="27"/>
    <x v="32"/>
    <x v="1"/>
    <x v="9"/>
    <x v="10"/>
    <x v="6"/>
    <x v="6"/>
    <x v="7"/>
    <x v="7"/>
  </r>
  <r>
    <x v="28"/>
    <x v="26"/>
    <x v="14"/>
    <x v="5"/>
    <x v="8"/>
    <x v="12"/>
    <x v="12"/>
    <x v="10"/>
    <x v="8"/>
  </r>
  <r>
    <x v="29"/>
    <x v="27"/>
    <x v="5"/>
    <x v="1"/>
    <x v="8"/>
    <x v="12"/>
    <x v="12"/>
    <x v="6"/>
    <x v="4"/>
  </r>
  <r>
    <x v="30"/>
    <x v="29"/>
    <x v="14"/>
    <x v="5"/>
    <x v="4"/>
    <x v="9"/>
    <x v="9"/>
    <x v="12"/>
    <x v="10"/>
  </r>
  <r>
    <x v="31"/>
    <x v="30"/>
    <x v="2"/>
    <x v="1"/>
    <x v="4"/>
    <x v="9"/>
    <x v="9"/>
    <x v="6"/>
    <x v="10"/>
  </r>
  <r>
    <x v="32"/>
    <x v="58"/>
    <x v="18"/>
    <x v="6"/>
    <x v="11"/>
    <x v="9"/>
    <x v="9"/>
    <x v="10"/>
    <x v="8"/>
  </r>
  <r>
    <x v="33"/>
    <x v="31"/>
    <x v="1"/>
    <x v="13"/>
    <x v="14"/>
    <x v="9"/>
    <x v="9"/>
    <x v="10"/>
    <x v="8"/>
  </r>
  <r>
    <x v="34"/>
    <x v="33"/>
    <x v="20"/>
    <x v="5"/>
    <x v="4"/>
    <x v="5"/>
    <x v="9"/>
    <x v="10"/>
    <x v="8"/>
  </r>
  <r>
    <x v="35"/>
    <x v="34"/>
    <x v="6"/>
    <x v="10"/>
    <x v="11"/>
    <x v="10"/>
    <x v="10"/>
    <x v="10"/>
    <x v="8"/>
  </r>
  <r>
    <x v="36"/>
    <x v="37"/>
    <x v="12"/>
    <x v="6"/>
    <x v="11"/>
    <x v="9"/>
    <x v="9"/>
    <x v="10"/>
    <x v="8"/>
  </r>
  <r>
    <x v="37"/>
    <x v="36"/>
    <x v="1"/>
    <x v="1"/>
    <x v="1"/>
    <x v="2"/>
    <x v="2"/>
    <x v="10"/>
    <x v="8"/>
  </r>
  <r>
    <x v="38"/>
    <x v="38"/>
    <x v="1"/>
    <x v="8"/>
    <x v="8"/>
    <x v="9"/>
    <x v="9"/>
    <x v="6"/>
    <x v="4"/>
  </r>
  <r>
    <x v="39"/>
    <x v="40"/>
    <x v="10"/>
    <x v="5"/>
    <x v="4"/>
    <x v="10"/>
    <x v="10"/>
    <x v="10"/>
    <x v="8"/>
  </r>
  <r>
    <x v="40"/>
    <x v="118"/>
    <x v="2"/>
    <x v="4"/>
    <x v="3"/>
    <x v="10"/>
    <x v="10"/>
    <x v="10"/>
    <x v="8"/>
  </r>
  <r>
    <x v="41"/>
    <x v="42"/>
    <x v="12"/>
    <x v="6"/>
    <x v="6"/>
    <x v="10"/>
    <x v="10"/>
    <x v="10"/>
    <x v="8"/>
  </r>
  <r>
    <x v="42"/>
    <x v="46"/>
    <x v="12"/>
    <x v="13"/>
    <x v="14"/>
    <x v="9"/>
    <x v="9"/>
    <x v="10"/>
    <x v="8"/>
  </r>
  <r>
    <x v="43"/>
    <x v="44"/>
    <x v="7"/>
    <x v="13"/>
    <x v="14"/>
    <x v="9"/>
    <x v="9"/>
    <x v="10"/>
    <x v="8"/>
  </r>
  <r>
    <x v="44"/>
    <x v="43"/>
    <x v="12"/>
    <x v="8"/>
    <x v="8"/>
    <x v="15"/>
    <x v="15"/>
    <x v="10"/>
    <x v="8"/>
  </r>
  <r>
    <x v="45"/>
    <x v="45"/>
    <x v="21"/>
    <x v="6"/>
    <x v="11"/>
    <x v="9"/>
    <x v="9"/>
    <x v="10"/>
    <x v="8"/>
  </r>
  <r>
    <x v="46"/>
    <x v="48"/>
    <x v="20"/>
    <x v="6"/>
    <x v="6"/>
    <x v="9"/>
    <x v="9"/>
    <x v="12"/>
    <x v="10"/>
  </r>
  <r>
    <x v="47"/>
    <x v="35"/>
    <x v="21"/>
    <x v="10"/>
    <x v="11"/>
    <x v="12"/>
    <x v="12"/>
    <x v="10"/>
    <x v="8"/>
  </r>
  <r>
    <x v="48"/>
    <x v="50"/>
    <x v="19"/>
    <x v="5"/>
    <x v="4"/>
    <x v="9"/>
    <x v="9"/>
    <x v="3"/>
    <x v="8"/>
  </r>
  <r>
    <x v="49"/>
    <x v="51"/>
    <x v="18"/>
    <x v="13"/>
    <x v="14"/>
    <x v="2"/>
    <x v="2"/>
    <x v="10"/>
    <x v="8"/>
  </r>
  <r>
    <x v="50"/>
    <x v="52"/>
    <x v="18"/>
    <x v="6"/>
    <x v="11"/>
    <x v="13"/>
    <x v="13"/>
    <x v="10"/>
    <x v="8"/>
  </r>
  <r>
    <x v="51"/>
    <x v="53"/>
    <x v="1"/>
    <x v="13"/>
    <x v="14"/>
    <x v="15"/>
    <x v="15"/>
    <x v="15"/>
    <x v="15"/>
  </r>
  <r>
    <x v="52"/>
    <x v="55"/>
    <x v="8"/>
    <x v="13"/>
    <x v="14"/>
    <x v="3"/>
    <x v="3"/>
    <x v="1"/>
    <x v="5"/>
  </r>
  <r>
    <x v="53"/>
    <x v="54"/>
    <x v="2"/>
    <x v="6"/>
    <x v="6"/>
    <x v="9"/>
    <x v="9"/>
    <x v="10"/>
    <x v="8"/>
  </r>
  <r>
    <x v="54"/>
    <x v="49"/>
    <x v="12"/>
    <x v="13"/>
    <x v="14"/>
    <x v="3"/>
    <x v="3"/>
    <x v="7"/>
    <x v="5"/>
  </r>
  <r>
    <x v="55"/>
    <x v="59"/>
    <x v="1"/>
    <x v="13"/>
    <x v="14"/>
    <x v="2"/>
    <x v="2"/>
    <x v="10"/>
    <x v="8"/>
  </r>
  <r>
    <x v="93"/>
    <x v="99"/>
    <x v="21"/>
    <x v="5"/>
    <x v="4"/>
    <x v="9"/>
    <x v="9"/>
    <x v="10"/>
    <x v="8"/>
  </r>
  <r>
    <x v="56"/>
    <x v="57"/>
    <x v="2"/>
    <x v="1"/>
    <x v="1"/>
    <x v="9"/>
    <x v="9"/>
    <x v="6"/>
    <x v="4"/>
  </r>
  <r>
    <x v="57"/>
    <x v="56"/>
    <x v="5"/>
    <x v="1"/>
    <x v="6"/>
    <x v="7"/>
    <x v="7"/>
    <x v="10"/>
    <x v="8"/>
  </r>
  <r>
    <x v="58"/>
    <x v="60"/>
    <x v="6"/>
    <x v="6"/>
    <x v="11"/>
    <x v="10"/>
    <x v="10"/>
    <x v="10"/>
    <x v="8"/>
  </r>
  <r>
    <x v="59"/>
    <x v="65"/>
    <x v="12"/>
    <x v="4"/>
    <x v="3"/>
    <x v="9"/>
    <x v="9"/>
    <x v="10"/>
    <x v="8"/>
  </r>
  <r>
    <x v="60"/>
    <x v="63"/>
    <x v="17"/>
    <x v="5"/>
    <x v="8"/>
    <x v="9"/>
    <x v="9"/>
    <x v="10"/>
    <x v="8"/>
  </r>
  <r>
    <x v="61"/>
    <x v="61"/>
    <x v="15"/>
    <x v="5"/>
    <x v="4"/>
    <x v="9"/>
    <x v="9"/>
    <x v="10"/>
    <x v="8"/>
  </r>
  <r>
    <x v="62"/>
    <x v="64"/>
    <x v="12"/>
    <x v="8"/>
    <x v="8"/>
    <x v="12"/>
    <x v="12"/>
    <x v="10"/>
    <x v="8"/>
  </r>
  <r>
    <x v="63"/>
    <x v="62"/>
    <x v="12"/>
    <x v="13"/>
    <x v="14"/>
    <x v="15"/>
    <x v="15"/>
    <x v="15"/>
    <x v="15"/>
  </r>
  <r>
    <x v="64"/>
    <x v="66"/>
    <x v="20"/>
    <x v="6"/>
    <x v="6"/>
    <x v="9"/>
    <x v="10"/>
    <x v="10"/>
    <x v="8"/>
  </r>
  <r>
    <x v="65"/>
    <x v="67"/>
    <x v="18"/>
    <x v="10"/>
    <x v="11"/>
    <x v="10"/>
    <x v="10"/>
    <x v="10"/>
    <x v="8"/>
  </r>
  <r>
    <x v="66"/>
    <x v="68"/>
    <x v="1"/>
    <x v="6"/>
    <x v="6"/>
    <x v="9"/>
    <x v="9"/>
    <x v="10"/>
    <x v="8"/>
  </r>
  <r>
    <x v="67"/>
    <x v="71"/>
    <x v="5"/>
    <x v="5"/>
    <x v="4"/>
    <x v="9"/>
    <x v="9"/>
    <x v="3"/>
    <x v="8"/>
  </r>
  <r>
    <x v="68"/>
    <x v="69"/>
    <x v="12"/>
    <x v="13"/>
    <x v="14"/>
    <x v="6"/>
    <x v="6"/>
    <x v="13"/>
    <x v="11"/>
  </r>
  <r>
    <x v="69"/>
    <x v="70"/>
    <x v="20"/>
    <x v="8"/>
    <x v="8"/>
    <x v="9"/>
    <x v="9"/>
    <x v="12"/>
    <x v="10"/>
  </r>
  <r>
    <x v="70"/>
    <x v="72"/>
    <x v="3"/>
    <x v="6"/>
    <x v="6"/>
    <x v="10"/>
    <x v="10"/>
    <x v="0"/>
    <x v="10"/>
  </r>
  <r>
    <x v="71"/>
    <x v="73"/>
    <x v="4"/>
    <x v="6"/>
    <x v="6"/>
    <x v="13"/>
    <x v="13"/>
    <x v="10"/>
    <x v="8"/>
  </r>
  <r>
    <x v="72"/>
    <x v="139"/>
    <x v="18"/>
    <x v="10"/>
    <x v="11"/>
    <x v="9"/>
    <x v="9"/>
    <x v="10"/>
    <x v="8"/>
  </r>
  <r>
    <x v="73"/>
    <x v="75"/>
    <x v="20"/>
    <x v="8"/>
    <x v="8"/>
    <x v="2"/>
    <x v="9"/>
    <x v="8"/>
    <x v="6"/>
  </r>
  <r>
    <x v="74"/>
    <x v="83"/>
    <x v="12"/>
    <x v="4"/>
    <x v="4"/>
    <x v="10"/>
    <x v="10"/>
    <x v="10"/>
    <x v="8"/>
  </r>
  <r>
    <x v="75"/>
    <x v="76"/>
    <x v="20"/>
    <x v="13"/>
    <x v="14"/>
    <x v="12"/>
    <x v="12"/>
    <x v="10"/>
    <x v="8"/>
  </r>
  <r>
    <x v="76"/>
    <x v="80"/>
    <x v="16"/>
    <x v="5"/>
    <x v="4"/>
    <x v="9"/>
    <x v="9"/>
    <x v="10"/>
    <x v="8"/>
  </r>
  <r>
    <x v="77"/>
    <x v="78"/>
    <x v="21"/>
    <x v="8"/>
    <x v="8"/>
    <x v="9"/>
    <x v="9"/>
    <x v="10"/>
    <x v="8"/>
  </r>
  <r>
    <x v="78"/>
    <x v="81"/>
    <x v="12"/>
    <x v="6"/>
    <x v="11"/>
    <x v="10"/>
    <x v="10"/>
    <x v="10"/>
    <x v="8"/>
  </r>
  <r>
    <x v="79"/>
    <x v="82"/>
    <x v="21"/>
    <x v="10"/>
    <x v="11"/>
    <x v="10"/>
    <x v="10"/>
    <x v="10"/>
    <x v="8"/>
  </r>
  <r>
    <x v="80"/>
    <x v="89"/>
    <x v="18"/>
    <x v="10"/>
    <x v="11"/>
    <x v="9"/>
    <x v="9"/>
    <x v="10"/>
    <x v="8"/>
  </r>
  <r>
    <x v="81"/>
    <x v="86"/>
    <x v="4"/>
    <x v="13"/>
    <x v="14"/>
    <x v="5"/>
    <x v="7"/>
    <x v="10"/>
    <x v="8"/>
  </r>
  <r>
    <x v="82"/>
    <x v="95"/>
    <x v="15"/>
    <x v="6"/>
    <x v="6"/>
    <x v="10"/>
    <x v="10"/>
    <x v="12"/>
    <x v="10"/>
  </r>
  <r>
    <x v="125"/>
    <x v="41"/>
    <x v="18"/>
    <x v="8"/>
    <x v="8"/>
    <x v="9"/>
    <x v="9"/>
    <x v="10"/>
    <x v="8"/>
  </r>
  <r>
    <x v="84"/>
    <x v="90"/>
    <x v="18"/>
    <x v="13"/>
    <x v="14"/>
    <x v="5"/>
    <x v="5"/>
    <x v="10"/>
    <x v="8"/>
  </r>
  <r>
    <x v="85"/>
    <x v="93"/>
    <x v="1"/>
    <x v="6"/>
    <x v="6"/>
    <x v="10"/>
    <x v="10"/>
    <x v="10"/>
    <x v="8"/>
  </r>
  <r>
    <x v="86"/>
    <x v="94"/>
    <x v="4"/>
    <x v="5"/>
    <x v="4"/>
    <x v="9"/>
    <x v="9"/>
    <x v="6"/>
    <x v="4"/>
  </r>
  <r>
    <x v="87"/>
    <x v="88"/>
    <x v="2"/>
    <x v="5"/>
    <x v="8"/>
    <x v="10"/>
    <x v="10"/>
    <x v="3"/>
    <x v="12"/>
  </r>
  <r>
    <x v="88"/>
    <x v="85"/>
    <x v="6"/>
    <x v="6"/>
    <x v="6"/>
    <x v="9"/>
    <x v="9"/>
    <x v="10"/>
    <x v="8"/>
  </r>
  <r>
    <x v="89"/>
    <x v="91"/>
    <x v="18"/>
    <x v="13"/>
    <x v="14"/>
    <x v="9"/>
    <x v="9"/>
    <x v="10"/>
    <x v="8"/>
  </r>
  <r>
    <x v="90"/>
    <x v="84"/>
    <x v="10"/>
    <x v="4"/>
    <x v="4"/>
    <x v="12"/>
    <x v="12"/>
    <x v="12"/>
    <x v="10"/>
  </r>
  <r>
    <x v="91"/>
    <x v="92"/>
    <x v="4"/>
    <x v="8"/>
    <x v="8"/>
    <x v="9"/>
    <x v="9"/>
    <x v="12"/>
    <x v="10"/>
  </r>
  <r>
    <x v="92"/>
    <x v="96"/>
    <x v="16"/>
    <x v="8"/>
    <x v="8"/>
    <x v="9"/>
    <x v="14"/>
    <x v="12"/>
    <x v="10"/>
  </r>
  <r>
    <x v="93"/>
    <x v="99"/>
    <x v="21"/>
    <x v="5"/>
    <x v="4"/>
    <x v="9"/>
    <x v="9"/>
    <x v="10"/>
    <x v="8"/>
  </r>
  <r>
    <x v="94"/>
    <x v="97"/>
    <x v="7"/>
    <x v="6"/>
    <x v="6"/>
    <x v="2"/>
    <x v="2"/>
    <x v="3"/>
    <x v="1"/>
  </r>
  <r>
    <x v="95"/>
    <x v="101"/>
    <x v="0"/>
    <x v="5"/>
    <x v="6"/>
    <x v="12"/>
    <x v="12"/>
    <x v="10"/>
    <x v="8"/>
  </r>
  <r>
    <x v="96"/>
    <x v="98"/>
    <x v="2"/>
    <x v="5"/>
    <x v="4"/>
    <x v="5"/>
    <x v="5"/>
    <x v="8"/>
    <x v="6"/>
  </r>
  <r>
    <x v="97"/>
    <x v="139"/>
    <x v="12"/>
    <x v="7"/>
    <x v="7"/>
    <x v="11"/>
    <x v="11"/>
    <x v="9"/>
    <x v="7"/>
  </r>
  <r>
    <x v="98"/>
    <x v="100"/>
    <x v="12"/>
    <x v="4"/>
    <x v="4"/>
    <x v="9"/>
    <x v="9"/>
    <x v="10"/>
    <x v="8"/>
  </r>
  <r>
    <x v="99"/>
    <x v="102"/>
    <x v="20"/>
    <x v="8"/>
    <x v="8"/>
    <x v="10"/>
    <x v="10"/>
    <x v="6"/>
    <x v="13"/>
  </r>
  <r>
    <x v="100"/>
    <x v="103"/>
    <x v="17"/>
    <x v="8"/>
    <x v="8"/>
    <x v="2"/>
    <x v="2"/>
    <x v="14"/>
    <x v="14"/>
  </r>
  <r>
    <x v="101"/>
    <x v="104"/>
    <x v="2"/>
    <x v="13"/>
    <x v="14"/>
    <x v="9"/>
    <x v="9"/>
    <x v="10"/>
    <x v="8"/>
  </r>
  <r>
    <x v="102"/>
    <x v="110"/>
    <x v="14"/>
    <x v="6"/>
    <x v="6"/>
    <x v="2"/>
    <x v="2"/>
    <x v="14"/>
    <x v="13"/>
  </r>
  <r>
    <x v="103"/>
    <x v="105"/>
    <x v="14"/>
    <x v="5"/>
    <x v="4"/>
    <x v="10"/>
    <x v="10"/>
    <x v="10"/>
    <x v="8"/>
  </r>
  <r>
    <x v="104"/>
    <x v="106"/>
    <x v="15"/>
    <x v="5"/>
    <x v="4"/>
    <x v="2"/>
    <x v="2"/>
    <x v="3"/>
    <x v="1"/>
  </r>
  <r>
    <x v="105"/>
    <x v="107"/>
    <x v="6"/>
    <x v="8"/>
    <x v="12"/>
    <x v="10"/>
    <x v="10"/>
    <x v="10"/>
    <x v="8"/>
  </r>
  <r>
    <x v="106"/>
    <x v="109"/>
    <x v="18"/>
    <x v="8"/>
    <x v="8"/>
    <x v="10"/>
    <x v="10"/>
    <x v="10"/>
    <x v="8"/>
  </r>
  <r>
    <x v="107"/>
    <x v="108"/>
    <x v="1"/>
    <x v="3"/>
    <x v="5"/>
    <x v="8"/>
    <x v="8"/>
    <x v="7"/>
    <x v="5"/>
  </r>
  <r>
    <x v="108"/>
    <x v="111"/>
    <x v="20"/>
    <x v="8"/>
    <x v="8"/>
    <x v="12"/>
    <x v="12"/>
    <x v="12"/>
    <x v="10"/>
  </r>
  <r>
    <x v="109"/>
    <x v="112"/>
    <x v="13"/>
    <x v="6"/>
    <x v="6"/>
    <x v="10"/>
    <x v="10"/>
    <x v="10"/>
    <x v="8"/>
  </r>
  <r>
    <x v="110"/>
    <x v="113"/>
    <x v="6"/>
    <x v="5"/>
    <x v="11"/>
    <x v="9"/>
    <x v="9"/>
    <x v="10"/>
    <x v="8"/>
  </r>
  <r>
    <x v="111"/>
    <x v="114"/>
    <x v="6"/>
    <x v="6"/>
    <x v="6"/>
    <x v="10"/>
    <x v="13"/>
    <x v="12"/>
    <x v="10"/>
  </r>
  <r>
    <x v="112"/>
    <x v="77"/>
    <x v="1"/>
    <x v="13"/>
    <x v="14"/>
    <x v="9"/>
    <x v="9"/>
    <x v="10"/>
    <x v="8"/>
  </r>
  <r>
    <x v="114"/>
    <x v="115"/>
    <x v="20"/>
    <x v="8"/>
    <x v="9"/>
    <x v="9"/>
    <x v="9"/>
    <x v="8"/>
    <x v="6"/>
  </r>
  <r>
    <x v="115"/>
    <x v="139"/>
    <x v="12"/>
    <x v="7"/>
    <x v="7"/>
    <x v="11"/>
    <x v="11"/>
    <x v="9"/>
    <x v="7"/>
  </r>
  <r>
    <x v="116"/>
    <x v="116"/>
    <x v="19"/>
    <x v="13"/>
    <x v="14"/>
    <x v="10"/>
    <x v="10"/>
    <x v="10"/>
    <x v="8"/>
  </r>
  <r>
    <x v="117"/>
    <x v="119"/>
    <x v="18"/>
    <x v="5"/>
    <x v="8"/>
    <x v="9"/>
    <x v="9"/>
    <x v="10"/>
    <x v="8"/>
  </r>
  <r>
    <x v="118"/>
    <x v="139"/>
    <x v="18"/>
    <x v="6"/>
    <x v="11"/>
    <x v="10"/>
    <x v="10"/>
    <x v="10"/>
    <x v="8"/>
  </r>
  <r>
    <x v="119"/>
    <x v="117"/>
    <x v="15"/>
    <x v="4"/>
    <x v="3"/>
    <x v="7"/>
    <x v="7"/>
    <x v="10"/>
    <x v="8"/>
  </r>
  <r>
    <x v="121"/>
    <x v="120"/>
    <x v="6"/>
    <x v="4"/>
    <x v="11"/>
    <x v="10"/>
    <x v="10"/>
    <x v="10"/>
    <x v="8"/>
  </r>
  <r>
    <x v="122"/>
    <x v="121"/>
    <x v="18"/>
    <x v="6"/>
    <x v="11"/>
    <x v="10"/>
    <x v="10"/>
    <x v="10"/>
    <x v="8"/>
  </r>
  <r>
    <x v="123"/>
    <x v="136"/>
    <x v="16"/>
    <x v="8"/>
    <x v="8"/>
    <x v="12"/>
    <x v="12"/>
    <x v="12"/>
    <x v="10"/>
  </r>
  <r>
    <x v="124"/>
    <x v="74"/>
    <x v="5"/>
    <x v="1"/>
    <x v="8"/>
    <x v="9"/>
    <x v="9"/>
    <x v="12"/>
    <x v="10"/>
  </r>
  <r>
    <x v="125"/>
    <x v="41"/>
    <x v="18"/>
    <x v="8"/>
    <x v="8"/>
    <x v="10"/>
    <x v="10"/>
    <x v="10"/>
    <x v="8"/>
  </r>
  <r>
    <x v="126"/>
    <x v="79"/>
    <x v="17"/>
    <x v="5"/>
    <x v="4"/>
    <x v="7"/>
    <x v="7"/>
    <x v="10"/>
    <x v="8"/>
  </r>
  <r>
    <x v="120"/>
    <x v="124"/>
    <x v="1"/>
    <x v="1"/>
    <x v="1"/>
    <x v="5"/>
    <x v="5"/>
    <x v="6"/>
    <x v="4"/>
  </r>
  <r>
    <x v="113"/>
    <x v="134"/>
    <x v="1"/>
    <x v="13"/>
    <x v="14"/>
    <x v="15"/>
    <x v="15"/>
    <x v="4"/>
    <x v="2"/>
  </r>
  <r>
    <x v="127"/>
    <x v="123"/>
    <x v="16"/>
    <x v="8"/>
    <x v="8"/>
    <x v="9"/>
    <x v="9"/>
    <x v="12"/>
    <x v="10"/>
  </r>
  <r>
    <x v="128"/>
    <x v="122"/>
    <x v="12"/>
    <x v="6"/>
    <x v="8"/>
    <x v="10"/>
    <x v="10"/>
    <x v="10"/>
    <x v="8"/>
  </r>
  <r>
    <x v="129"/>
    <x v="25"/>
    <x v="21"/>
    <x v="5"/>
    <x v="8"/>
    <x v="2"/>
    <x v="2"/>
    <x v="3"/>
    <x v="1"/>
  </r>
  <r>
    <x v="130"/>
    <x v="125"/>
    <x v="20"/>
    <x v="5"/>
    <x v="4"/>
    <x v="12"/>
    <x v="12"/>
    <x v="6"/>
    <x v="4"/>
  </r>
  <r>
    <x v="131"/>
    <x v="130"/>
    <x v="5"/>
    <x v="5"/>
    <x v="6"/>
    <x v="9"/>
    <x v="9"/>
    <x v="6"/>
    <x v="4"/>
  </r>
  <r>
    <x v="132"/>
    <x v="126"/>
    <x v="15"/>
    <x v="8"/>
    <x v="8"/>
    <x v="10"/>
    <x v="10"/>
    <x v="10"/>
    <x v="8"/>
  </r>
  <r>
    <x v="133"/>
    <x v="127"/>
    <x v="1"/>
    <x v="6"/>
    <x v="6"/>
    <x v="9"/>
    <x v="9"/>
    <x v="11"/>
    <x v="9"/>
  </r>
  <r>
    <x v="134"/>
    <x v="128"/>
    <x v="10"/>
    <x v="6"/>
    <x v="6"/>
    <x v="10"/>
    <x v="10"/>
    <x v="10"/>
    <x v="8"/>
  </r>
  <r>
    <x v="135"/>
    <x v="129"/>
    <x v="20"/>
    <x v="8"/>
    <x v="8"/>
    <x v="10"/>
    <x v="10"/>
    <x v="10"/>
    <x v="8"/>
  </r>
  <r>
    <x v="137"/>
    <x v="5"/>
    <x v="20"/>
    <x v="5"/>
    <x v="12"/>
    <x v="14"/>
    <x v="14"/>
    <x v="14"/>
    <x v="13"/>
  </r>
  <r>
    <x v="138"/>
    <x v="47"/>
    <x v="12"/>
    <x v="7"/>
    <x v="7"/>
    <x v="11"/>
    <x v="11"/>
    <x v="9"/>
    <x v="7"/>
  </r>
  <r>
    <x v="136"/>
    <x v="131"/>
    <x v="6"/>
    <x v="6"/>
    <x v="11"/>
    <x v="10"/>
    <x v="10"/>
    <x v="10"/>
    <x v="8"/>
  </r>
  <r>
    <x v="140"/>
    <x v="132"/>
    <x v="14"/>
    <x v="4"/>
    <x v="6"/>
    <x v="10"/>
    <x v="10"/>
    <x v="8"/>
    <x v="6"/>
  </r>
  <r>
    <x v="139"/>
    <x v="133"/>
    <x v="11"/>
    <x v="12"/>
    <x v="13"/>
    <x v="15"/>
    <x v="15"/>
    <x v="15"/>
    <x v="15"/>
  </r>
  <r>
    <x v="141"/>
    <x v="135"/>
    <x v="14"/>
    <x v="8"/>
    <x v="8"/>
    <x v="9"/>
    <x v="9"/>
    <x v="12"/>
    <x v="10"/>
  </r>
  <r>
    <x v="142"/>
    <x v="137"/>
    <x v="4"/>
    <x v="5"/>
    <x v="4"/>
    <x v="12"/>
    <x v="12"/>
    <x v="10"/>
    <x v="10"/>
  </r>
  <r>
    <x v="143"/>
    <x v="138"/>
    <x v="4"/>
    <x v="8"/>
    <x v="8"/>
    <x v="14"/>
    <x v="14"/>
    <x v="12"/>
    <x v="10"/>
  </r>
  <r>
    <x v="83"/>
    <x v="87"/>
    <x v="17"/>
    <x v="0"/>
    <x v="0"/>
    <x v="0"/>
    <x v="0"/>
    <x v="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G27" firstHeaderRow="1" firstDataRow="2" firstDataCol="1"/>
  <pivotFields count="9">
    <pivotField compact="0" showAll="0"/>
    <pivotField compact="0" showAll="0"/>
    <pivotField axis="axisRow"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2"/>
  </rowFields>
  <colFields count="1">
    <field x="-2"/>
  </colFields>
  <dataFields count="6">
    <dataField name="Average of Highway_min" fld="3" subtotal="average" numFmtId="164"/>
    <dataField name="Average of Highway_max" fld="4" subtotal="average" numFmtId="164"/>
    <dataField name="Average of Rural_min" fld="5" subtotal="average" numFmtId="164"/>
    <dataField name="Average of Rural_max" fld="6" subtotal="average" numFmtId="164"/>
    <dataField name="Average of Urban_min" fld="7" subtotal="average" numFmtId="164"/>
    <dataField name="Average of Urban_max" fld="8" subtotal="average" numFmtId="164"/>
  </dataFields>
  <pivotTableStyleInfo name="PivotStyleLight16" showRowHeaders="1" showColHeaders="1" showRowStripes="0" showColStripes="0" showLastColumn="1"/>
</pivotTableDefinition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0.585937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6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7</v>
      </c>
      <c r="E2" s="1" t="s">
        <v>8</v>
      </c>
    </row>
    <row r="3" customFormat="false" ht="16" hidden="false" customHeight="false" outlineLevel="0" collapsed="false">
      <c r="A3" s="1" t="s">
        <v>9</v>
      </c>
      <c r="B3" s="1" t="s">
        <v>10</v>
      </c>
      <c r="C3" s="1" t="s">
        <v>7</v>
      </c>
      <c r="D3" s="1" t="s">
        <v>7</v>
      </c>
      <c r="E3" s="1" t="s">
        <v>8</v>
      </c>
    </row>
    <row r="4" customFormat="false" ht="16" hidden="false" customHeight="false" outlineLevel="0" collapsed="false">
      <c r="A4" s="1" t="s">
        <v>11</v>
      </c>
      <c r="B4" s="1" t="s">
        <v>12</v>
      </c>
      <c r="C4" s="1" t="s">
        <v>13</v>
      </c>
      <c r="D4" s="1" t="s">
        <v>14</v>
      </c>
      <c r="E4" s="1" t="s">
        <v>13</v>
      </c>
    </row>
    <row r="5" customFormat="false" ht="16" hidden="false" customHeight="false" outlineLevel="0" collapsed="false">
      <c r="A5" s="1" t="s">
        <v>15</v>
      </c>
      <c r="B5" s="1" t="s">
        <v>16</v>
      </c>
      <c r="C5" s="1" t="s">
        <v>13</v>
      </c>
      <c r="D5" s="1" t="s">
        <v>14</v>
      </c>
      <c r="E5" s="1" t="s">
        <v>13</v>
      </c>
    </row>
    <row r="6" customFormat="false" ht="16" hidden="false" customHeight="false" outlineLevel="0" collapsed="false">
      <c r="A6" s="1" t="s">
        <v>17</v>
      </c>
      <c r="B6" s="1" t="s">
        <v>18</v>
      </c>
      <c r="C6" s="1" t="s">
        <v>13</v>
      </c>
      <c r="D6" s="1" t="s">
        <v>14</v>
      </c>
      <c r="E6" s="1" t="s">
        <v>13</v>
      </c>
    </row>
    <row r="7" customFormat="false" ht="16" hidden="false" customHeight="false" outlineLevel="0" collapsed="false">
      <c r="A7" s="1" t="s">
        <v>19</v>
      </c>
      <c r="B7" s="1" t="s">
        <v>20</v>
      </c>
      <c r="C7" s="1" t="s">
        <v>13</v>
      </c>
      <c r="D7" s="1" t="s">
        <v>14</v>
      </c>
      <c r="E7" s="1" t="s">
        <v>13</v>
      </c>
    </row>
    <row r="8" customFormat="false" ht="16" hidden="false" customHeight="false" outlineLevel="0" collapsed="false">
      <c r="A8" s="1" t="n">
        <v>-99</v>
      </c>
      <c r="B8" s="1" t="s">
        <v>21</v>
      </c>
      <c r="C8" s="1" t="s">
        <v>7</v>
      </c>
      <c r="D8" s="1" t="s">
        <v>7</v>
      </c>
      <c r="E8" s="1" t="s">
        <v>22</v>
      </c>
    </row>
    <row r="9" customFormat="false" ht="16" hidden="false" customHeight="false" outlineLevel="0" collapsed="false">
      <c r="A9" s="1" t="s">
        <v>23</v>
      </c>
      <c r="B9" s="1" t="s">
        <v>24</v>
      </c>
      <c r="C9" s="1" t="s">
        <v>7</v>
      </c>
      <c r="D9" s="1" t="s">
        <v>7</v>
      </c>
      <c r="E9" s="1" t="s">
        <v>22</v>
      </c>
    </row>
    <row r="10" customFormat="false" ht="16" hidden="false" customHeight="false" outlineLevel="0" collapsed="false">
      <c r="A10" s="1" t="s">
        <v>25</v>
      </c>
      <c r="B10" s="1" t="s">
        <v>26</v>
      </c>
      <c r="C10" s="1" t="s">
        <v>7</v>
      </c>
      <c r="D10" s="1" t="s">
        <v>7</v>
      </c>
      <c r="E10" s="1" t="s">
        <v>27</v>
      </c>
    </row>
    <row r="11" customFormat="false" ht="16" hidden="false" customHeight="false" outlineLevel="0" collapsed="false">
      <c r="A11" s="1" t="s">
        <v>28</v>
      </c>
      <c r="B11" s="1" t="s">
        <v>29</v>
      </c>
      <c r="C11" s="1" t="s">
        <v>7</v>
      </c>
      <c r="D11" s="1" t="s">
        <v>7</v>
      </c>
      <c r="E11" s="1" t="s">
        <v>30</v>
      </c>
    </row>
    <row r="12" customFormat="false" ht="16" hidden="false" customHeight="false" outlineLevel="0" collapsed="false">
      <c r="A12" s="1" t="s">
        <v>31</v>
      </c>
      <c r="B12" s="1" t="s">
        <v>32</v>
      </c>
      <c r="C12" s="1" t="s">
        <v>7</v>
      </c>
      <c r="D12" s="1" t="s">
        <v>7</v>
      </c>
      <c r="E12" s="1" t="s">
        <v>22</v>
      </c>
    </row>
    <row r="13" customFormat="false" ht="16" hidden="false" customHeight="false" outlineLevel="0" collapsed="false">
      <c r="A13" s="1" t="s">
        <v>33</v>
      </c>
      <c r="B13" s="1" t="s">
        <v>34</v>
      </c>
      <c r="C13" s="1" t="s">
        <v>7</v>
      </c>
      <c r="D13" s="1" t="s">
        <v>7</v>
      </c>
      <c r="E13" s="1" t="s">
        <v>22</v>
      </c>
    </row>
    <row r="14" customFormat="false" ht="16" hidden="false" customHeight="false" outlineLevel="0" collapsed="false">
      <c r="A14" s="1" t="s">
        <v>35</v>
      </c>
      <c r="B14" s="1" t="s">
        <v>36</v>
      </c>
      <c r="C14" s="1" t="s">
        <v>7</v>
      </c>
      <c r="D14" s="1" t="s">
        <v>7</v>
      </c>
      <c r="E14" s="1" t="s">
        <v>22</v>
      </c>
    </row>
    <row r="15" customFormat="false" ht="16" hidden="false" customHeight="false" outlineLevel="0" collapsed="false">
      <c r="A15" s="1" t="s">
        <v>37</v>
      </c>
      <c r="B15" s="1" t="s">
        <v>38</v>
      </c>
      <c r="C15" s="1" t="s">
        <v>39</v>
      </c>
      <c r="D15" s="1" t="s">
        <v>39</v>
      </c>
      <c r="E15" s="1" t="s">
        <v>40</v>
      </c>
    </row>
    <row r="16" customFormat="false" ht="16" hidden="false" customHeight="false" outlineLevel="0" collapsed="false">
      <c r="A16" s="1" t="s">
        <v>41</v>
      </c>
      <c r="B16" s="1" t="s">
        <v>42</v>
      </c>
      <c r="C16" s="1" t="s">
        <v>39</v>
      </c>
      <c r="D16" s="1" t="s">
        <v>39</v>
      </c>
      <c r="E16" s="1" t="s">
        <v>40</v>
      </c>
    </row>
    <row r="17" customFormat="false" ht="16" hidden="false" customHeight="false" outlineLevel="0" collapsed="false">
      <c r="A17" s="1" t="s">
        <v>43</v>
      </c>
      <c r="B17" s="1" t="s">
        <v>44</v>
      </c>
      <c r="C17" s="1" t="s">
        <v>39</v>
      </c>
      <c r="D17" s="1" t="s">
        <v>39</v>
      </c>
      <c r="E17" s="1" t="s">
        <v>40</v>
      </c>
    </row>
    <row r="18" customFormat="false" ht="16" hidden="false" customHeight="false" outlineLevel="0" collapsed="false">
      <c r="A18" s="1" t="s">
        <v>45</v>
      </c>
      <c r="B18" s="1" t="s">
        <v>46</v>
      </c>
      <c r="C18" s="1" t="s">
        <v>39</v>
      </c>
      <c r="D18" s="1" t="s">
        <v>39</v>
      </c>
      <c r="E18" s="1" t="s">
        <v>40</v>
      </c>
    </row>
    <row r="19" customFormat="false" ht="16" hidden="false" customHeight="false" outlineLevel="0" collapsed="false">
      <c r="A19" s="1" t="s">
        <v>47</v>
      </c>
      <c r="B19" s="1" t="s">
        <v>48</v>
      </c>
      <c r="C19" s="1" t="s">
        <v>39</v>
      </c>
      <c r="D19" s="1" t="s">
        <v>39</v>
      </c>
      <c r="E19" s="1" t="s">
        <v>40</v>
      </c>
    </row>
    <row r="20" customFormat="false" ht="16" hidden="false" customHeight="false" outlineLevel="0" collapsed="false">
      <c r="A20" s="1" t="s">
        <v>49</v>
      </c>
      <c r="B20" s="1" t="s">
        <v>50</v>
      </c>
      <c r="C20" s="1" t="s">
        <v>39</v>
      </c>
      <c r="D20" s="1" t="s">
        <v>39</v>
      </c>
      <c r="E20" s="1" t="s">
        <v>40</v>
      </c>
    </row>
    <row r="21" customFormat="false" ht="16" hidden="false" customHeight="false" outlineLevel="0" collapsed="false">
      <c r="A21" s="1" t="s">
        <v>51</v>
      </c>
      <c r="B21" s="1" t="s">
        <v>52</v>
      </c>
      <c r="C21" s="1" t="s">
        <v>7</v>
      </c>
      <c r="D21" s="1" t="s">
        <v>7</v>
      </c>
      <c r="E21" s="1" t="s">
        <v>22</v>
      </c>
    </row>
    <row r="22" customFormat="false" ht="16" hidden="false" customHeight="false" outlineLevel="0" collapsed="false">
      <c r="A22" s="1" t="n">
        <v>-99</v>
      </c>
      <c r="B22" s="1" t="s">
        <v>53</v>
      </c>
      <c r="C22" s="1" t="s">
        <v>39</v>
      </c>
      <c r="D22" s="1" t="s">
        <v>39</v>
      </c>
      <c r="E22" s="1" t="s">
        <v>40</v>
      </c>
    </row>
    <row r="23" customFormat="false" ht="16" hidden="false" customHeight="false" outlineLevel="0" collapsed="false">
      <c r="A23" s="1" t="s">
        <v>54</v>
      </c>
      <c r="B23" s="1" t="s">
        <v>55</v>
      </c>
      <c r="C23" s="1" t="s">
        <v>56</v>
      </c>
      <c r="D23" s="1" t="s">
        <v>56</v>
      </c>
      <c r="E23" s="1" t="s">
        <v>57</v>
      </c>
    </row>
    <row r="24" customFormat="false" ht="16" hidden="false" customHeight="false" outlineLevel="0" collapsed="false">
      <c r="A24" s="1" t="s">
        <v>58</v>
      </c>
      <c r="B24" s="1" t="s">
        <v>59</v>
      </c>
      <c r="C24" s="1" t="s">
        <v>13</v>
      </c>
      <c r="D24" s="1" t="s">
        <v>14</v>
      </c>
      <c r="E24" s="1" t="s">
        <v>13</v>
      </c>
    </row>
    <row r="25" customFormat="false" ht="16" hidden="false" customHeight="false" outlineLevel="0" collapsed="false">
      <c r="A25" s="1" t="s">
        <v>60</v>
      </c>
      <c r="B25" s="1" t="s">
        <v>61</v>
      </c>
      <c r="C25" s="1" t="s">
        <v>13</v>
      </c>
      <c r="D25" s="1" t="s">
        <v>14</v>
      </c>
      <c r="E25" s="1" t="s">
        <v>13</v>
      </c>
    </row>
    <row r="26" customFormat="false" ht="16" hidden="false" customHeight="false" outlineLevel="0" collapsed="false">
      <c r="A26" s="1" t="s">
        <v>62</v>
      </c>
      <c r="B26" s="1" t="s">
        <v>63</v>
      </c>
      <c r="C26" s="1" t="s">
        <v>7</v>
      </c>
      <c r="D26" s="1" t="s">
        <v>7</v>
      </c>
      <c r="E26" s="1" t="s">
        <v>30</v>
      </c>
    </row>
    <row r="27" customFormat="false" ht="16" hidden="false" customHeight="false" outlineLevel="0" collapsed="false">
      <c r="A27" s="1" t="s">
        <v>64</v>
      </c>
      <c r="B27" s="1" t="s">
        <v>65</v>
      </c>
      <c r="C27" s="1" t="s">
        <v>7</v>
      </c>
      <c r="D27" s="1" t="s">
        <v>7</v>
      </c>
      <c r="E27" s="1" t="s">
        <v>30</v>
      </c>
    </row>
    <row r="28" customFormat="false" ht="16" hidden="false" customHeight="false" outlineLevel="0" collapsed="false">
      <c r="A28" s="1" t="s">
        <v>66</v>
      </c>
      <c r="B28" s="1" t="s">
        <v>67</v>
      </c>
      <c r="C28" s="1" t="s">
        <v>39</v>
      </c>
      <c r="D28" s="1" t="s">
        <v>39</v>
      </c>
      <c r="E28" s="1" t="s">
        <v>68</v>
      </c>
    </row>
    <row r="29" customFormat="false" ht="16" hidden="false" customHeight="false" outlineLevel="0" collapsed="false">
      <c r="A29" s="1" t="s">
        <v>69</v>
      </c>
      <c r="B29" s="1" t="s">
        <v>70</v>
      </c>
      <c r="C29" s="1" t="s">
        <v>39</v>
      </c>
      <c r="D29" s="1" t="s">
        <v>39</v>
      </c>
      <c r="E29" s="1" t="s">
        <v>68</v>
      </c>
    </row>
    <row r="30" customFormat="false" ht="16" hidden="false" customHeight="false" outlineLevel="0" collapsed="false">
      <c r="A30" s="1" t="s">
        <v>71</v>
      </c>
      <c r="B30" s="1" t="s">
        <v>72</v>
      </c>
      <c r="C30" s="1" t="s">
        <v>73</v>
      </c>
      <c r="D30" s="1" t="s">
        <v>14</v>
      </c>
      <c r="E30" s="1" t="s">
        <v>74</v>
      </c>
    </row>
    <row r="31" customFormat="false" ht="16" hidden="false" customHeight="false" outlineLevel="0" collapsed="false">
      <c r="A31" s="1" t="s">
        <v>75</v>
      </c>
      <c r="B31" s="1" t="s">
        <v>76</v>
      </c>
      <c r="C31" s="1" t="s">
        <v>73</v>
      </c>
      <c r="D31" s="1" t="s">
        <v>14</v>
      </c>
      <c r="E31" s="1" t="s">
        <v>74</v>
      </c>
    </row>
    <row r="32" customFormat="false" ht="16" hidden="false" customHeight="false" outlineLevel="0" collapsed="false">
      <c r="A32" s="1" t="s">
        <v>77</v>
      </c>
      <c r="B32" s="1" t="s">
        <v>78</v>
      </c>
      <c r="C32" s="1" t="s">
        <v>39</v>
      </c>
      <c r="D32" s="1" t="s">
        <v>39</v>
      </c>
      <c r="E32" s="1" t="s">
        <v>79</v>
      </c>
    </row>
    <row r="33" customFormat="false" ht="16" hidden="false" customHeight="false" outlineLevel="0" collapsed="false">
      <c r="A33" s="1" t="s">
        <v>80</v>
      </c>
      <c r="B33" s="1" t="s">
        <v>81</v>
      </c>
      <c r="C33" s="1" t="s">
        <v>39</v>
      </c>
      <c r="D33" s="1" t="s">
        <v>39</v>
      </c>
      <c r="E33" s="1" t="s">
        <v>79</v>
      </c>
    </row>
    <row r="34" customFormat="false" ht="16" hidden="false" customHeight="false" outlineLevel="0" collapsed="false">
      <c r="A34" s="1" t="s">
        <v>82</v>
      </c>
      <c r="B34" s="1" t="s">
        <v>83</v>
      </c>
      <c r="C34" s="1" t="s">
        <v>7</v>
      </c>
      <c r="D34" s="1" t="s">
        <v>7</v>
      </c>
      <c r="E34" s="1" t="s">
        <v>27</v>
      </c>
    </row>
    <row r="35" customFormat="false" ht="16" hidden="false" customHeight="false" outlineLevel="0" collapsed="false">
      <c r="A35" s="1" t="s">
        <v>84</v>
      </c>
      <c r="B35" s="1" t="s">
        <v>85</v>
      </c>
      <c r="C35" s="1" t="s">
        <v>56</v>
      </c>
      <c r="D35" s="1" t="s">
        <v>56</v>
      </c>
      <c r="E35" s="1" t="s">
        <v>86</v>
      </c>
    </row>
    <row r="36" customFormat="false" ht="16" hidden="false" customHeight="false" outlineLevel="0" collapsed="false">
      <c r="A36" s="1" t="s">
        <v>87</v>
      </c>
      <c r="B36" s="1" t="s">
        <v>88</v>
      </c>
      <c r="C36" s="1" t="s">
        <v>56</v>
      </c>
      <c r="D36" s="1" t="s">
        <v>56</v>
      </c>
      <c r="E36" s="1" t="s">
        <v>86</v>
      </c>
    </row>
    <row r="37" customFormat="false" ht="16" hidden="false" customHeight="false" outlineLevel="0" collapsed="false">
      <c r="A37" s="1" t="s">
        <v>89</v>
      </c>
      <c r="B37" s="1" t="s">
        <v>90</v>
      </c>
      <c r="C37" s="1" t="s">
        <v>39</v>
      </c>
      <c r="D37" s="1" t="s">
        <v>39</v>
      </c>
      <c r="E37" s="1" t="s">
        <v>91</v>
      </c>
    </row>
    <row r="38" customFormat="false" ht="16" hidden="false" customHeight="false" outlineLevel="0" collapsed="false">
      <c r="A38" s="1" t="s">
        <v>92</v>
      </c>
      <c r="B38" s="1" t="s">
        <v>93</v>
      </c>
      <c r="C38" s="1" t="s">
        <v>39</v>
      </c>
      <c r="D38" s="1" t="s">
        <v>39</v>
      </c>
      <c r="E38" s="1" t="s">
        <v>91</v>
      </c>
    </row>
    <row r="39" customFormat="false" ht="16" hidden="false" customHeight="false" outlineLevel="0" collapsed="false">
      <c r="A39" s="1" t="s">
        <v>94</v>
      </c>
      <c r="B39" s="1" t="s">
        <v>95</v>
      </c>
      <c r="C39" s="1" t="s">
        <v>73</v>
      </c>
      <c r="D39" s="1" t="s">
        <v>14</v>
      </c>
      <c r="E39" s="1" t="s">
        <v>96</v>
      </c>
    </row>
    <row r="40" customFormat="false" ht="16" hidden="false" customHeight="false" outlineLevel="0" collapsed="false">
      <c r="A40" s="1" t="s">
        <v>97</v>
      </c>
      <c r="B40" s="1" t="s">
        <v>98</v>
      </c>
      <c r="C40" s="1" t="s">
        <v>73</v>
      </c>
      <c r="D40" s="1" t="s">
        <v>14</v>
      </c>
      <c r="E40" s="1" t="s">
        <v>96</v>
      </c>
    </row>
    <row r="41" customFormat="false" ht="16" hidden="false" customHeight="false" outlineLevel="0" collapsed="false">
      <c r="A41" s="1" t="s">
        <v>99</v>
      </c>
      <c r="B41" s="1" t="s">
        <v>100</v>
      </c>
      <c r="C41" s="1" t="s">
        <v>7</v>
      </c>
      <c r="D41" s="1" t="s">
        <v>7</v>
      </c>
      <c r="E41" s="1" t="s">
        <v>22</v>
      </c>
    </row>
    <row r="42" customFormat="false" ht="16" hidden="false" customHeight="false" outlineLevel="0" collapsed="false">
      <c r="A42" s="1" t="s">
        <v>101</v>
      </c>
      <c r="B42" s="1" t="s">
        <v>102</v>
      </c>
      <c r="C42" s="1" t="s">
        <v>7</v>
      </c>
      <c r="D42" s="1" t="s">
        <v>7</v>
      </c>
      <c r="E42" s="1" t="s">
        <v>103</v>
      </c>
    </row>
    <row r="43" customFormat="false" ht="16" hidden="false" customHeight="false" outlineLevel="0" collapsed="false">
      <c r="A43" s="1" t="s">
        <v>104</v>
      </c>
      <c r="B43" s="1" t="s">
        <v>105</v>
      </c>
      <c r="C43" s="1" t="s">
        <v>7</v>
      </c>
      <c r="D43" s="1" t="s">
        <v>7</v>
      </c>
      <c r="E43" s="1" t="s">
        <v>103</v>
      </c>
    </row>
    <row r="44" customFormat="false" ht="16" hidden="false" customHeight="false" outlineLevel="0" collapsed="false">
      <c r="A44" s="1" t="s">
        <v>106</v>
      </c>
      <c r="B44" s="1" t="s">
        <v>107</v>
      </c>
      <c r="C44" s="1" t="s">
        <v>7</v>
      </c>
      <c r="D44" s="1" t="s">
        <v>7</v>
      </c>
      <c r="E44" s="1" t="s">
        <v>103</v>
      </c>
    </row>
    <row r="45" customFormat="false" ht="16" hidden="false" customHeight="false" outlineLevel="0" collapsed="false">
      <c r="A45" s="1" t="s">
        <v>108</v>
      </c>
      <c r="B45" s="1" t="s">
        <v>109</v>
      </c>
      <c r="C45" s="1" t="s">
        <v>56</v>
      </c>
      <c r="D45" s="1" t="s">
        <v>56</v>
      </c>
      <c r="E45" s="1" t="s">
        <v>110</v>
      </c>
    </row>
    <row r="46" customFormat="false" ht="16" hidden="false" customHeight="false" outlineLevel="0" collapsed="false">
      <c r="A46" s="1" t="s">
        <v>111</v>
      </c>
      <c r="B46" s="1" t="s">
        <v>112</v>
      </c>
      <c r="C46" s="1" t="s">
        <v>13</v>
      </c>
      <c r="D46" s="1" t="s">
        <v>14</v>
      </c>
      <c r="E46" s="1" t="s">
        <v>13</v>
      </c>
    </row>
    <row r="47" customFormat="false" ht="16" hidden="false" customHeight="false" outlineLevel="0" collapsed="false">
      <c r="A47" s="1" t="s">
        <v>113</v>
      </c>
      <c r="B47" s="1" t="s">
        <v>114</v>
      </c>
      <c r="C47" s="1" t="s">
        <v>13</v>
      </c>
      <c r="D47" s="1" t="s">
        <v>14</v>
      </c>
      <c r="E47" s="1" t="s">
        <v>13</v>
      </c>
    </row>
    <row r="48" customFormat="false" ht="16" hidden="false" customHeight="false" outlineLevel="0" collapsed="false">
      <c r="A48" s="1" t="s">
        <v>115</v>
      </c>
      <c r="B48" s="1" t="s">
        <v>116</v>
      </c>
      <c r="C48" s="1" t="s">
        <v>7</v>
      </c>
      <c r="D48" s="1" t="s">
        <v>7</v>
      </c>
      <c r="E48" s="1" t="s">
        <v>30</v>
      </c>
    </row>
    <row r="49" customFormat="false" ht="16" hidden="false" customHeight="false" outlineLevel="0" collapsed="false">
      <c r="A49" s="1" t="s">
        <v>117</v>
      </c>
      <c r="B49" s="1" t="s">
        <v>118</v>
      </c>
      <c r="C49" s="1" t="s">
        <v>56</v>
      </c>
      <c r="D49" s="1" t="s">
        <v>56</v>
      </c>
      <c r="E49" s="1" t="s">
        <v>86</v>
      </c>
    </row>
    <row r="50" customFormat="false" ht="16" hidden="false" customHeight="false" outlineLevel="0" collapsed="false">
      <c r="A50" s="1" t="s">
        <v>119</v>
      </c>
      <c r="B50" s="1" t="s">
        <v>120</v>
      </c>
      <c r="C50" s="1" t="s">
        <v>56</v>
      </c>
      <c r="D50" s="1" t="s">
        <v>56</v>
      </c>
      <c r="E50" s="1" t="s">
        <v>86</v>
      </c>
    </row>
    <row r="51" customFormat="false" ht="16" hidden="false" customHeight="false" outlineLevel="0" collapsed="false">
      <c r="A51" s="1" t="s">
        <v>121</v>
      </c>
      <c r="B51" s="1" t="s">
        <v>122</v>
      </c>
      <c r="C51" s="1" t="s">
        <v>56</v>
      </c>
      <c r="D51" s="1" t="s">
        <v>56</v>
      </c>
      <c r="E51" s="1" t="s">
        <v>57</v>
      </c>
    </row>
    <row r="52" customFormat="false" ht="16" hidden="false" customHeight="false" outlineLevel="0" collapsed="false">
      <c r="A52" s="1" t="s">
        <v>123</v>
      </c>
      <c r="B52" s="1" t="s">
        <v>124</v>
      </c>
      <c r="C52" s="1" t="s">
        <v>56</v>
      </c>
      <c r="D52" s="1" t="s">
        <v>56</v>
      </c>
      <c r="E52" s="1" t="s">
        <v>110</v>
      </c>
    </row>
    <row r="53" customFormat="false" ht="16" hidden="false" customHeight="false" outlineLevel="0" collapsed="false">
      <c r="A53" s="1" t="s">
        <v>125</v>
      </c>
      <c r="B53" s="1" t="s">
        <v>126</v>
      </c>
      <c r="C53" s="1" t="s">
        <v>56</v>
      </c>
      <c r="D53" s="1" t="s">
        <v>56</v>
      </c>
      <c r="E53" s="1" t="s">
        <v>110</v>
      </c>
    </row>
    <row r="54" customFormat="false" ht="16" hidden="false" customHeight="false" outlineLevel="0" collapsed="false">
      <c r="A54" s="1" t="s">
        <v>127</v>
      </c>
      <c r="B54" s="1" t="s">
        <v>128</v>
      </c>
      <c r="C54" s="1" t="s">
        <v>56</v>
      </c>
      <c r="D54" s="1" t="s">
        <v>56</v>
      </c>
      <c r="E54" s="1" t="s">
        <v>110</v>
      </c>
    </row>
    <row r="55" customFormat="false" ht="16" hidden="false" customHeight="false" outlineLevel="0" collapsed="false">
      <c r="A55" s="1" t="s">
        <v>129</v>
      </c>
      <c r="B55" s="1" t="s">
        <v>130</v>
      </c>
      <c r="C55" s="1" t="s">
        <v>56</v>
      </c>
      <c r="D55" s="1" t="s">
        <v>56</v>
      </c>
      <c r="E55" s="1" t="s">
        <v>110</v>
      </c>
    </row>
    <row r="56" customFormat="false" ht="16" hidden="false" customHeight="false" outlineLevel="0" collapsed="false">
      <c r="A56" s="1" t="s">
        <v>131</v>
      </c>
      <c r="B56" s="1" t="s">
        <v>132</v>
      </c>
      <c r="C56" s="1" t="s">
        <v>56</v>
      </c>
      <c r="D56" s="1" t="s">
        <v>56</v>
      </c>
      <c r="E56" s="1" t="s">
        <v>110</v>
      </c>
    </row>
    <row r="57" customFormat="false" ht="16" hidden="false" customHeight="false" outlineLevel="0" collapsed="false">
      <c r="A57" s="1" t="s">
        <v>133</v>
      </c>
      <c r="B57" s="1" t="s">
        <v>134</v>
      </c>
      <c r="C57" s="1" t="s">
        <v>7</v>
      </c>
      <c r="D57" s="1" t="s">
        <v>7</v>
      </c>
      <c r="E57" s="1" t="s">
        <v>8</v>
      </c>
    </row>
    <row r="58" customFormat="false" ht="16" hidden="false" customHeight="false" outlineLevel="0" collapsed="false">
      <c r="A58" s="1" t="s">
        <v>135</v>
      </c>
      <c r="B58" s="1" t="s">
        <v>136</v>
      </c>
      <c r="C58" s="1" t="s">
        <v>7</v>
      </c>
      <c r="D58" s="1" t="s">
        <v>7</v>
      </c>
      <c r="E58" s="1" t="s">
        <v>8</v>
      </c>
    </row>
    <row r="59" customFormat="false" ht="16" hidden="false" customHeight="false" outlineLevel="0" collapsed="false">
      <c r="A59" s="1" t="s">
        <v>137</v>
      </c>
      <c r="B59" s="1" t="s">
        <v>138</v>
      </c>
      <c r="C59" s="1" t="s">
        <v>56</v>
      </c>
      <c r="D59" s="1" t="s">
        <v>56</v>
      </c>
      <c r="E59" s="1" t="s">
        <v>57</v>
      </c>
    </row>
    <row r="60" customFormat="false" ht="16" hidden="false" customHeight="false" outlineLevel="0" collapsed="false">
      <c r="A60" s="1" t="s">
        <v>139</v>
      </c>
      <c r="B60" s="1" t="s">
        <v>140</v>
      </c>
      <c r="C60" s="1" t="s">
        <v>7</v>
      </c>
      <c r="D60" s="1" t="s">
        <v>7</v>
      </c>
      <c r="E60" s="1" t="s">
        <v>22</v>
      </c>
    </row>
    <row r="61" customFormat="false" ht="16" hidden="false" customHeight="false" outlineLevel="0" collapsed="false">
      <c r="A61" s="1" t="s">
        <v>141</v>
      </c>
      <c r="B61" s="1" t="s">
        <v>142</v>
      </c>
      <c r="C61" s="1" t="s">
        <v>56</v>
      </c>
      <c r="D61" s="1" t="s">
        <v>56</v>
      </c>
      <c r="E61" s="1" t="s">
        <v>57</v>
      </c>
    </row>
    <row r="62" customFormat="false" ht="16" hidden="false" customHeight="false" outlineLevel="0" collapsed="false">
      <c r="A62" s="1" t="s">
        <v>143</v>
      </c>
      <c r="B62" s="1" t="s">
        <v>144</v>
      </c>
      <c r="C62" s="1" t="s">
        <v>7</v>
      </c>
      <c r="D62" s="1" t="s">
        <v>7</v>
      </c>
      <c r="E62" s="1" t="s">
        <v>22</v>
      </c>
    </row>
    <row r="63" customFormat="false" ht="16" hidden="false" customHeight="false" outlineLevel="0" collapsed="false">
      <c r="A63" s="1" t="s">
        <v>145</v>
      </c>
      <c r="B63" s="1" t="s">
        <v>146</v>
      </c>
      <c r="C63" s="1" t="s">
        <v>56</v>
      </c>
      <c r="D63" s="1" t="s">
        <v>56</v>
      </c>
      <c r="E63" s="1" t="s">
        <v>147</v>
      </c>
    </row>
    <row r="64" customFormat="false" ht="16" hidden="false" customHeight="false" outlineLevel="0" collapsed="false">
      <c r="A64" s="1" t="s">
        <v>148</v>
      </c>
      <c r="B64" s="1" t="s">
        <v>149</v>
      </c>
      <c r="C64" s="1" t="s">
        <v>56</v>
      </c>
      <c r="D64" s="1" t="s">
        <v>56</v>
      </c>
      <c r="E64" s="1" t="s">
        <v>147</v>
      </c>
    </row>
    <row r="65" customFormat="false" ht="16" hidden="false" customHeight="false" outlineLevel="0" collapsed="false">
      <c r="A65" s="1" t="s">
        <v>150</v>
      </c>
      <c r="B65" s="1" t="s">
        <v>151</v>
      </c>
      <c r="C65" s="1" t="s">
        <v>7</v>
      </c>
      <c r="D65" s="1" t="s">
        <v>7</v>
      </c>
      <c r="E65" s="1" t="s">
        <v>22</v>
      </c>
    </row>
    <row r="66" customFormat="false" ht="16" hidden="false" customHeight="false" outlineLevel="0" collapsed="false">
      <c r="A66" s="1" t="n">
        <v>-99</v>
      </c>
      <c r="B66" s="1" t="s">
        <v>152</v>
      </c>
      <c r="C66" s="1" t="s">
        <v>56</v>
      </c>
      <c r="D66" s="1" t="s">
        <v>56</v>
      </c>
      <c r="E66" s="1" t="s">
        <v>147</v>
      </c>
    </row>
    <row r="67" customFormat="false" ht="16" hidden="false" customHeight="false" outlineLevel="0" collapsed="false">
      <c r="A67" s="1" t="s">
        <v>153</v>
      </c>
      <c r="B67" s="1" t="s">
        <v>154</v>
      </c>
      <c r="C67" s="1" t="s">
        <v>7</v>
      </c>
      <c r="D67" s="1" t="s">
        <v>7</v>
      </c>
      <c r="E67" s="1" t="s">
        <v>22</v>
      </c>
    </row>
    <row r="68" customFormat="false" ht="16" hidden="false" customHeight="false" outlineLevel="0" collapsed="false">
      <c r="A68" s="1" t="s">
        <v>155</v>
      </c>
      <c r="B68" s="1" t="s">
        <v>156</v>
      </c>
      <c r="C68" s="1" t="s">
        <v>56</v>
      </c>
      <c r="D68" s="1" t="s">
        <v>56</v>
      </c>
      <c r="E68" s="1" t="s">
        <v>147</v>
      </c>
    </row>
    <row r="69" customFormat="false" ht="16" hidden="false" customHeight="false" outlineLevel="0" collapsed="false">
      <c r="A69" s="1" t="s">
        <v>157</v>
      </c>
      <c r="B69" s="1" t="s">
        <v>158</v>
      </c>
      <c r="C69" s="1" t="s">
        <v>7</v>
      </c>
      <c r="D69" s="1" t="s">
        <v>7</v>
      </c>
      <c r="E69" s="1" t="s">
        <v>8</v>
      </c>
    </row>
    <row r="70" customFormat="false" ht="16" hidden="false" customHeight="false" outlineLevel="0" collapsed="false">
      <c r="A70" s="1" t="s">
        <v>159</v>
      </c>
      <c r="B70" s="1" t="s">
        <v>160</v>
      </c>
      <c r="C70" s="1" t="s">
        <v>7</v>
      </c>
      <c r="D70" s="1" t="s">
        <v>7</v>
      </c>
      <c r="E70" s="1" t="s">
        <v>103</v>
      </c>
    </row>
    <row r="71" customFormat="false" ht="16" hidden="false" customHeight="false" outlineLevel="0" collapsed="false">
      <c r="A71" s="1" t="s">
        <v>161</v>
      </c>
      <c r="B71" s="1" t="s">
        <v>162</v>
      </c>
      <c r="C71" s="1" t="s">
        <v>7</v>
      </c>
      <c r="D71" s="1" t="s">
        <v>7</v>
      </c>
      <c r="E71" s="1" t="s">
        <v>22</v>
      </c>
    </row>
    <row r="72" customFormat="false" ht="16" hidden="false" customHeight="false" outlineLevel="0" collapsed="false">
      <c r="A72" s="1" t="s">
        <v>163</v>
      </c>
      <c r="B72" s="1" t="s">
        <v>164</v>
      </c>
      <c r="C72" s="1" t="s">
        <v>56</v>
      </c>
      <c r="D72" s="1" t="s">
        <v>56</v>
      </c>
      <c r="E72" s="1" t="s">
        <v>110</v>
      </c>
    </row>
    <row r="73" customFormat="false" ht="16" hidden="false" customHeight="false" outlineLevel="0" collapsed="false">
      <c r="A73" s="1" t="s">
        <v>165</v>
      </c>
      <c r="B73" s="1" t="s">
        <v>166</v>
      </c>
      <c r="C73" s="1" t="s">
        <v>39</v>
      </c>
      <c r="D73" s="1" t="s">
        <v>39</v>
      </c>
      <c r="E73" s="1" t="s">
        <v>68</v>
      </c>
    </row>
    <row r="74" customFormat="false" ht="16" hidden="false" customHeight="false" outlineLevel="0" collapsed="false">
      <c r="A74" s="1" t="s">
        <v>167</v>
      </c>
      <c r="B74" s="1" t="s">
        <v>168</v>
      </c>
      <c r="C74" s="1" t="s">
        <v>39</v>
      </c>
      <c r="D74" s="1" t="s">
        <v>39</v>
      </c>
      <c r="E74" s="1" t="s">
        <v>68</v>
      </c>
    </row>
    <row r="75" customFormat="false" ht="16" hidden="false" customHeight="false" outlineLevel="0" collapsed="false">
      <c r="A75" s="1" t="s">
        <v>169</v>
      </c>
      <c r="B75" s="1" t="s">
        <v>170</v>
      </c>
      <c r="C75" s="1" t="s">
        <v>56</v>
      </c>
      <c r="D75" s="1" t="s">
        <v>56</v>
      </c>
      <c r="E75" s="1" t="s">
        <v>86</v>
      </c>
    </row>
    <row r="76" customFormat="false" ht="16" hidden="false" customHeight="false" outlineLevel="0" collapsed="false">
      <c r="A76" s="1" t="s">
        <v>171</v>
      </c>
      <c r="B76" s="1" t="s">
        <v>172</v>
      </c>
      <c r="C76" s="1" t="s">
        <v>56</v>
      </c>
      <c r="D76" s="1" t="s">
        <v>56</v>
      </c>
      <c r="E76" s="1" t="s">
        <v>86</v>
      </c>
    </row>
    <row r="77" customFormat="false" ht="16" hidden="false" customHeight="false" outlineLevel="0" collapsed="false">
      <c r="A77" s="1" t="s">
        <v>173</v>
      </c>
      <c r="B77" s="1" t="s">
        <v>174</v>
      </c>
      <c r="C77" s="1" t="s">
        <v>56</v>
      </c>
      <c r="D77" s="1" t="s">
        <v>56</v>
      </c>
      <c r="E77" s="1" t="s">
        <v>86</v>
      </c>
    </row>
    <row r="78" customFormat="false" ht="16" hidden="false" customHeight="false" outlineLevel="0" collapsed="false">
      <c r="A78" s="1" t="s">
        <v>175</v>
      </c>
      <c r="B78" s="1" t="s">
        <v>176</v>
      </c>
      <c r="C78" s="1" t="s">
        <v>56</v>
      </c>
      <c r="D78" s="1" t="s">
        <v>56</v>
      </c>
      <c r="E78" s="1" t="s">
        <v>86</v>
      </c>
    </row>
    <row r="79" customFormat="false" ht="16" hidden="false" customHeight="false" outlineLevel="0" collapsed="false">
      <c r="A79" s="1" t="s">
        <v>177</v>
      </c>
      <c r="B79" s="1" t="s">
        <v>178</v>
      </c>
      <c r="C79" s="1" t="s">
        <v>56</v>
      </c>
      <c r="D79" s="1" t="s">
        <v>56</v>
      </c>
      <c r="E79" s="1" t="s">
        <v>110</v>
      </c>
    </row>
    <row r="80" customFormat="false" ht="16" hidden="false" customHeight="false" outlineLevel="0" collapsed="false">
      <c r="A80" s="1" t="s">
        <v>179</v>
      </c>
      <c r="B80" s="1" t="s">
        <v>180</v>
      </c>
      <c r="C80" s="1" t="s">
        <v>56</v>
      </c>
      <c r="D80" s="1" t="s">
        <v>56</v>
      </c>
      <c r="E80" s="1" t="s">
        <v>110</v>
      </c>
    </row>
    <row r="81" customFormat="false" ht="16" hidden="false" customHeight="false" outlineLevel="0" collapsed="false">
      <c r="A81" s="1" t="s">
        <v>181</v>
      </c>
      <c r="B81" s="1" t="s">
        <v>182</v>
      </c>
      <c r="C81" s="1" t="s">
        <v>56</v>
      </c>
      <c r="D81" s="1" t="s">
        <v>56</v>
      </c>
      <c r="E81" s="1" t="s">
        <v>147</v>
      </c>
    </row>
    <row r="82" customFormat="false" ht="16" hidden="false" customHeight="false" outlineLevel="0" collapsed="false">
      <c r="A82" s="1" t="s">
        <v>183</v>
      </c>
      <c r="B82" s="1" t="s">
        <v>184</v>
      </c>
      <c r="C82" s="1" t="s">
        <v>39</v>
      </c>
      <c r="D82" s="1" t="s">
        <v>39</v>
      </c>
      <c r="E82" s="1" t="s">
        <v>40</v>
      </c>
    </row>
    <row r="83" customFormat="false" ht="16" hidden="false" customHeight="false" outlineLevel="0" collapsed="false">
      <c r="A83" s="1" t="s">
        <v>185</v>
      </c>
      <c r="B83" s="1" t="s">
        <v>186</v>
      </c>
      <c r="C83" s="1" t="s">
        <v>39</v>
      </c>
      <c r="D83" s="1" t="s">
        <v>39</v>
      </c>
      <c r="E83" s="1" t="s">
        <v>187</v>
      </c>
    </row>
    <row r="84" customFormat="false" ht="16" hidden="false" customHeight="false" outlineLevel="0" collapsed="false">
      <c r="A84" s="1" t="s">
        <v>188</v>
      </c>
      <c r="B84" s="1" t="s">
        <v>189</v>
      </c>
      <c r="C84" s="1" t="s">
        <v>39</v>
      </c>
      <c r="D84" s="1" t="s">
        <v>39</v>
      </c>
      <c r="E84" s="1" t="s">
        <v>187</v>
      </c>
    </row>
    <row r="85" customFormat="false" ht="16" hidden="false" customHeight="false" outlineLevel="0" collapsed="false">
      <c r="A85" s="1" t="s">
        <v>190</v>
      </c>
      <c r="B85" s="1" t="s">
        <v>191</v>
      </c>
      <c r="C85" s="1" t="s">
        <v>39</v>
      </c>
      <c r="D85" s="1" t="s">
        <v>39</v>
      </c>
      <c r="E85" s="1" t="s">
        <v>187</v>
      </c>
    </row>
    <row r="86" customFormat="false" ht="16" hidden="false" customHeight="false" outlineLevel="0" collapsed="false">
      <c r="A86" s="1" t="s">
        <v>192</v>
      </c>
      <c r="B86" s="1" t="s">
        <v>193</v>
      </c>
      <c r="C86" s="1" t="s">
        <v>39</v>
      </c>
      <c r="D86" s="1" t="s">
        <v>39</v>
      </c>
      <c r="E86" s="1" t="s">
        <v>79</v>
      </c>
    </row>
    <row r="87" customFormat="false" ht="16" hidden="false" customHeight="false" outlineLevel="0" collapsed="false">
      <c r="A87" s="1" t="s">
        <v>194</v>
      </c>
      <c r="B87" s="1" t="s">
        <v>195</v>
      </c>
      <c r="C87" s="1" t="s">
        <v>39</v>
      </c>
      <c r="D87" s="1" t="s">
        <v>39</v>
      </c>
      <c r="E87" s="1" t="s">
        <v>68</v>
      </c>
    </row>
    <row r="88" customFormat="false" ht="16" hidden="false" customHeight="false" outlineLevel="0" collapsed="false">
      <c r="A88" s="1" t="s">
        <v>196</v>
      </c>
      <c r="B88" s="1" t="s">
        <v>197</v>
      </c>
      <c r="C88" s="1" t="s">
        <v>39</v>
      </c>
      <c r="D88" s="1" t="s">
        <v>39</v>
      </c>
      <c r="E88" s="1" t="s">
        <v>40</v>
      </c>
    </row>
    <row r="89" customFormat="false" ht="16" hidden="false" customHeight="false" outlineLevel="0" collapsed="false">
      <c r="A89" s="1" t="s">
        <v>198</v>
      </c>
      <c r="B89" s="1" t="s">
        <v>199</v>
      </c>
      <c r="C89" s="1" t="s">
        <v>39</v>
      </c>
      <c r="D89" s="1" t="s">
        <v>39</v>
      </c>
      <c r="E89" s="1" t="s">
        <v>40</v>
      </c>
    </row>
    <row r="90" customFormat="false" ht="16" hidden="false" customHeight="false" outlineLevel="0" collapsed="false">
      <c r="A90" s="1" t="s">
        <v>200</v>
      </c>
      <c r="B90" s="1" t="s">
        <v>201</v>
      </c>
      <c r="C90" s="1" t="s">
        <v>56</v>
      </c>
      <c r="D90" s="1" t="s">
        <v>56</v>
      </c>
      <c r="E90" s="1" t="s">
        <v>57</v>
      </c>
    </row>
    <row r="91" customFormat="false" ht="16" hidden="false" customHeight="false" outlineLevel="0" collapsed="false">
      <c r="A91" s="1" t="s">
        <v>202</v>
      </c>
      <c r="B91" s="1" t="s">
        <v>203</v>
      </c>
      <c r="C91" s="1" t="s">
        <v>7</v>
      </c>
      <c r="D91" s="1" t="s">
        <v>7</v>
      </c>
      <c r="E91" s="1" t="s">
        <v>22</v>
      </c>
    </row>
    <row r="92" customFormat="false" ht="16" hidden="false" customHeight="false" outlineLevel="0" collapsed="false">
      <c r="A92" s="1" t="s">
        <v>204</v>
      </c>
      <c r="B92" s="1" t="s">
        <v>205</v>
      </c>
      <c r="C92" s="1" t="s">
        <v>56</v>
      </c>
      <c r="D92" s="1" t="s">
        <v>56</v>
      </c>
      <c r="E92" s="1" t="s">
        <v>147</v>
      </c>
    </row>
    <row r="93" customFormat="false" ht="16" hidden="false" customHeight="false" outlineLevel="0" collapsed="false">
      <c r="A93" s="1" t="s">
        <v>206</v>
      </c>
      <c r="B93" s="1" t="s">
        <v>207</v>
      </c>
      <c r="C93" s="1" t="s">
        <v>56</v>
      </c>
      <c r="D93" s="1" t="s">
        <v>56</v>
      </c>
      <c r="E93" s="1" t="s">
        <v>57</v>
      </c>
    </row>
    <row r="94" customFormat="false" ht="16" hidden="false" customHeight="false" outlineLevel="0" collapsed="false">
      <c r="A94" s="1" t="s">
        <v>208</v>
      </c>
      <c r="B94" s="1" t="s">
        <v>209</v>
      </c>
      <c r="C94" s="1" t="s">
        <v>7</v>
      </c>
      <c r="D94" s="1" t="s">
        <v>7</v>
      </c>
      <c r="E94" s="1" t="s">
        <v>27</v>
      </c>
    </row>
    <row r="95" customFormat="false" ht="16" hidden="false" customHeight="false" outlineLevel="0" collapsed="false">
      <c r="A95" s="1" t="s">
        <v>210</v>
      </c>
      <c r="B95" s="1" t="s">
        <v>211</v>
      </c>
      <c r="C95" s="1" t="s">
        <v>56</v>
      </c>
      <c r="D95" s="1" t="s">
        <v>56</v>
      </c>
      <c r="E95" s="1" t="s">
        <v>57</v>
      </c>
    </row>
    <row r="96" customFormat="false" ht="16" hidden="false" customHeight="false" outlineLevel="0" collapsed="false">
      <c r="A96" s="1" t="s">
        <v>212</v>
      </c>
      <c r="B96" s="1" t="s">
        <v>213</v>
      </c>
      <c r="C96" s="1" t="s">
        <v>56</v>
      </c>
      <c r="D96" s="1" t="s">
        <v>56</v>
      </c>
      <c r="E96" s="1" t="s">
        <v>57</v>
      </c>
    </row>
    <row r="97" customFormat="false" ht="16" hidden="false" customHeight="false" outlineLevel="0" collapsed="false">
      <c r="A97" s="1" t="s">
        <v>214</v>
      </c>
      <c r="B97" s="1" t="s">
        <v>215</v>
      </c>
      <c r="C97" s="1" t="s">
        <v>39</v>
      </c>
      <c r="D97" s="1" t="s">
        <v>39</v>
      </c>
      <c r="E97" s="1" t="s">
        <v>187</v>
      </c>
    </row>
    <row r="98" customFormat="false" ht="16" hidden="false" customHeight="false" outlineLevel="0" collapsed="false">
      <c r="A98" s="1" t="s">
        <v>216</v>
      </c>
      <c r="B98" s="1" t="s">
        <v>217</v>
      </c>
      <c r="C98" s="1" t="s">
        <v>56</v>
      </c>
      <c r="D98" s="1" t="s">
        <v>56</v>
      </c>
      <c r="E98" s="1" t="s">
        <v>147</v>
      </c>
    </row>
    <row r="99" customFormat="false" ht="16" hidden="false" customHeight="false" outlineLevel="0" collapsed="false">
      <c r="A99" s="1" t="s">
        <v>218</v>
      </c>
      <c r="B99" s="1" t="s">
        <v>219</v>
      </c>
      <c r="C99" s="1" t="s">
        <v>39</v>
      </c>
      <c r="D99" s="1" t="s">
        <v>39</v>
      </c>
      <c r="E99" s="1" t="s">
        <v>187</v>
      </c>
    </row>
    <row r="100" customFormat="false" ht="16" hidden="false" customHeight="false" outlineLevel="0" collapsed="false">
      <c r="A100" s="1" t="s">
        <v>220</v>
      </c>
      <c r="B100" s="1" t="s">
        <v>221</v>
      </c>
      <c r="C100" s="1" t="s">
        <v>39</v>
      </c>
      <c r="D100" s="1" t="s">
        <v>39</v>
      </c>
      <c r="E100" s="1" t="s">
        <v>187</v>
      </c>
    </row>
    <row r="101" customFormat="false" ht="16" hidden="false" customHeight="false" outlineLevel="0" collapsed="false">
      <c r="A101" s="1" t="s">
        <v>222</v>
      </c>
      <c r="B101" s="1" t="s">
        <v>223</v>
      </c>
      <c r="C101" s="1" t="s">
        <v>39</v>
      </c>
      <c r="D101" s="1" t="s">
        <v>39</v>
      </c>
      <c r="E101" s="1" t="s">
        <v>187</v>
      </c>
    </row>
    <row r="102" customFormat="false" ht="16" hidden="false" customHeight="false" outlineLevel="0" collapsed="false">
      <c r="A102" s="1" t="s">
        <v>224</v>
      </c>
      <c r="B102" s="1" t="s">
        <v>225</v>
      </c>
      <c r="C102" s="1" t="s">
        <v>39</v>
      </c>
      <c r="D102" s="1" t="s">
        <v>39</v>
      </c>
      <c r="E102" s="1" t="s">
        <v>187</v>
      </c>
    </row>
    <row r="103" customFormat="false" ht="16" hidden="false" customHeight="false" outlineLevel="0" collapsed="false">
      <c r="A103" s="1" t="s">
        <v>226</v>
      </c>
      <c r="B103" s="1" t="s">
        <v>227</v>
      </c>
      <c r="C103" s="1" t="s">
        <v>39</v>
      </c>
      <c r="D103" s="1" t="s">
        <v>39</v>
      </c>
      <c r="E103" s="1" t="s">
        <v>79</v>
      </c>
    </row>
    <row r="104" customFormat="false" ht="16" hidden="false" customHeight="false" outlineLevel="0" collapsed="false">
      <c r="A104" s="1" t="s">
        <v>228</v>
      </c>
      <c r="B104" s="1" t="s">
        <v>229</v>
      </c>
      <c r="C104" s="1" t="s">
        <v>56</v>
      </c>
      <c r="D104" s="1" t="s">
        <v>56</v>
      </c>
      <c r="E104" s="1" t="s">
        <v>147</v>
      </c>
    </row>
    <row r="105" customFormat="false" ht="16" hidden="false" customHeight="false" outlineLevel="0" collapsed="false">
      <c r="A105" s="1" t="s">
        <v>230</v>
      </c>
      <c r="B105" s="1" t="s">
        <v>231</v>
      </c>
      <c r="C105" s="1" t="s">
        <v>56</v>
      </c>
      <c r="D105" s="1" t="s">
        <v>56</v>
      </c>
      <c r="E105" s="1" t="s">
        <v>147</v>
      </c>
    </row>
    <row r="106" customFormat="false" ht="16" hidden="false" customHeight="false" outlineLevel="0" collapsed="false">
      <c r="A106" s="1" t="s">
        <v>232</v>
      </c>
      <c r="B106" s="1" t="s">
        <v>233</v>
      </c>
      <c r="C106" s="1" t="s">
        <v>7</v>
      </c>
      <c r="D106" s="1" t="s">
        <v>7</v>
      </c>
      <c r="E106" s="1" t="s">
        <v>22</v>
      </c>
    </row>
    <row r="107" customFormat="false" ht="16" hidden="false" customHeight="false" outlineLevel="0" collapsed="false">
      <c r="A107" s="1" t="s">
        <v>234</v>
      </c>
      <c r="B107" s="1" t="s">
        <v>235</v>
      </c>
      <c r="C107" s="1" t="s">
        <v>7</v>
      </c>
      <c r="D107" s="1" t="s">
        <v>7</v>
      </c>
      <c r="E107" s="1" t="s">
        <v>22</v>
      </c>
    </row>
    <row r="108" customFormat="false" ht="16" hidden="false" customHeight="false" outlineLevel="0" collapsed="false">
      <c r="A108" s="1" t="s">
        <v>236</v>
      </c>
      <c r="B108" s="1" t="s">
        <v>237</v>
      </c>
      <c r="C108" s="1" t="s">
        <v>39</v>
      </c>
      <c r="D108" s="1" t="s">
        <v>39</v>
      </c>
      <c r="E108" s="1" t="s">
        <v>91</v>
      </c>
    </row>
    <row r="109" customFormat="false" ht="16" hidden="false" customHeight="false" outlineLevel="0" collapsed="false">
      <c r="A109" s="1" t="s">
        <v>238</v>
      </c>
      <c r="B109" s="1" t="s">
        <v>239</v>
      </c>
      <c r="C109" s="1" t="s">
        <v>39</v>
      </c>
      <c r="D109" s="1" t="s">
        <v>39</v>
      </c>
      <c r="E109" s="1" t="s">
        <v>40</v>
      </c>
    </row>
    <row r="110" customFormat="false" ht="16" hidden="false" customHeight="false" outlineLevel="0" collapsed="false">
      <c r="A110" s="1" t="s">
        <v>240</v>
      </c>
      <c r="B110" s="1" t="s">
        <v>241</v>
      </c>
      <c r="C110" s="1" t="s">
        <v>7</v>
      </c>
      <c r="D110" s="1" t="s">
        <v>7</v>
      </c>
      <c r="E110" s="1" t="s">
        <v>27</v>
      </c>
    </row>
    <row r="111" customFormat="false" ht="16" hidden="false" customHeight="false" outlineLevel="0" collapsed="false">
      <c r="A111" s="1" t="s">
        <v>242</v>
      </c>
      <c r="B111" s="1" t="s">
        <v>243</v>
      </c>
      <c r="C111" s="1" t="s">
        <v>56</v>
      </c>
      <c r="D111" s="1" t="s">
        <v>56</v>
      </c>
      <c r="E111" s="1" t="s">
        <v>86</v>
      </c>
    </row>
    <row r="112" customFormat="false" ht="16" hidden="false" customHeight="false" outlineLevel="0" collapsed="false">
      <c r="A112" s="1" t="s">
        <v>244</v>
      </c>
      <c r="B112" s="1" t="s">
        <v>245</v>
      </c>
      <c r="C112" s="1" t="s">
        <v>7</v>
      </c>
      <c r="D112" s="1" t="s">
        <v>7</v>
      </c>
      <c r="E112" s="1" t="s">
        <v>8</v>
      </c>
    </row>
    <row r="113" customFormat="false" ht="16" hidden="false" customHeight="false" outlineLevel="0" collapsed="false">
      <c r="A113" s="1" t="s">
        <v>246</v>
      </c>
      <c r="B113" s="1" t="s">
        <v>247</v>
      </c>
      <c r="C113" s="1" t="s">
        <v>56</v>
      </c>
      <c r="D113" s="1" t="s">
        <v>56</v>
      </c>
      <c r="E113" s="1" t="s">
        <v>147</v>
      </c>
    </row>
    <row r="114" customFormat="false" ht="16" hidden="false" customHeight="false" outlineLevel="0" collapsed="false">
      <c r="A114" s="1" t="s">
        <v>248</v>
      </c>
      <c r="B114" s="1" t="s">
        <v>249</v>
      </c>
      <c r="C114" s="1" t="s">
        <v>73</v>
      </c>
      <c r="D114" s="1" t="s">
        <v>14</v>
      </c>
      <c r="E114" s="1" t="s">
        <v>96</v>
      </c>
    </row>
    <row r="115" customFormat="false" ht="16" hidden="false" customHeight="false" outlineLevel="0" collapsed="false">
      <c r="A115" s="1" t="s">
        <v>250</v>
      </c>
      <c r="B115" s="1" t="s">
        <v>251</v>
      </c>
      <c r="C115" s="1" t="s">
        <v>73</v>
      </c>
      <c r="D115" s="1" t="s">
        <v>14</v>
      </c>
      <c r="E115" s="1" t="s">
        <v>96</v>
      </c>
    </row>
    <row r="116" customFormat="false" ht="16" hidden="false" customHeight="false" outlineLevel="0" collapsed="false">
      <c r="A116" s="1" t="s">
        <v>252</v>
      </c>
      <c r="B116" s="1" t="s">
        <v>253</v>
      </c>
      <c r="C116" s="1" t="s">
        <v>39</v>
      </c>
      <c r="D116" s="1" t="s">
        <v>39</v>
      </c>
      <c r="E116" s="1" t="s">
        <v>79</v>
      </c>
    </row>
    <row r="117" customFormat="false" ht="16" hidden="false" customHeight="false" outlineLevel="0" collapsed="false">
      <c r="A117" s="1" t="s">
        <v>254</v>
      </c>
      <c r="B117" s="1" t="s">
        <v>255</v>
      </c>
      <c r="C117" s="1" t="s">
        <v>7</v>
      </c>
      <c r="D117" s="1" t="s">
        <v>7</v>
      </c>
      <c r="E117" s="1" t="s">
        <v>22</v>
      </c>
    </row>
    <row r="118" customFormat="false" ht="16" hidden="false" customHeight="false" outlineLevel="0" collapsed="false">
      <c r="A118" s="1" t="s">
        <v>256</v>
      </c>
      <c r="B118" s="1" t="s">
        <v>257</v>
      </c>
      <c r="C118" s="1" t="s">
        <v>73</v>
      </c>
      <c r="D118" s="1" t="s">
        <v>14</v>
      </c>
      <c r="E118" s="1" t="s">
        <v>74</v>
      </c>
    </row>
    <row r="119" customFormat="false" ht="16" hidden="false" customHeight="false" outlineLevel="0" collapsed="false">
      <c r="A119" s="1" t="s">
        <v>258</v>
      </c>
      <c r="B119" s="1" t="s">
        <v>259</v>
      </c>
      <c r="C119" s="1" t="s">
        <v>73</v>
      </c>
      <c r="D119" s="1" t="s">
        <v>14</v>
      </c>
      <c r="E119" s="1" t="s">
        <v>74</v>
      </c>
    </row>
    <row r="120" customFormat="false" ht="16" hidden="false" customHeight="false" outlineLevel="0" collapsed="false">
      <c r="A120" s="1" t="s">
        <v>260</v>
      </c>
      <c r="B120" s="1" t="s">
        <v>261</v>
      </c>
      <c r="C120" s="1" t="s">
        <v>7</v>
      </c>
      <c r="D120" s="1" t="s">
        <v>7</v>
      </c>
      <c r="E120" s="1" t="s">
        <v>8</v>
      </c>
    </row>
    <row r="121" customFormat="false" ht="16" hidden="false" customHeight="false" outlineLevel="0" collapsed="false">
      <c r="A121" s="1" t="s">
        <v>262</v>
      </c>
      <c r="B121" s="1" t="s">
        <v>263</v>
      </c>
      <c r="C121" s="1" t="s">
        <v>7</v>
      </c>
      <c r="D121" s="1" t="s">
        <v>7</v>
      </c>
      <c r="E121" s="1" t="s">
        <v>8</v>
      </c>
    </row>
    <row r="122" customFormat="false" ht="16" hidden="false" customHeight="false" outlineLevel="0" collapsed="false">
      <c r="A122" s="1" t="s">
        <v>264</v>
      </c>
      <c r="B122" s="1" t="s">
        <v>265</v>
      </c>
      <c r="C122" s="1" t="s">
        <v>56</v>
      </c>
      <c r="D122" s="1" t="s">
        <v>56</v>
      </c>
      <c r="E122" s="1" t="s">
        <v>57</v>
      </c>
    </row>
    <row r="123" customFormat="false" ht="16" hidden="false" customHeight="false" outlineLevel="0" collapsed="false">
      <c r="A123" s="1" t="s">
        <v>266</v>
      </c>
      <c r="B123" s="1" t="s">
        <v>267</v>
      </c>
      <c r="C123" s="1" t="s">
        <v>39</v>
      </c>
      <c r="D123" s="1" t="s">
        <v>39</v>
      </c>
      <c r="E123" s="1" t="s">
        <v>68</v>
      </c>
    </row>
    <row r="124" customFormat="false" ht="16" hidden="false" customHeight="false" outlineLevel="0" collapsed="false">
      <c r="A124" s="1" t="s">
        <v>268</v>
      </c>
      <c r="B124" s="1" t="s">
        <v>269</v>
      </c>
      <c r="C124" s="1" t="s">
        <v>39</v>
      </c>
      <c r="D124" s="1" t="s">
        <v>39</v>
      </c>
      <c r="E124" s="1" t="s">
        <v>40</v>
      </c>
    </row>
    <row r="125" customFormat="false" ht="16" hidden="false" customHeight="false" outlineLevel="0" collapsed="false">
      <c r="A125" s="1" t="s">
        <v>270</v>
      </c>
      <c r="B125" s="1" t="s">
        <v>271</v>
      </c>
      <c r="C125" s="1" t="s">
        <v>39</v>
      </c>
      <c r="D125" s="1" t="s">
        <v>39</v>
      </c>
      <c r="E125" s="1" t="s">
        <v>91</v>
      </c>
    </row>
    <row r="126" customFormat="false" ht="16" hidden="false" customHeight="false" outlineLevel="0" collapsed="false">
      <c r="A126" s="1" t="s">
        <v>272</v>
      </c>
      <c r="B126" s="1" t="s">
        <v>273</v>
      </c>
      <c r="C126" s="1" t="s">
        <v>39</v>
      </c>
      <c r="D126" s="1" t="s">
        <v>39</v>
      </c>
      <c r="E126" s="1" t="s">
        <v>40</v>
      </c>
    </row>
    <row r="127" customFormat="false" ht="16" hidden="false" customHeight="false" outlineLevel="0" collapsed="false">
      <c r="A127" s="1" t="s">
        <v>274</v>
      </c>
      <c r="B127" s="1" t="s">
        <v>275</v>
      </c>
      <c r="C127" s="1" t="s">
        <v>39</v>
      </c>
      <c r="D127" s="1" t="s">
        <v>39</v>
      </c>
      <c r="E127" s="1" t="s">
        <v>40</v>
      </c>
    </row>
    <row r="128" customFormat="false" ht="16" hidden="false" customHeight="false" outlineLevel="0" collapsed="false">
      <c r="A128" s="1" t="s">
        <v>276</v>
      </c>
      <c r="B128" s="1" t="s">
        <v>277</v>
      </c>
      <c r="C128" s="1" t="s">
        <v>7</v>
      </c>
      <c r="D128" s="1" t="s">
        <v>7</v>
      </c>
      <c r="E128" s="1" t="s">
        <v>8</v>
      </c>
    </row>
    <row r="129" customFormat="false" ht="16" hidden="false" customHeight="false" outlineLevel="0" collapsed="false">
      <c r="A129" s="1" t="s">
        <v>278</v>
      </c>
      <c r="B129" s="1" t="s">
        <v>279</v>
      </c>
      <c r="C129" s="1" t="s">
        <v>7</v>
      </c>
      <c r="D129" s="1" t="s">
        <v>7</v>
      </c>
      <c r="E129" s="1" t="s">
        <v>27</v>
      </c>
    </row>
    <row r="130" customFormat="false" ht="16" hidden="false" customHeight="false" outlineLevel="0" collapsed="false">
      <c r="A130" s="1" t="s">
        <v>280</v>
      </c>
      <c r="B130" s="1" t="s">
        <v>281</v>
      </c>
      <c r="C130" s="1" t="s">
        <v>56</v>
      </c>
      <c r="D130" s="1" t="s">
        <v>56</v>
      </c>
      <c r="E130" s="1" t="s">
        <v>147</v>
      </c>
    </row>
    <row r="131" customFormat="false" ht="16" hidden="false" customHeight="false" outlineLevel="0" collapsed="false">
      <c r="A131" s="1" t="s">
        <v>282</v>
      </c>
      <c r="B131" s="1" t="s">
        <v>283</v>
      </c>
      <c r="C131" s="1" t="s">
        <v>7</v>
      </c>
      <c r="D131" s="1" t="s">
        <v>7</v>
      </c>
      <c r="E131" s="1" t="s">
        <v>27</v>
      </c>
    </row>
    <row r="132" customFormat="false" ht="16" hidden="false" customHeight="false" outlineLevel="0" collapsed="false">
      <c r="A132" s="1" t="s">
        <v>284</v>
      </c>
      <c r="B132" s="1" t="s">
        <v>285</v>
      </c>
      <c r="C132" s="1" t="s">
        <v>56</v>
      </c>
      <c r="D132" s="1" t="s">
        <v>56</v>
      </c>
      <c r="E132" s="1" t="s">
        <v>147</v>
      </c>
    </row>
    <row r="133" customFormat="false" ht="16" hidden="false" customHeight="false" outlineLevel="0" collapsed="false">
      <c r="A133" s="1" t="s">
        <v>286</v>
      </c>
      <c r="B133" s="1" t="s">
        <v>287</v>
      </c>
      <c r="C133" s="1" t="s">
        <v>56</v>
      </c>
      <c r="D133" s="1" t="s">
        <v>56</v>
      </c>
      <c r="E133" s="1" t="s">
        <v>147</v>
      </c>
    </row>
    <row r="134" customFormat="false" ht="16" hidden="false" customHeight="false" outlineLevel="0" collapsed="false">
      <c r="A134" s="1" t="s">
        <v>288</v>
      </c>
      <c r="B134" s="1" t="s">
        <v>289</v>
      </c>
      <c r="C134" s="1" t="s">
        <v>39</v>
      </c>
      <c r="D134" s="1" t="s">
        <v>39</v>
      </c>
      <c r="E134" s="1" t="s">
        <v>40</v>
      </c>
    </row>
    <row r="135" customFormat="false" ht="16" hidden="false" customHeight="false" outlineLevel="0" collapsed="false">
      <c r="A135" s="1" t="n">
        <v>-99</v>
      </c>
      <c r="B135" s="1" t="s">
        <v>290</v>
      </c>
      <c r="C135" s="1" t="s">
        <v>73</v>
      </c>
      <c r="D135" s="1" t="s">
        <v>14</v>
      </c>
      <c r="E135" s="1" t="s">
        <v>96</v>
      </c>
    </row>
    <row r="136" customFormat="false" ht="16" hidden="false" customHeight="false" outlineLevel="0" collapsed="false">
      <c r="A136" s="1" t="s">
        <v>291</v>
      </c>
      <c r="B136" s="1" t="s">
        <v>292</v>
      </c>
      <c r="C136" s="1" t="s">
        <v>73</v>
      </c>
      <c r="D136" s="1" t="s">
        <v>14</v>
      </c>
      <c r="E136" s="1" t="s">
        <v>96</v>
      </c>
    </row>
    <row r="137" customFormat="false" ht="16" hidden="false" customHeight="false" outlineLevel="0" collapsed="false">
      <c r="A137" s="1" t="s">
        <v>293</v>
      </c>
      <c r="B137" s="1" t="s">
        <v>294</v>
      </c>
      <c r="C137" s="1" t="s">
        <v>73</v>
      </c>
      <c r="D137" s="1" t="s">
        <v>14</v>
      </c>
      <c r="E137" s="1" t="s">
        <v>74</v>
      </c>
    </row>
    <row r="138" customFormat="false" ht="16" hidden="false" customHeight="false" outlineLevel="0" collapsed="false">
      <c r="A138" s="1" t="s">
        <v>295</v>
      </c>
      <c r="B138" s="1" t="s">
        <v>296</v>
      </c>
      <c r="C138" s="1" t="s">
        <v>13</v>
      </c>
      <c r="D138" s="1" t="s">
        <v>14</v>
      </c>
      <c r="E138" s="1" t="s">
        <v>13</v>
      </c>
    </row>
    <row r="139" customFormat="false" ht="16" hidden="false" customHeight="false" outlineLevel="0" collapsed="false">
      <c r="A139" s="1" t="s">
        <v>297</v>
      </c>
      <c r="B139" s="1" t="s">
        <v>298</v>
      </c>
      <c r="C139" s="1" t="s">
        <v>13</v>
      </c>
      <c r="D139" s="1" t="s">
        <v>14</v>
      </c>
      <c r="E139" s="1" t="s">
        <v>13</v>
      </c>
    </row>
    <row r="140" customFormat="false" ht="16" hidden="false" customHeight="false" outlineLevel="0" collapsed="false">
      <c r="A140" s="1" t="s">
        <v>299</v>
      </c>
      <c r="B140" s="1" t="s">
        <v>300</v>
      </c>
      <c r="C140" s="1" t="s">
        <v>13</v>
      </c>
      <c r="D140" s="1" t="s">
        <v>14</v>
      </c>
      <c r="E140" s="1" t="s">
        <v>13</v>
      </c>
    </row>
    <row r="141" customFormat="false" ht="16" hidden="false" customHeight="false" outlineLevel="0" collapsed="false">
      <c r="A141" s="1" t="n">
        <v>-99</v>
      </c>
      <c r="B141" s="1" t="s">
        <v>301</v>
      </c>
      <c r="C141" s="1" t="s">
        <v>13</v>
      </c>
      <c r="D141" s="1" t="s">
        <v>14</v>
      </c>
      <c r="E141" s="1" t="s">
        <v>13</v>
      </c>
    </row>
    <row r="142" customFormat="false" ht="16" hidden="false" customHeight="false" outlineLevel="0" collapsed="false">
      <c r="A142" s="1" t="s">
        <v>302</v>
      </c>
      <c r="B142" s="1" t="s">
        <v>303</v>
      </c>
      <c r="C142" s="1" t="s">
        <v>56</v>
      </c>
      <c r="D142" s="1" t="s">
        <v>56</v>
      </c>
      <c r="E142" s="1" t="s">
        <v>147</v>
      </c>
    </row>
    <row r="143" customFormat="false" ht="16" hidden="false" customHeight="false" outlineLevel="0" collapsed="false">
      <c r="A143" s="1" t="s">
        <v>304</v>
      </c>
      <c r="B143" s="1" t="s">
        <v>305</v>
      </c>
      <c r="C143" s="1" t="s">
        <v>56</v>
      </c>
      <c r="D143" s="1" t="s">
        <v>56</v>
      </c>
      <c r="E143" s="1" t="s">
        <v>86</v>
      </c>
    </row>
    <row r="144" customFormat="false" ht="16" hidden="false" customHeight="false" outlineLevel="0" collapsed="false">
      <c r="A144" s="1" t="s">
        <v>306</v>
      </c>
      <c r="B144" s="1" t="s">
        <v>307</v>
      </c>
      <c r="C144" s="1" t="s">
        <v>7</v>
      </c>
      <c r="D144" s="1" t="s">
        <v>7</v>
      </c>
      <c r="E144" s="1" t="s">
        <v>103</v>
      </c>
    </row>
    <row r="145" customFormat="false" ht="16" hidden="false" customHeight="false" outlineLevel="0" collapsed="false">
      <c r="A145" s="1" t="s">
        <v>308</v>
      </c>
      <c r="B145" s="1" t="s">
        <v>309</v>
      </c>
      <c r="C145" s="1" t="s">
        <v>7</v>
      </c>
      <c r="D145" s="1" t="s">
        <v>7</v>
      </c>
      <c r="E145" s="1" t="s">
        <v>22</v>
      </c>
    </row>
    <row r="146" customFormat="false" ht="16" hidden="false" customHeight="false" outlineLevel="0" collapsed="false">
      <c r="A146" s="1" t="s">
        <v>310</v>
      </c>
      <c r="B146" s="1" t="s">
        <v>311</v>
      </c>
      <c r="C146" s="1" t="s">
        <v>7</v>
      </c>
      <c r="D146" s="1" t="s">
        <v>7</v>
      </c>
      <c r="E146" s="1" t="s">
        <v>27</v>
      </c>
    </row>
    <row r="147" customFormat="false" ht="16" hidden="false" customHeight="false" outlineLevel="0" collapsed="false">
      <c r="A147" s="1" t="s">
        <v>312</v>
      </c>
      <c r="B147" s="1" t="s">
        <v>313</v>
      </c>
      <c r="C147" s="1" t="s">
        <v>39</v>
      </c>
      <c r="D147" s="1" t="s">
        <v>39</v>
      </c>
      <c r="E147" s="1" t="s">
        <v>91</v>
      </c>
    </row>
    <row r="148" customFormat="false" ht="16" hidden="false" customHeight="false" outlineLevel="0" collapsed="false">
      <c r="A148" s="1" t="s">
        <v>314</v>
      </c>
      <c r="B148" s="1" t="s">
        <v>315</v>
      </c>
      <c r="C148" s="1" t="s">
        <v>39</v>
      </c>
      <c r="D148" s="1" t="s">
        <v>39</v>
      </c>
      <c r="E148" s="1" t="s">
        <v>79</v>
      </c>
    </row>
    <row r="149" customFormat="false" ht="16" hidden="false" customHeight="false" outlineLevel="0" collapsed="false">
      <c r="A149" s="1" t="s">
        <v>316</v>
      </c>
      <c r="B149" s="1" t="s">
        <v>317</v>
      </c>
      <c r="C149" s="1" t="s">
        <v>39</v>
      </c>
      <c r="D149" s="1" t="s">
        <v>39</v>
      </c>
      <c r="E149" s="1" t="s">
        <v>79</v>
      </c>
    </row>
    <row r="150" customFormat="false" ht="16" hidden="false" customHeight="false" outlineLevel="0" collapsed="false">
      <c r="A150" s="1" t="s">
        <v>318</v>
      </c>
      <c r="B150" s="1" t="s">
        <v>319</v>
      </c>
      <c r="C150" s="1" t="s">
        <v>39</v>
      </c>
      <c r="D150" s="1" t="s">
        <v>39</v>
      </c>
      <c r="E150" s="1" t="s">
        <v>187</v>
      </c>
    </row>
    <row r="151" customFormat="false" ht="16" hidden="false" customHeight="false" outlineLevel="0" collapsed="false">
      <c r="A151" s="1" t="s">
        <v>320</v>
      </c>
      <c r="B151" s="1" t="s">
        <v>321</v>
      </c>
      <c r="C151" s="1" t="s">
        <v>39</v>
      </c>
      <c r="D151" s="1" t="s">
        <v>39</v>
      </c>
      <c r="E151" s="1" t="s">
        <v>187</v>
      </c>
    </row>
    <row r="152" customFormat="false" ht="16" hidden="false" customHeight="false" outlineLevel="0" collapsed="false">
      <c r="A152" s="1" t="s">
        <v>322</v>
      </c>
      <c r="B152" s="1" t="s">
        <v>323</v>
      </c>
      <c r="C152" s="1" t="s">
        <v>39</v>
      </c>
      <c r="D152" s="1" t="s">
        <v>39</v>
      </c>
      <c r="E152" s="1" t="s">
        <v>187</v>
      </c>
    </row>
    <row r="153" customFormat="false" ht="16" hidden="false" customHeight="false" outlineLevel="0" collapsed="false">
      <c r="A153" s="1" t="s">
        <v>324</v>
      </c>
      <c r="B153" s="1" t="s">
        <v>325</v>
      </c>
      <c r="C153" s="1" t="s">
        <v>39</v>
      </c>
      <c r="D153" s="1" t="s">
        <v>39</v>
      </c>
      <c r="E153" s="1" t="s">
        <v>187</v>
      </c>
    </row>
    <row r="154" customFormat="false" ht="16" hidden="false" customHeight="false" outlineLevel="0" collapsed="false">
      <c r="A154" s="1" t="s">
        <v>326</v>
      </c>
      <c r="B154" s="1" t="s">
        <v>327</v>
      </c>
      <c r="C154" s="1" t="s">
        <v>39</v>
      </c>
      <c r="D154" s="1" t="s">
        <v>39</v>
      </c>
      <c r="E154" s="1" t="s">
        <v>187</v>
      </c>
    </row>
    <row r="155" customFormat="false" ht="16" hidden="false" customHeight="false" outlineLevel="0" collapsed="false">
      <c r="A155" s="1" t="s">
        <v>328</v>
      </c>
      <c r="B155" s="1" t="s">
        <v>329</v>
      </c>
      <c r="C155" s="1" t="s">
        <v>56</v>
      </c>
      <c r="D155" s="1" t="s">
        <v>56</v>
      </c>
      <c r="E155" s="1" t="s">
        <v>147</v>
      </c>
    </row>
    <row r="156" customFormat="false" ht="16" hidden="false" customHeight="false" outlineLevel="0" collapsed="false">
      <c r="A156" s="1" t="s">
        <v>330</v>
      </c>
      <c r="B156" s="1" t="s">
        <v>331</v>
      </c>
      <c r="C156" s="1" t="s">
        <v>73</v>
      </c>
      <c r="D156" s="1" t="s">
        <v>14</v>
      </c>
      <c r="E156" s="1" t="s">
        <v>332</v>
      </c>
    </row>
    <row r="157" customFormat="false" ht="16" hidden="false" customHeight="false" outlineLevel="0" collapsed="false">
      <c r="A157" s="1" t="s">
        <v>333</v>
      </c>
      <c r="B157" s="1" t="s">
        <v>334</v>
      </c>
      <c r="C157" s="1" t="s">
        <v>73</v>
      </c>
      <c r="D157" s="1" t="s">
        <v>14</v>
      </c>
      <c r="E157" s="1" t="s">
        <v>332</v>
      </c>
    </row>
    <row r="158" customFormat="false" ht="16" hidden="false" customHeight="false" outlineLevel="0" collapsed="false">
      <c r="A158" s="1" t="s">
        <v>335</v>
      </c>
      <c r="B158" s="1" t="s">
        <v>336</v>
      </c>
      <c r="C158" s="1" t="s">
        <v>73</v>
      </c>
      <c r="D158" s="1" t="s">
        <v>14</v>
      </c>
      <c r="E158" s="1" t="s">
        <v>74</v>
      </c>
    </row>
    <row r="159" customFormat="false" ht="16" hidden="false" customHeight="false" outlineLevel="0" collapsed="false">
      <c r="A159" s="1" t="s">
        <v>337</v>
      </c>
      <c r="B159" s="1" t="s">
        <v>338</v>
      </c>
      <c r="C159" s="1" t="s">
        <v>73</v>
      </c>
      <c r="D159" s="1" t="s">
        <v>14</v>
      </c>
      <c r="E159" s="1" t="s">
        <v>74</v>
      </c>
    </row>
    <row r="160" customFormat="false" ht="16" hidden="false" customHeight="false" outlineLevel="0" collapsed="false">
      <c r="A160" s="1" t="s">
        <v>339</v>
      </c>
      <c r="B160" s="1" t="s">
        <v>340</v>
      </c>
      <c r="C160" s="1" t="s">
        <v>73</v>
      </c>
      <c r="D160" s="1" t="s">
        <v>14</v>
      </c>
      <c r="E160" s="1" t="s">
        <v>74</v>
      </c>
    </row>
    <row r="161" customFormat="false" ht="16" hidden="false" customHeight="false" outlineLevel="0" collapsed="false">
      <c r="A161" s="1" t="s">
        <v>341</v>
      </c>
      <c r="B161" s="1" t="s">
        <v>342</v>
      </c>
      <c r="C161" s="1" t="s">
        <v>13</v>
      </c>
      <c r="D161" s="1" t="s">
        <v>14</v>
      </c>
      <c r="E161" s="1" t="s">
        <v>13</v>
      </c>
    </row>
    <row r="162" customFormat="false" ht="16" hidden="false" customHeight="false" outlineLevel="0" collapsed="false">
      <c r="A162" s="1" t="s">
        <v>343</v>
      </c>
      <c r="B162" s="1" t="s">
        <v>344</v>
      </c>
      <c r="C162" s="1" t="s">
        <v>345</v>
      </c>
      <c r="D162" s="1" t="s">
        <v>345</v>
      </c>
      <c r="E162" s="1" t="s">
        <v>346</v>
      </c>
    </row>
    <row r="163" customFormat="false" ht="16" hidden="false" customHeight="false" outlineLevel="0" collapsed="false">
      <c r="A163" s="1" t="s">
        <v>347</v>
      </c>
      <c r="B163" s="1" t="s">
        <v>348</v>
      </c>
      <c r="C163" s="1" t="s">
        <v>39</v>
      </c>
      <c r="D163" s="1" t="s">
        <v>39</v>
      </c>
      <c r="E163" s="1" t="s">
        <v>68</v>
      </c>
    </row>
    <row r="164" customFormat="false" ht="16" hidden="false" customHeight="false" outlineLevel="0" collapsed="false">
      <c r="A164" s="1" t="s">
        <v>349</v>
      </c>
      <c r="B164" s="1" t="s">
        <v>350</v>
      </c>
      <c r="C164" s="1" t="s">
        <v>7</v>
      </c>
      <c r="D164" s="1" t="s">
        <v>7</v>
      </c>
      <c r="E164" s="1" t="s">
        <v>22</v>
      </c>
    </row>
    <row r="165" customFormat="false" ht="16" hidden="false" customHeight="false" outlineLevel="0" collapsed="false">
      <c r="A165" s="1" t="s">
        <v>351</v>
      </c>
      <c r="B165" s="1" t="s">
        <v>352</v>
      </c>
      <c r="C165" s="1" t="s">
        <v>39</v>
      </c>
      <c r="D165" s="1" t="s">
        <v>39</v>
      </c>
      <c r="E165" s="1" t="s">
        <v>187</v>
      </c>
    </row>
    <row r="166" customFormat="false" ht="16" hidden="false" customHeight="false" outlineLevel="0" collapsed="false">
      <c r="A166" s="1" t="s">
        <v>353</v>
      </c>
      <c r="B166" s="1" t="s">
        <v>354</v>
      </c>
      <c r="C166" s="1" t="s">
        <v>39</v>
      </c>
      <c r="D166" s="1" t="s">
        <v>39</v>
      </c>
      <c r="E166" s="1" t="s">
        <v>79</v>
      </c>
    </row>
    <row r="167" customFormat="false" ht="16" hidden="false" customHeight="false" outlineLevel="0" collapsed="false">
      <c r="A167" s="1" t="s">
        <v>355</v>
      </c>
      <c r="B167" s="1" t="s">
        <v>356</v>
      </c>
      <c r="C167" s="1" t="s">
        <v>39</v>
      </c>
      <c r="D167" s="1" t="s">
        <v>39</v>
      </c>
      <c r="E167" s="1" t="s">
        <v>187</v>
      </c>
    </row>
    <row r="168" customFormat="false" ht="16" hidden="false" customHeight="false" outlineLevel="0" collapsed="false">
      <c r="A168" s="1" t="s">
        <v>357</v>
      </c>
      <c r="B168" s="1" t="s">
        <v>358</v>
      </c>
      <c r="C168" s="1" t="s">
        <v>7</v>
      </c>
      <c r="D168" s="1" t="s">
        <v>7</v>
      </c>
      <c r="E168" s="1" t="s">
        <v>30</v>
      </c>
    </row>
    <row r="169" customFormat="false" ht="16" hidden="false" customHeight="false" outlineLevel="0" collapsed="false">
      <c r="A169" s="1" t="s">
        <v>359</v>
      </c>
      <c r="B169" s="1" t="s">
        <v>360</v>
      </c>
      <c r="C169" s="1" t="s">
        <v>56</v>
      </c>
      <c r="D169" s="1" t="s">
        <v>56</v>
      </c>
      <c r="E169" s="1" t="s">
        <v>147</v>
      </c>
    </row>
    <row r="170" customFormat="false" ht="16" hidden="false" customHeight="false" outlineLevel="0" collapsed="false">
      <c r="A170" s="1" t="n">
        <v>-99</v>
      </c>
      <c r="B170" s="1" t="s">
        <v>361</v>
      </c>
      <c r="C170" s="1" t="s">
        <v>7</v>
      </c>
      <c r="D170" s="1" t="s">
        <v>7</v>
      </c>
      <c r="E170" s="1" t="s">
        <v>22</v>
      </c>
    </row>
    <row r="171" customFormat="false" ht="16" hidden="false" customHeight="false" outlineLevel="0" collapsed="false">
      <c r="A171" s="1" t="n">
        <v>-99</v>
      </c>
      <c r="B171" s="1" t="s">
        <v>362</v>
      </c>
      <c r="C171" s="1" t="s">
        <v>7</v>
      </c>
      <c r="D171" s="1" t="s">
        <v>7</v>
      </c>
      <c r="E171" s="1" t="s">
        <v>22</v>
      </c>
    </row>
    <row r="172" customFormat="false" ht="16" hidden="false" customHeight="false" outlineLevel="0" collapsed="false">
      <c r="A172" s="1" t="n">
        <v>-99</v>
      </c>
      <c r="B172" s="1" t="s">
        <v>363</v>
      </c>
      <c r="C172" s="1" t="s">
        <v>7</v>
      </c>
      <c r="D172" s="1" t="s">
        <v>7</v>
      </c>
      <c r="E172" s="1" t="s">
        <v>27</v>
      </c>
    </row>
    <row r="173" customFormat="false" ht="16" hidden="false" customHeight="false" outlineLevel="0" collapsed="false">
      <c r="A173" s="1" t="n">
        <v>-99</v>
      </c>
      <c r="B173" s="1" t="s">
        <v>364</v>
      </c>
      <c r="C173" s="1" t="s">
        <v>7</v>
      </c>
      <c r="D173" s="1" t="s">
        <v>7</v>
      </c>
      <c r="E173" s="1" t="s">
        <v>103</v>
      </c>
    </row>
    <row r="174" customFormat="false" ht="16" hidden="false" customHeight="false" outlineLevel="0" collapsed="false">
      <c r="A174" s="1" t="n">
        <v>-99</v>
      </c>
      <c r="B174" s="1" t="s">
        <v>365</v>
      </c>
      <c r="C174" s="1" t="s">
        <v>7</v>
      </c>
      <c r="D174" s="1" t="s">
        <v>7</v>
      </c>
      <c r="E174" s="1" t="s">
        <v>22</v>
      </c>
    </row>
    <row r="175" customFormat="false" ht="16" hidden="false" customHeight="false" outlineLevel="0" collapsed="false">
      <c r="A175" s="1" t="n">
        <v>-99</v>
      </c>
      <c r="B175" s="1" t="s">
        <v>366</v>
      </c>
      <c r="C175" s="1" t="s">
        <v>13</v>
      </c>
      <c r="D175" s="1" t="s">
        <v>14</v>
      </c>
      <c r="E175" s="1" t="s">
        <v>13</v>
      </c>
    </row>
    <row r="176" customFormat="false" ht="16" hidden="false" customHeight="false" outlineLevel="0" collapsed="false">
      <c r="A176" s="1" t="n">
        <v>-99</v>
      </c>
      <c r="B176" s="1" t="s">
        <v>367</v>
      </c>
      <c r="C176" s="1" t="s">
        <v>39</v>
      </c>
      <c r="D176" s="1" t="s">
        <v>39</v>
      </c>
      <c r="E176" s="1" t="s">
        <v>68</v>
      </c>
    </row>
    <row r="177" customFormat="false" ht="16" hidden="false" customHeight="false" outlineLevel="0" collapsed="false">
      <c r="A177" s="1" t="s">
        <v>368</v>
      </c>
      <c r="B177" s="1" t="s">
        <v>369</v>
      </c>
      <c r="C177" s="1" t="s">
        <v>369</v>
      </c>
      <c r="D177" s="1" t="s">
        <v>369</v>
      </c>
      <c r="E177" s="1" t="s">
        <v>369</v>
      </c>
    </row>
    <row r="178" customFormat="false" ht="16" hidden="false" customHeight="false" outlineLevel="0" collapsed="false">
      <c r="A178" s="1" t="s">
        <v>370</v>
      </c>
      <c r="B178" s="1" t="s">
        <v>371</v>
      </c>
      <c r="C178" s="1" t="s">
        <v>345</v>
      </c>
      <c r="D178" s="1" t="s">
        <v>345</v>
      </c>
      <c r="E178" s="1" t="s">
        <v>372</v>
      </c>
    </row>
    <row r="179" customFormat="false" ht="16" hidden="false" customHeight="false" outlineLevel="0" collapsed="false">
      <c r="A179" s="1" t="s">
        <v>373</v>
      </c>
      <c r="B179" s="1" t="s">
        <v>374</v>
      </c>
      <c r="C179" s="1" t="s">
        <v>73</v>
      </c>
      <c r="D179" s="1" t="s">
        <v>14</v>
      </c>
      <c r="E179" s="1" t="s">
        <v>332</v>
      </c>
    </row>
    <row r="180" customFormat="false" ht="16" hidden="false" customHeight="false" outlineLevel="0" collapsed="false">
      <c r="A180" s="1" t="s">
        <v>375</v>
      </c>
      <c r="B180" s="1" t="s">
        <v>376</v>
      </c>
      <c r="C180" s="1" t="s">
        <v>345</v>
      </c>
      <c r="D180" s="1" t="s">
        <v>345</v>
      </c>
      <c r="E180" s="1" t="s">
        <v>346</v>
      </c>
    </row>
    <row r="181" customFormat="false" ht="16" hidden="false" customHeight="false" outlineLevel="0" collapsed="false">
      <c r="A181" s="1" t="s">
        <v>377</v>
      </c>
      <c r="B181" s="1" t="s">
        <v>378</v>
      </c>
      <c r="C181" s="1" t="s">
        <v>345</v>
      </c>
      <c r="D181" s="1" t="s">
        <v>345</v>
      </c>
      <c r="E181" s="1" t="s">
        <v>372</v>
      </c>
    </row>
    <row r="182" customFormat="false" ht="16" hidden="false" customHeight="false" outlineLevel="0" collapsed="false">
      <c r="A182" s="1" t="s">
        <v>379</v>
      </c>
      <c r="B182" s="1" t="s">
        <v>380</v>
      </c>
      <c r="C182" s="1" t="s">
        <v>345</v>
      </c>
      <c r="D182" s="1" t="s">
        <v>345</v>
      </c>
      <c r="E182" s="1" t="s">
        <v>346</v>
      </c>
    </row>
    <row r="183" customFormat="false" ht="16" hidden="false" customHeight="false" outlineLevel="0" collapsed="false">
      <c r="A183" s="1" t="s">
        <v>381</v>
      </c>
      <c r="B183" s="1" t="s">
        <v>382</v>
      </c>
      <c r="C183" s="1" t="s">
        <v>39</v>
      </c>
      <c r="D183" s="1" t="s">
        <v>39</v>
      </c>
      <c r="E183" s="1" t="s">
        <v>40</v>
      </c>
    </row>
    <row r="184" customFormat="false" ht="16" hidden="false" customHeight="false" outlineLevel="0" collapsed="false">
      <c r="A184" s="1" t="s">
        <v>383</v>
      </c>
      <c r="B184" s="1" t="s">
        <v>384</v>
      </c>
      <c r="C184" s="1" t="s">
        <v>7</v>
      </c>
      <c r="D184" s="1" t="s">
        <v>7</v>
      </c>
      <c r="E184" s="1" t="s">
        <v>8</v>
      </c>
    </row>
    <row r="185" customFormat="false" ht="16" hidden="false" customHeight="false" outlineLevel="0" collapsed="false">
      <c r="A185" s="1" t="s">
        <v>385</v>
      </c>
      <c r="B185" s="1" t="s">
        <v>386</v>
      </c>
      <c r="C185" s="1" t="s">
        <v>7</v>
      </c>
      <c r="D185" s="1" t="s">
        <v>7</v>
      </c>
      <c r="E185" s="1" t="s">
        <v>27</v>
      </c>
    </row>
    <row r="186" customFormat="false" ht="16" hidden="false" customHeight="false" outlineLevel="0" collapsed="false">
      <c r="A186" s="1" t="s">
        <v>387</v>
      </c>
      <c r="B186" s="1" t="s">
        <v>388</v>
      </c>
      <c r="C186" s="1" t="s">
        <v>73</v>
      </c>
      <c r="D186" s="1" t="s">
        <v>14</v>
      </c>
      <c r="E186" s="1" t="s">
        <v>96</v>
      </c>
    </row>
    <row r="187" customFormat="false" ht="16" hidden="false" customHeight="false" outlineLevel="0" collapsed="false">
      <c r="A187" s="1" t="s">
        <v>389</v>
      </c>
      <c r="B187" s="1" t="s">
        <v>390</v>
      </c>
      <c r="C187" s="1" t="s">
        <v>73</v>
      </c>
      <c r="D187" s="1" t="s">
        <v>14</v>
      </c>
      <c r="E187" s="1" t="s">
        <v>96</v>
      </c>
    </row>
    <row r="188" customFormat="false" ht="16" hidden="false" customHeight="false" outlineLevel="0" collapsed="false">
      <c r="A188" s="1" t="s">
        <v>391</v>
      </c>
      <c r="B188" s="1" t="s">
        <v>392</v>
      </c>
      <c r="C188" s="1" t="s">
        <v>73</v>
      </c>
      <c r="D188" s="1" t="s">
        <v>14</v>
      </c>
      <c r="E188" s="1" t="s">
        <v>96</v>
      </c>
    </row>
    <row r="189" customFormat="false" ht="16" hidden="false" customHeight="false" outlineLevel="0" collapsed="false">
      <c r="A189" s="1" t="s">
        <v>393</v>
      </c>
      <c r="B189" s="1" t="s">
        <v>394</v>
      </c>
      <c r="C189" s="1" t="s">
        <v>73</v>
      </c>
      <c r="D189" s="1" t="s">
        <v>14</v>
      </c>
      <c r="E189" s="1" t="s">
        <v>96</v>
      </c>
    </row>
    <row r="190" customFormat="false" ht="16" hidden="false" customHeight="false" outlineLevel="0" collapsed="false">
      <c r="A190" s="1" t="s">
        <v>395</v>
      </c>
      <c r="B190" s="1" t="s">
        <v>396</v>
      </c>
      <c r="C190" s="1" t="s">
        <v>7</v>
      </c>
      <c r="D190" s="1" t="s">
        <v>7</v>
      </c>
      <c r="E190" s="1" t="s">
        <v>30</v>
      </c>
    </row>
    <row r="191" customFormat="false" ht="16" hidden="false" customHeight="false" outlineLevel="0" collapsed="false">
      <c r="A191" s="1" t="s">
        <v>397</v>
      </c>
      <c r="B191" s="1" t="s">
        <v>398</v>
      </c>
      <c r="C191" s="1" t="s">
        <v>7</v>
      </c>
      <c r="D191" s="1" t="s">
        <v>7</v>
      </c>
      <c r="E191" s="1" t="s">
        <v>30</v>
      </c>
    </row>
    <row r="192" customFormat="false" ht="16" hidden="false" customHeight="false" outlineLevel="0" collapsed="false">
      <c r="A192" s="1" t="s">
        <v>399</v>
      </c>
      <c r="B192" s="1" t="s">
        <v>400</v>
      </c>
      <c r="C192" s="1" t="s">
        <v>73</v>
      </c>
      <c r="D192" s="1" t="s">
        <v>14</v>
      </c>
      <c r="E192" s="1" t="s">
        <v>332</v>
      </c>
    </row>
    <row r="193" customFormat="false" ht="16" hidden="false" customHeight="false" outlineLevel="0" collapsed="false">
      <c r="A193" s="1" t="s">
        <v>401</v>
      </c>
      <c r="B193" s="1" t="s">
        <v>402</v>
      </c>
      <c r="C193" s="1" t="s">
        <v>56</v>
      </c>
      <c r="D193" s="1" t="s">
        <v>56</v>
      </c>
      <c r="E193" s="1" t="s">
        <v>110</v>
      </c>
    </row>
    <row r="194" customFormat="false" ht="16" hidden="false" customHeight="false" outlineLevel="0" collapsed="false">
      <c r="A194" s="1" t="s">
        <v>403</v>
      </c>
      <c r="B194" s="1" t="s">
        <v>404</v>
      </c>
      <c r="C194" s="1" t="s">
        <v>345</v>
      </c>
      <c r="D194" s="1" t="s">
        <v>345</v>
      </c>
      <c r="E194" s="1" t="s">
        <v>405</v>
      </c>
    </row>
    <row r="195" customFormat="false" ht="16" hidden="false" customHeight="false" outlineLevel="0" collapsed="false">
      <c r="A195" s="1" t="s">
        <v>406</v>
      </c>
      <c r="B195" s="1" t="s">
        <v>407</v>
      </c>
      <c r="C195" s="1" t="s">
        <v>345</v>
      </c>
      <c r="D195" s="1" t="s">
        <v>345</v>
      </c>
      <c r="E195" s="1" t="s">
        <v>405</v>
      </c>
    </row>
    <row r="196" customFormat="false" ht="16" hidden="false" customHeight="false" outlineLevel="0" collapsed="false">
      <c r="A196" s="1" t="s">
        <v>408</v>
      </c>
      <c r="B196" s="1" t="s">
        <v>409</v>
      </c>
      <c r="C196" s="1" t="s">
        <v>410</v>
      </c>
      <c r="D196" s="1" t="s">
        <v>39</v>
      </c>
      <c r="E196" s="1" t="s">
        <v>410</v>
      </c>
    </row>
    <row r="197" customFormat="false" ht="16" hidden="false" customHeight="false" outlineLevel="0" collapsed="false">
      <c r="A197" s="1" t="s">
        <v>411</v>
      </c>
      <c r="B197" s="1" t="s">
        <v>412</v>
      </c>
      <c r="C197" s="1" t="s">
        <v>410</v>
      </c>
      <c r="D197" s="1" t="s">
        <v>39</v>
      </c>
      <c r="E197" s="1" t="s">
        <v>40</v>
      </c>
    </row>
    <row r="198" customFormat="false" ht="16" hidden="false" customHeight="false" outlineLevel="0" collapsed="false">
      <c r="A198" s="1" t="s">
        <v>413</v>
      </c>
      <c r="B198" s="1" t="s">
        <v>414</v>
      </c>
      <c r="C198" s="1" t="s">
        <v>345</v>
      </c>
      <c r="D198" s="1" t="s">
        <v>345</v>
      </c>
      <c r="E198" s="1" t="s">
        <v>415</v>
      </c>
    </row>
    <row r="199" customFormat="false" ht="16" hidden="false" customHeight="false" outlineLevel="0" collapsed="false">
      <c r="A199" s="1" t="s">
        <v>416</v>
      </c>
      <c r="B199" s="1" t="s">
        <v>417</v>
      </c>
      <c r="C199" s="1" t="s">
        <v>345</v>
      </c>
      <c r="D199" s="1" t="s">
        <v>345</v>
      </c>
      <c r="E199" s="1" t="s">
        <v>415</v>
      </c>
    </row>
    <row r="200" customFormat="false" ht="16" hidden="false" customHeight="false" outlineLevel="0" collapsed="false">
      <c r="A200" s="1" t="s">
        <v>418</v>
      </c>
      <c r="B200" s="1" t="s">
        <v>419</v>
      </c>
      <c r="C200" s="1" t="s">
        <v>73</v>
      </c>
      <c r="D200" s="1" t="s">
        <v>14</v>
      </c>
      <c r="E200" s="1" t="s">
        <v>96</v>
      </c>
    </row>
    <row r="201" customFormat="false" ht="16" hidden="false" customHeight="false" outlineLevel="0" collapsed="false">
      <c r="A201" s="1" t="s">
        <v>420</v>
      </c>
      <c r="B201" s="1" t="s">
        <v>421</v>
      </c>
      <c r="C201" s="1" t="s">
        <v>73</v>
      </c>
      <c r="D201" s="1" t="s">
        <v>14</v>
      </c>
      <c r="E201" s="1" t="s">
        <v>96</v>
      </c>
    </row>
    <row r="202" customFormat="false" ht="16" hidden="false" customHeight="false" outlineLevel="0" collapsed="false">
      <c r="A202" s="1" t="s">
        <v>422</v>
      </c>
      <c r="B202" s="1" t="s">
        <v>423</v>
      </c>
      <c r="C202" s="1" t="s">
        <v>73</v>
      </c>
      <c r="D202" s="1" t="s">
        <v>14</v>
      </c>
      <c r="E202" s="1" t="s">
        <v>96</v>
      </c>
    </row>
    <row r="203" customFormat="false" ht="16" hidden="false" customHeight="false" outlineLevel="0" collapsed="false">
      <c r="A203" s="1" t="s">
        <v>424</v>
      </c>
      <c r="B203" s="1" t="s">
        <v>425</v>
      </c>
      <c r="C203" s="1" t="s">
        <v>73</v>
      </c>
      <c r="D203" s="1" t="s">
        <v>14</v>
      </c>
      <c r="E203" s="1" t="s">
        <v>96</v>
      </c>
    </row>
    <row r="204" customFormat="false" ht="16" hidden="false" customHeight="false" outlineLevel="0" collapsed="false">
      <c r="A204" s="1" t="s">
        <v>426</v>
      </c>
      <c r="B204" s="1" t="s">
        <v>427</v>
      </c>
      <c r="C204" s="1" t="s">
        <v>73</v>
      </c>
      <c r="D204" s="1" t="s">
        <v>14</v>
      </c>
      <c r="E204" s="1" t="s">
        <v>96</v>
      </c>
    </row>
    <row r="205" customFormat="false" ht="16" hidden="false" customHeight="false" outlineLevel="0" collapsed="false">
      <c r="A205" s="1" t="s">
        <v>428</v>
      </c>
      <c r="B205" s="1" t="s">
        <v>429</v>
      </c>
      <c r="C205" s="1" t="s">
        <v>73</v>
      </c>
      <c r="D205" s="1" t="s">
        <v>14</v>
      </c>
      <c r="E205" s="1" t="s">
        <v>96</v>
      </c>
    </row>
    <row r="206" customFormat="false" ht="16" hidden="false" customHeight="false" outlineLevel="0" collapsed="false">
      <c r="A206" s="1" t="s">
        <v>430</v>
      </c>
      <c r="B206" s="1" t="s">
        <v>431</v>
      </c>
      <c r="C206" s="1" t="s">
        <v>73</v>
      </c>
      <c r="D206" s="1" t="s">
        <v>345</v>
      </c>
      <c r="E206" s="1" t="s">
        <v>410</v>
      </c>
    </row>
    <row r="207" customFormat="false" ht="16" hidden="false" customHeight="false" outlineLevel="0" collapsed="false">
      <c r="A207" s="1" t="s">
        <v>432</v>
      </c>
      <c r="B207" s="1" t="s">
        <v>433</v>
      </c>
      <c r="C207" s="1" t="s">
        <v>73</v>
      </c>
      <c r="D207" s="1" t="s">
        <v>14</v>
      </c>
      <c r="E207" s="1" t="s">
        <v>96</v>
      </c>
    </row>
    <row r="208" customFormat="false" ht="16" hidden="false" customHeight="false" outlineLevel="0" collapsed="false">
      <c r="A208" s="1" t="s">
        <v>434</v>
      </c>
      <c r="B208" s="1" t="s">
        <v>435</v>
      </c>
      <c r="C208" s="1" t="s">
        <v>73</v>
      </c>
      <c r="D208" s="1" t="s">
        <v>14</v>
      </c>
      <c r="E208" s="1" t="s">
        <v>96</v>
      </c>
    </row>
    <row r="209" customFormat="false" ht="16" hidden="false" customHeight="false" outlineLevel="0" collapsed="false">
      <c r="A209" s="1" t="s">
        <v>436</v>
      </c>
      <c r="B209" s="1" t="s">
        <v>437</v>
      </c>
      <c r="C209" s="1" t="s">
        <v>73</v>
      </c>
      <c r="D209" s="1" t="s">
        <v>14</v>
      </c>
      <c r="E209" s="1" t="s">
        <v>96</v>
      </c>
    </row>
    <row r="210" customFormat="false" ht="16" hidden="false" customHeight="false" outlineLevel="0" collapsed="false">
      <c r="A210" s="1" t="s">
        <v>438</v>
      </c>
      <c r="B210" s="1" t="s">
        <v>439</v>
      </c>
      <c r="C210" s="1" t="s">
        <v>73</v>
      </c>
      <c r="D210" s="1" t="s">
        <v>14</v>
      </c>
      <c r="E210" s="1" t="s">
        <v>96</v>
      </c>
    </row>
    <row r="211" customFormat="false" ht="16" hidden="false" customHeight="false" outlineLevel="0" collapsed="false">
      <c r="A211" s="1" t="s">
        <v>440</v>
      </c>
      <c r="B211" s="1" t="s">
        <v>441</v>
      </c>
      <c r="C211" s="1" t="s">
        <v>73</v>
      </c>
      <c r="D211" s="1" t="s">
        <v>14</v>
      </c>
      <c r="E211" s="1" t="s">
        <v>96</v>
      </c>
    </row>
    <row r="212" customFormat="false" ht="16" hidden="false" customHeight="false" outlineLevel="0" collapsed="false">
      <c r="A212" s="1" t="s">
        <v>442</v>
      </c>
      <c r="B212" s="1" t="s">
        <v>443</v>
      </c>
      <c r="C212" s="1" t="s">
        <v>73</v>
      </c>
      <c r="D212" s="1" t="s">
        <v>14</v>
      </c>
      <c r="E212" s="1" t="s">
        <v>96</v>
      </c>
    </row>
    <row r="213" customFormat="false" ht="16" hidden="false" customHeight="false" outlineLevel="0" collapsed="false">
      <c r="A213" s="1" t="s">
        <v>444</v>
      </c>
      <c r="B213" s="1" t="s">
        <v>445</v>
      </c>
      <c r="C213" s="1" t="s">
        <v>73</v>
      </c>
      <c r="D213" s="1" t="s">
        <v>14</v>
      </c>
      <c r="E213" s="1" t="s">
        <v>96</v>
      </c>
    </row>
    <row r="214" customFormat="false" ht="16" hidden="false" customHeight="false" outlineLevel="0" collapsed="false">
      <c r="A214" s="1" t="s">
        <v>446</v>
      </c>
      <c r="B214" s="1" t="s">
        <v>447</v>
      </c>
      <c r="C214" s="1" t="s">
        <v>73</v>
      </c>
      <c r="D214" s="1" t="s">
        <v>14</v>
      </c>
      <c r="E214" s="1" t="s">
        <v>96</v>
      </c>
    </row>
    <row r="215" customFormat="false" ht="16" hidden="false" customHeight="false" outlineLevel="0" collapsed="false">
      <c r="A215" s="1" t="s">
        <v>448</v>
      </c>
      <c r="B215" s="1" t="s">
        <v>449</v>
      </c>
      <c r="C215" s="1" t="s">
        <v>73</v>
      </c>
      <c r="D215" s="1" t="s">
        <v>14</v>
      </c>
      <c r="E215" s="1" t="s">
        <v>96</v>
      </c>
    </row>
    <row r="216" customFormat="false" ht="16" hidden="false" customHeight="false" outlineLevel="0" collapsed="false">
      <c r="A216" s="1" t="s">
        <v>450</v>
      </c>
      <c r="B216" s="1" t="s">
        <v>451</v>
      </c>
      <c r="C216" s="1" t="s">
        <v>73</v>
      </c>
      <c r="D216" s="1" t="s">
        <v>14</v>
      </c>
      <c r="E216" s="1" t="s">
        <v>96</v>
      </c>
    </row>
    <row r="217" customFormat="false" ht="16" hidden="false" customHeight="false" outlineLevel="0" collapsed="false">
      <c r="A217" s="1" t="s">
        <v>452</v>
      </c>
      <c r="B217" s="1" t="s">
        <v>453</v>
      </c>
      <c r="C217" s="1" t="s">
        <v>73</v>
      </c>
      <c r="D217" s="1" t="s">
        <v>14</v>
      </c>
      <c r="E217" s="1" t="s">
        <v>332</v>
      </c>
    </row>
    <row r="218" customFormat="false" ht="16" hidden="false" customHeight="false" outlineLevel="0" collapsed="false">
      <c r="A218" s="1" t="s">
        <v>454</v>
      </c>
      <c r="B218" s="1" t="s">
        <v>455</v>
      </c>
      <c r="C218" s="1" t="s">
        <v>410</v>
      </c>
      <c r="D218" s="1" t="s">
        <v>39</v>
      </c>
      <c r="E218" s="1" t="s">
        <v>410</v>
      </c>
    </row>
    <row r="219" customFormat="false" ht="16" hidden="false" customHeight="false" outlineLevel="0" collapsed="false">
      <c r="A219" s="1" t="s">
        <v>456</v>
      </c>
      <c r="B219" s="1" t="s">
        <v>457</v>
      </c>
      <c r="C219" s="1" t="s">
        <v>410</v>
      </c>
      <c r="D219" s="1" t="s">
        <v>39</v>
      </c>
      <c r="E219" s="1" t="s">
        <v>187</v>
      </c>
    </row>
    <row r="220" customFormat="false" ht="16" hidden="false" customHeight="false" outlineLevel="0" collapsed="false">
      <c r="A220" s="1" t="s">
        <v>458</v>
      </c>
      <c r="B220" s="1" t="s">
        <v>459</v>
      </c>
      <c r="C220" s="1" t="s">
        <v>410</v>
      </c>
      <c r="D220" s="1" t="s">
        <v>39</v>
      </c>
      <c r="E220" s="1" t="s">
        <v>40</v>
      </c>
    </row>
    <row r="221" customFormat="false" ht="16" hidden="false" customHeight="false" outlineLevel="0" collapsed="false">
      <c r="A221" s="1" t="s">
        <v>460</v>
      </c>
      <c r="B221" s="1" t="s">
        <v>461</v>
      </c>
      <c r="C221" s="1" t="s">
        <v>39</v>
      </c>
      <c r="D221" s="1" t="s">
        <v>39</v>
      </c>
      <c r="E221" s="1" t="s">
        <v>40</v>
      </c>
    </row>
    <row r="222" customFormat="false" ht="16" hidden="false" customHeight="false" outlineLevel="0" collapsed="false">
      <c r="A222" s="1" t="s">
        <v>462</v>
      </c>
      <c r="B222" s="1" t="s">
        <v>463</v>
      </c>
      <c r="C222" s="1" t="s">
        <v>39</v>
      </c>
      <c r="D222" s="1" t="s">
        <v>39</v>
      </c>
      <c r="E222" s="1" t="s">
        <v>79</v>
      </c>
    </row>
    <row r="223" customFormat="false" ht="16" hidden="false" customHeight="false" outlineLevel="0" collapsed="false">
      <c r="A223" s="1" t="s">
        <v>464</v>
      </c>
      <c r="B223" s="1" t="s">
        <v>465</v>
      </c>
      <c r="C223" s="1" t="s">
        <v>39</v>
      </c>
      <c r="D223" s="1" t="s">
        <v>39</v>
      </c>
      <c r="E223" s="1" t="s">
        <v>187</v>
      </c>
    </row>
    <row r="224" customFormat="false" ht="16" hidden="false" customHeight="false" outlineLevel="0" collapsed="false">
      <c r="A224" s="1" t="s">
        <v>466</v>
      </c>
      <c r="B224" s="1" t="s">
        <v>467</v>
      </c>
      <c r="C224" s="1" t="s">
        <v>56</v>
      </c>
      <c r="D224" s="1" t="s">
        <v>56</v>
      </c>
      <c r="E224" s="1" t="s">
        <v>147</v>
      </c>
    </row>
    <row r="225" customFormat="false" ht="16" hidden="false" customHeight="false" outlineLevel="0" collapsed="false">
      <c r="A225" s="1" t="s">
        <v>468</v>
      </c>
      <c r="B225" s="1" t="s">
        <v>469</v>
      </c>
      <c r="C225" s="1" t="s">
        <v>56</v>
      </c>
      <c r="D225" s="1" t="s">
        <v>56</v>
      </c>
      <c r="E225" s="1" t="s">
        <v>110</v>
      </c>
    </row>
    <row r="226" customFormat="false" ht="16" hidden="false" customHeight="false" outlineLevel="0" collapsed="false">
      <c r="A226" s="1" t="s">
        <v>470</v>
      </c>
      <c r="B226" s="1" t="s">
        <v>471</v>
      </c>
      <c r="C226" s="1" t="s">
        <v>56</v>
      </c>
      <c r="D226" s="1" t="s">
        <v>56</v>
      </c>
      <c r="E226" s="1" t="s">
        <v>110</v>
      </c>
    </row>
    <row r="227" customFormat="false" ht="16" hidden="false" customHeight="false" outlineLevel="0" collapsed="false">
      <c r="A227" s="1" t="s">
        <v>472</v>
      </c>
      <c r="B227" s="1" t="s">
        <v>473</v>
      </c>
      <c r="C227" s="1" t="s">
        <v>56</v>
      </c>
      <c r="D227" s="1" t="s">
        <v>56</v>
      </c>
      <c r="E227" s="1" t="s">
        <v>110</v>
      </c>
    </row>
    <row r="228" customFormat="false" ht="16" hidden="false" customHeight="false" outlineLevel="0" collapsed="false">
      <c r="A228" s="1" t="s">
        <v>474</v>
      </c>
      <c r="B228" s="1" t="s">
        <v>475</v>
      </c>
      <c r="C228" s="1" t="s">
        <v>56</v>
      </c>
      <c r="D228" s="1" t="s">
        <v>56</v>
      </c>
      <c r="E228" s="1" t="s">
        <v>110</v>
      </c>
    </row>
    <row r="229" customFormat="false" ht="16" hidden="false" customHeight="false" outlineLevel="0" collapsed="false">
      <c r="A229" s="1" t="s">
        <v>476</v>
      </c>
      <c r="B229" s="1" t="s">
        <v>477</v>
      </c>
      <c r="C229" s="1" t="s">
        <v>56</v>
      </c>
      <c r="D229" s="1" t="s">
        <v>56</v>
      </c>
      <c r="E229" s="1" t="s">
        <v>110</v>
      </c>
    </row>
    <row r="230" customFormat="false" ht="16" hidden="false" customHeight="false" outlineLevel="0" collapsed="false">
      <c r="A230" s="1" t="n">
        <v>-99</v>
      </c>
      <c r="B230" s="1" t="s">
        <v>478</v>
      </c>
      <c r="C230" s="1" t="s">
        <v>7</v>
      </c>
      <c r="D230" s="1" t="s">
        <v>39</v>
      </c>
      <c r="E230" s="1" t="s">
        <v>410</v>
      </c>
    </row>
    <row r="231" customFormat="false" ht="16" hidden="false" customHeight="false" outlineLevel="0" collapsed="false">
      <c r="A231" s="1" t="s">
        <v>479</v>
      </c>
      <c r="B231" s="1" t="s">
        <v>480</v>
      </c>
      <c r="C231" s="1" t="s">
        <v>410</v>
      </c>
      <c r="D231" s="1" t="s">
        <v>39</v>
      </c>
      <c r="E231" s="1" t="s">
        <v>410</v>
      </c>
    </row>
    <row r="232" customFormat="false" ht="16" hidden="false" customHeight="false" outlineLevel="0" collapsed="false">
      <c r="A232" s="1" t="s">
        <v>481</v>
      </c>
      <c r="B232" s="1" t="s">
        <v>482</v>
      </c>
      <c r="C232" s="1" t="s">
        <v>7</v>
      </c>
      <c r="D232" s="1" t="s">
        <v>7</v>
      </c>
      <c r="E232" s="1" t="s">
        <v>8</v>
      </c>
    </row>
    <row r="233" customFormat="false" ht="16" hidden="false" customHeight="false" outlineLevel="0" collapsed="false">
      <c r="A233" s="1" t="s">
        <v>483</v>
      </c>
      <c r="B233" s="1" t="s">
        <v>484</v>
      </c>
      <c r="C233" s="1" t="s">
        <v>345</v>
      </c>
      <c r="D233" s="1" t="s">
        <v>345</v>
      </c>
      <c r="E233" s="1" t="s">
        <v>372</v>
      </c>
    </row>
    <row r="234" customFormat="false" ht="16" hidden="false" customHeight="false" outlineLevel="0" collapsed="false">
      <c r="A234" s="1" t="s">
        <v>485</v>
      </c>
      <c r="B234" s="1" t="s">
        <v>486</v>
      </c>
      <c r="C234" s="1" t="s">
        <v>345</v>
      </c>
      <c r="D234" s="1" t="s">
        <v>345</v>
      </c>
      <c r="E234" s="1" t="s">
        <v>405</v>
      </c>
    </row>
    <row r="235" customFormat="false" ht="16" hidden="false" customHeight="false" outlineLevel="0" collapsed="false">
      <c r="A235" s="1" t="s">
        <v>487</v>
      </c>
      <c r="B235" s="1" t="s">
        <v>488</v>
      </c>
      <c r="C235" s="1" t="s">
        <v>345</v>
      </c>
      <c r="D235" s="1" t="s">
        <v>345</v>
      </c>
      <c r="E235" s="1" t="s">
        <v>405</v>
      </c>
    </row>
    <row r="236" customFormat="false" ht="16" hidden="false" customHeight="false" outlineLevel="0" collapsed="false">
      <c r="A236" s="1" t="s">
        <v>489</v>
      </c>
      <c r="B236" s="1" t="s">
        <v>490</v>
      </c>
      <c r="C236" s="1" t="s">
        <v>345</v>
      </c>
      <c r="D236" s="1" t="s">
        <v>345</v>
      </c>
      <c r="E236" s="1" t="s">
        <v>405</v>
      </c>
    </row>
    <row r="237" customFormat="false" ht="16" hidden="false" customHeight="false" outlineLevel="0" collapsed="false">
      <c r="A237" s="1" t="s">
        <v>491</v>
      </c>
      <c r="B237" s="1" t="s">
        <v>492</v>
      </c>
      <c r="C237" s="1" t="s">
        <v>345</v>
      </c>
      <c r="D237" s="1" t="s">
        <v>345</v>
      </c>
      <c r="E237" s="1" t="s">
        <v>405</v>
      </c>
    </row>
    <row r="238" customFormat="false" ht="16" hidden="false" customHeight="false" outlineLevel="0" collapsed="false">
      <c r="A238" s="1" t="s">
        <v>493</v>
      </c>
      <c r="B238" s="1" t="s">
        <v>494</v>
      </c>
      <c r="C238" s="1" t="s">
        <v>345</v>
      </c>
      <c r="D238" s="1" t="s">
        <v>345</v>
      </c>
      <c r="E238" s="1" t="s">
        <v>346</v>
      </c>
    </row>
    <row r="239" customFormat="false" ht="16" hidden="false" customHeight="false" outlineLevel="0" collapsed="false">
      <c r="A239" s="1" t="s">
        <v>495</v>
      </c>
      <c r="B239" s="1" t="s">
        <v>496</v>
      </c>
      <c r="C239" s="1" t="s">
        <v>345</v>
      </c>
      <c r="D239" s="1" t="s">
        <v>345</v>
      </c>
      <c r="E239" s="1" t="s">
        <v>405</v>
      </c>
    </row>
    <row r="240" customFormat="false" ht="16" hidden="false" customHeight="false" outlineLevel="0" collapsed="false">
      <c r="A240" s="1" t="s">
        <v>497</v>
      </c>
      <c r="B240" s="1" t="s">
        <v>498</v>
      </c>
      <c r="C240" s="1" t="s">
        <v>410</v>
      </c>
      <c r="D240" s="1" t="s">
        <v>7</v>
      </c>
      <c r="E240" s="1" t="s">
        <v>27</v>
      </c>
    </row>
    <row r="241" customFormat="false" ht="16" hidden="false" customHeight="false" outlineLevel="0" collapsed="false">
      <c r="A241" s="1" t="s">
        <v>499</v>
      </c>
      <c r="B241" s="1" t="s">
        <v>500</v>
      </c>
      <c r="C241" s="1" t="s">
        <v>345</v>
      </c>
      <c r="D241" s="1" t="s">
        <v>345</v>
      </c>
      <c r="E241" s="1" t="s">
        <v>415</v>
      </c>
    </row>
    <row r="242" customFormat="false" ht="16" hidden="false" customHeight="false" outlineLevel="0" collapsed="false">
      <c r="A242" s="1" t="s">
        <v>501</v>
      </c>
      <c r="B242" s="1" t="s">
        <v>502</v>
      </c>
      <c r="C242" s="1" t="s">
        <v>345</v>
      </c>
      <c r="D242" s="1" t="s">
        <v>345</v>
      </c>
      <c r="E242" s="1" t="s">
        <v>415</v>
      </c>
    </row>
    <row r="243" customFormat="false" ht="16" hidden="false" customHeight="false" outlineLevel="0" collapsed="false">
      <c r="A243" s="1" t="s">
        <v>503</v>
      </c>
      <c r="B243" s="1" t="s">
        <v>504</v>
      </c>
      <c r="C243" s="1" t="s">
        <v>410</v>
      </c>
      <c r="D243" s="1" t="s">
        <v>14</v>
      </c>
      <c r="E243" s="1" t="s">
        <v>410</v>
      </c>
    </row>
    <row r="244" customFormat="false" ht="16" hidden="false" customHeight="false" outlineLevel="0" collapsed="false">
      <c r="A244" s="1" t="s">
        <v>505</v>
      </c>
      <c r="B244" s="1" t="s">
        <v>506</v>
      </c>
      <c r="C244" s="1" t="s">
        <v>13</v>
      </c>
      <c r="D244" s="1" t="s">
        <v>14</v>
      </c>
      <c r="E244" s="1" t="s">
        <v>13</v>
      </c>
    </row>
    <row r="245" customFormat="false" ht="16" hidden="false" customHeight="false" outlineLevel="0" collapsed="false">
      <c r="A245" s="1" t="s">
        <v>507</v>
      </c>
      <c r="B245" s="1" t="s">
        <v>508</v>
      </c>
      <c r="C245" s="1" t="s">
        <v>345</v>
      </c>
      <c r="D245" s="1" t="s">
        <v>345</v>
      </c>
      <c r="E245" s="1" t="s">
        <v>346</v>
      </c>
    </row>
    <row r="246" customFormat="false" ht="16" hidden="false" customHeight="false" outlineLevel="0" collapsed="false">
      <c r="A246" s="1" t="s">
        <v>509</v>
      </c>
      <c r="B246" s="1" t="s">
        <v>510</v>
      </c>
      <c r="C246" s="1" t="s">
        <v>345</v>
      </c>
      <c r="D246" s="1" t="s">
        <v>345</v>
      </c>
      <c r="E246" s="1" t="s">
        <v>405</v>
      </c>
    </row>
    <row r="247" customFormat="false" ht="16" hidden="false" customHeight="false" outlineLevel="0" collapsed="false">
      <c r="A247" s="1" t="s">
        <v>511</v>
      </c>
      <c r="B247" s="1" t="s">
        <v>512</v>
      </c>
      <c r="C247" s="1" t="s">
        <v>345</v>
      </c>
      <c r="D247" s="1" t="s">
        <v>345</v>
      </c>
      <c r="E247" s="1" t="s">
        <v>405</v>
      </c>
    </row>
    <row r="248" customFormat="false" ht="16" hidden="false" customHeight="false" outlineLevel="0" collapsed="false">
      <c r="A248" s="1" t="s">
        <v>513</v>
      </c>
      <c r="B248" s="1" t="s">
        <v>514</v>
      </c>
      <c r="C248" s="1" t="s">
        <v>345</v>
      </c>
      <c r="D248" s="1" t="s">
        <v>345</v>
      </c>
      <c r="E248" s="1" t="s">
        <v>415</v>
      </c>
    </row>
    <row r="249" customFormat="false" ht="16" hidden="false" customHeight="false" outlineLevel="0" collapsed="false">
      <c r="A249" s="1" t="s">
        <v>515</v>
      </c>
      <c r="B249" s="1" t="s">
        <v>516</v>
      </c>
      <c r="C249" s="1" t="s">
        <v>345</v>
      </c>
      <c r="D249" s="1" t="s">
        <v>345</v>
      </c>
      <c r="E249" s="1" t="s">
        <v>415</v>
      </c>
    </row>
    <row r="250" customFormat="false" ht="16" hidden="false" customHeight="false" outlineLevel="0" collapsed="false">
      <c r="A250" s="1" t="s">
        <v>517</v>
      </c>
      <c r="B250" s="1" t="s">
        <v>518</v>
      </c>
      <c r="C250" s="1" t="s">
        <v>345</v>
      </c>
      <c r="D250" s="1" t="s">
        <v>345</v>
      </c>
      <c r="E250" s="1" t="s">
        <v>415</v>
      </c>
    </row>
    <row r="251" customFormat="false" ht="16" hidden="false" customHeight="false" outlineLevel="0" collapsed="false">
      <c r="A251" s="1" t="s">
        <v>519</v>
      </c>
      <c r="B251" s="1" t="s">
        <v>520</v>
      </c>
      <c r="C251" s="1" t="s">
        <v>7</v>
      </c>
      <c r="D251" s="1" t="s">
        <v>7</v>
      </c>
      <c r="E251" s="1" t="s">
        <v>22</v>
      </c>
    </row>
    <row r="252" customFormat="false" ht="16" hidden="false" customHeight="false" outlineLevel="0" collapsed="false">
      <c r="A252" s="1" t="n">
        <v>-99</v>
      </c>
      <c r="B252" s="1" t="s">
        <v>521</v>
      </c>
      <c r="C252" s="1" t="s">
        <v>345</v>
      </c>
      <c r="D252" s="1" t="s">
        <v>345</v>
      </c>
      <c r="E252" s="1" t="s">
        <v>372</v>
      </c>
    </row>
    <row r="253" customFormat="false" ht="16" hidden="false" customHeight="false" outlineLevel="0" collapsed="false">
      <c r="A253" s="1" t="n">
        <v>-99</v>
      </c>
      <c r="B253" s="1" t="s">
        <v>522</v>
      </c>
      <c r="C253" s="1" t="s">
        <v>7</v>
      </c>
      <c r="D253" s="1" t="s">
        <v>7</v>
      </c>
      <c r="E253" s="1" t="s">
        <v>8</v>
      </c>
    </row>
    <row r="254" customFormat="false" ht="16" hidden="false" customHeight="false" outlineLevel="0" collapsed="false">
      <c r="A254" s="1" t="n">
        <v>-99</v>
      </c>
      <c r="B254" s="1" t="s">
        <v>523</v>
      </c>
      <c r="C254" s="1" t="s">
        <v>410</v>
      </c>
      <c r="D254" s="1" t="s">
        <v>14</v>
      </c>
      <c r="E254" s="1" t="s">
        <v>74</v>
      </c>
    </row>
    <row r="255" customFormat="false" ht="16" hidden="false" customHeight="false" outlineLevel="0" collapsed="false">
      <c r="A255" s="1" t="s">
        <v>524</v>
      </c>
      <c r="B255" s="1" t="s">
        <v>525</v>
      </c>
      <c r="C255" s="1" t="s">
        <v>7</v>
      </c>
      <c r="D255" s="1" t="s">
        <v>7</v>
      </c>
      <c r="E255" s="1" t="s">
        <v>30</v>
      </c>
    </row>
    <row r="256" customFormat="false" ht="16" hidden="false" customHeight="false" outlineLevel="0" collapsed="false">
      <c r="A256" s="1" t="n">
        <v>-99</v>
      </c>
      <c r="B256" s="1" t="s">
        <v>526</v>
      </c>
      <c r="C256" s="1" t="s">
        <v>345</v>
      </c>
      <c r="D256" s="1" t="s">
        <v>345</v>
      </c>
      <c r="E256" s="1" t="s">
        <v>372</v>
      </c>
    </row>
    <row r="257" customFormat="false" ht="16" hidden="false" customHeight="false" outlineLevel="0" collapsed="false">
      <c r="A257" s="1" t="n">
        <v>-99</v>
      </c>
      <c r="B257" s="1" t="s">
        <v>527</v>
      </c>
      <c r="C257" s="1" t="s">
        <v>73</v>
      </c>
      <c r="D257" s="1" t="s">
        <v>14</v>
      </c>
      <c r="E257" s="1" t="s">
        <v>96</v>
      </c>
    </row>
    <row r="258" customFormat="false" ht="16" hidden="false" customHeight="false" outlineLevel="0" collapsed="false">
      <c r="A258" s="1" t="n">
        <v>-99</v>
      </c>
      <c r="B258" s="1" t="s">
        <v>528</v>
      </c>
      <c r="C258" s="1" t="s">
        <v>73</v>
      </c>
      <c r="D258" s="1" t="s">
        <v>14</v>
      </c>
      <c r="E258" s="1" t="s">
        <v>96</v>
      </c>
    </row>
    <row r="259" customFormat="false" ht="16" hidden="false" customHeight="false" outlineLevel="0" collapsed="false">
      <c r="A259" s="1" t="n">
        <v>-99</v>
      </c>
      <c r="B259" s="1" t="s">
        <v>529</v>
      </c>
      <c r="C259" s="1" t="s">
        <v>7</v>
      </c>
      <c r="D259" s="1" t="s">
        <v>7</v>
      </c>
      <c r="E259" s="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46875" defaultRowHeight="16" zeroHeight="false" outlineLevelRow="0" outlineLevelCol="0"/>
  <cols>
    <col collapsed="false" customWidth="true" hidden="false" outlineLevel="0" max="1" min="1" style="1" width="7.39"/>
    <col collapsed="false" customWidth="true" hidden="false" outlineLevel="0" max="2" min="2" style="1" width="21.57"/>
    <col collapsed="false" customWidth="true" hidden="false" outlineLevel="0" max="3" min="3" style="1" width="31.47"/>
    <col collapsed="false" customWidth="true" hidden="false" outlineLevel="0" max="4" min="4" style="1" width="9.16"/>
    <col collapsed="false" customWidth="true" hidden="false" outlineLevel="0" max="5" min="5" style="1" width="23.34"/>
    <col collapsed="false" customWidth="true" hidden="false" outlineLevel="0" max="6" min="6" style="1" width="12.6"/>
    <col collapsed="false" customWidth="true" hidden="false" outlineLevel="0" max="7" min="7" style="1" width="12.94"/>
    <col collapsed="false" customWidth="true" hidden="false" outlineLevel="0" max="8" min="8" style="1" width="9.92"/>
    <col collapsed="false" customWidth="true" hidden="false" outlineLevel="0" max="9" min="9" style="1" width="10.3"/>
    <col collapsed="false" customWidth="true" hidden="false" outlineLevel="0" max="10" min="10" style="1" width="10.67"/>
    <col collapsed="false" customWidth="true" hidden="false" outlineLevel="0" max="11" min="11" style="1" width="11.06"/>
  </cols>
  <sheetData>
    <row r="1" customFormat="false" ht="16" hidden="false" customHeight="false" outlineLevel="0" collapsed="false">
      <c r="A1" s="1" t="s">
        <v>0</v>
      </c>
      <c r="B1" s="1" t="s">
        <v>2</v>
      </c>
      <c r="C1" s="1" t="s">
        <v>530</v>
      </c>
      <c r="D1" s="1" t="s">
        <v>531</v>
      </c>
      <c r="E1" s="1" t="s">
        <v>4</v>
      </c>
      <c r="F1" s="1" t="s">
        <v>532</v>
      </c>
      <c r="G1" s="1" t="s">
        <v>533</v>
      </c>
      <c r="H1" s="1" t="s">
        <v>534</v>
      </c>
      <c r="I1" s="1" t="s">
        <v>535</v>
      </c>
      <c r="J1" s="1" t="s">
        <v>536</v>
      </c>
      <c r="K1" s="1" t="s">
        <v>537</v>
      </c>
    </row>
    <row r="2" customFormat="false" ht="16" hidden="false" customHeight="false" outlineLevel="0" collapsed="false">
      <c r="A2" s="1" t="s">
        <v>389</v>
      </c>
      <c r="B2" s="1" t="s">
        <v>73</v>
      </c>
      <c r="C2" s="1" t="str">
        <f aca="false">VLOOKUP($A2,country_info!$A$1:$E$259,2,0)</f>
        <v>Aruba</v>
      </c>
      <c r="D2" s="1" t="str">
        <f aca="false">VLOOKUP($A2,country_info!$A$1:$E$259,4,0)</f>
        <v>Americas</v>
      </c>
      <c r="E2" s="1" t="str">
        <f aca="false">VLOOKUP($A2,country_info!$A$1:$E$259,5,0)</f>
        <v>Caribbean</v>
      </c>
      <c r="F2" s="2" t="n">
        <f aca="false">IF(IFERROR(VLOOKUP($A2,road_country_averages!$B$1:$I$147,3,0),0)=0,VLOOKUP($E2,road_region_averages!$A$1:$G$26,2,0),VLOOKUP($A2,road_country_averages!$B$1:$I$147,3,0))</f>
        <v>80</v>
      </c>
      <c r="G2" s="2" t="n">
        <f aca="false">IF(IFERROR(VLOOKUP($A2,road_country_averages!$B$1:$I$147,4,0),0)=0,VLOOKUP($E2,road_region_averages!$A$1:$G$26,3,0),VLOOKUP($A2,road_country_averages!$B$1:$I$147,4,0))</f>
        <v>80</v>
      </c>
      <c r="H2" s="2" t="n">
        <f aca="false">IF(IFERROR(VLOOKUP($A2,road_country_averages!$B$1:$I$147,5,0),0)=0,VLOOKUP($E2,road_region_averages!$A$1:$G$26,4,0),VLOOKUP($A2,road_country_averages!$B$1:$I$147,5,0))</f>
        <v>60</v>
      </c>
      <c r="I2" s="2" t="n">
        <f aca="false">IF(IFERROR(VLOOKUP($A2,road_country_averages!$B$1:$I$147,6,0),0)=0,VLOOKUP($E2,road_region_averages!$A$1:$G$26,5,0),VLOOKUP($A2,road_country_averages!$B$1:$I$147,6,0))</f>
        <v>60</v>
      </c>
      <c r="J2" s="2" t="n">
        <f aca="false">IF(IFERROR(VLOOKUP($A2,road_country_averages!$B$1:$I$147,7,0),0)=0,VLOOKUP($E2,road_region_averages!$A$1:$G$26,6,0),VLOOKUP($A2,road_country_averages!$B$1:$I$147,7,0))</f>
        <v>30</v>
      </c>
      <c r="K2" s="2" t="n">
        <f aca="false">IF(IFERROR(VLOOKUP($A2,road_country_averages!$B$1:$I$147,8,0),0)=0,VLOOKUP($E2,road_region_averages!$A$1:$G$26,7,0),VLOOKUP($A2,road_country_averages!$B$1:$I$147,8,0))</f>
        <v>30</v>
      </c>
    </row>
    <row r="3" customFormat="false" ht="16" hidden="false" customHeight="false" outlineLevel="0" collapsed="false">
      <c r="A3" s="1" t="s">
        <v>282</v>
      </c>
      <c r="B3" s="1" t="s">
        <v>7</v>
      </c>
      <c r="C3" s="1" t="str">
        <f aca="false">VLOOKUP($A3,country_info!$A$1:$E$259,2,0)</f>
        <v>Afghanistan</v>
      </c>
      <c r="D3" s="1" t="str">
        <f aca="false">VLOOKUP($A3,country_info!$A$1:$E$259,4,0)</f>
        <v>Asia</v>
      </c>
      <c r="E3" s="1" t="str">
        <f aca="false">VLOOKUP($A3,country_info!$A$1:$E$259,5,0)</f>
        <v>Southern Asia</v>
      </c>
      <c r="F3" s="2" t="n">
        <f aca="false">IF(IFERROR(VLOOKUP($A3,road_country_averages!$B$1:$I$147,3,0),0)=0,VLOOKUP($E3,road_region_averages!$A$1:$G$26,2,0),VLOOKUP($A3,road_country_averages!$B$1:$I$147,3,0))</f>
        <v>86</v>
      </c>
      <c r="G3" s="2" t="n">
        <f aca="false">IF(IFERROR(VLOOKUP($A3,road_country_averages!$B$1:$I$147,4,0),0)=0,VLOOKUP($E3,road_region_averages!$A$1:$G$26,3,0),VLOOKUP($A3,road_country_averages!$B$1:$I$147,4,0))</f>
        <v>90</v>
      </c>
      <c r="H3" s="2" t="n">
        <f aca="false">IF(IFERROR(VLOOKUP($A3,road_country_averages!$B$1:$I$147,5,0),0)=0,VLOOKUP($E3,road_region_averages!$A$1:$G$26,4,0),VLOOKUP($A3,road_country_averages!$B$1:$I$147,5,0))</f>
        <v>52</v>
      </c>
      <c r="I3" s="2" t="n">
        <f aca="false">IF(IFERROR(VLOOKUP($A3,road_country_averages!$B$1:$I$147,6,0),0)=0,VLOOKUP($E3,road_region_averages!$A$1:$G$26,5,0),VLOOKUP($A3,road_country_averages!$B$1:$I$147,6,0))</f>
        <v>52</v>
      </c>
      <c r="J3" s="2" t="n">
        <f aca="false">IF(IFERROR(VLOOKUP($A3,road_country_averages!$B$1:$I$147,7,0),0)=0,VLOOKUP($E3,road_region_averages!$A$1:$G$26,6,0),VLOOKUP($A3,road_country_averages!$B$1:$I$147,7,0))</f>
        <v>46</v>
      </c>
      <c r="K3" s="2" t="n">
        <f aca="false">IF(IFERROR(VLOOKUP($A3,road_country_averages!$B$1:$I$147,8,0),0)=0,VLOOKUP($E3,road_region_averages!$A$1:$G$26,7,0),VLOOKUP($A3,road_country_averages!$B$1:$I$147,8,0))</f>
        <v>50</v>
      </c>
    </row>
    <row r="4" customFormat="false" ht="16" hidden="false" customHeight="false" outlineLevel="0" collapsed="false">
      <c r="A4" s="1" t="s">
        <v>226</v>
      </c>
      <c r="B4" s="1" t="s">
        <v>39</v>
      </c>
      <c r="C4" s="1" t="str">
        <f aca="false">VLOOKUP($A4,country_info!$A$1:$E$259,2,0)</f>
        <v>Angola</v>
      </c>
      <c r="D4" s="1" t="str">
        <f aca="false">VLOOKUP($A4,country_info!$A$1:$E$259,4,0)</f>
        <v>Africa</v>
      </c>
      <c r="E4" s="1" t="str">
        <f aca="false">VLOOKUP($A4,country_info!$A$1:$E$259,5,0)</f>
        <v>Middle Africa</v>
      </c>
      <c r="F4" s="2" t="n">
        <f aca="false">IF(IFERROR(VLOOKUP($A4,road_country_averages!$B$1:$I$147,3,0),0)=0,VLOOKUP($E4,road_region_averages!$A$1:$G$26,2,0),VLOOKUP($A4,road_country_averages!$B$1:$I$147,3,0))</f>
        <v>100</v>
      </c>
      <c r="G4" s="2" t="n">
        <f aca="false">IF(IFERROR(VLOOKUP($A4,road_country_averages!$B$1:$I$147,4,0),0)=0,VLOOKUP($E4,road_region_averages!$A$1:$G$26,3,0),VLOOKUP($A4,road_country_averages!$B$1:$I$147,4,0))</f>
        <v>100</v>
      </c>
      <c r="H4" s="2" t="n">
        <f aca="false">IF(IFERROR(VLOOKUP($A4,road_country_averages!$B$1:$I$147,5,0),0)=0,VLOOKUP($E4,road_region_averages!$A$1:$G$26,4,0),VLOOKUP($A4,road_country_averages!$B$1:$I$147,5,0))</f>
        <v>100</v>
      </c>
      <c r="I4" s="2" t="n">
        <f aca="false">IF(IFERROR(VLOOKUP($A4,road_country_averages!$B$1:$I$147,6,0),0)=0,VLOOKUP($E4,road_region_averages!$A$1:$G$26,5,0),VLOOKUP($A4,road_country_averages!$B$1:$I$147,6,0))</f>
        <v>100</v>
      </c>
      <c r="J4" s="2" t="n">
        <f aca="false">IF(IFERROR(VLOOKUP($A4,road_country_averages!$B$1:$I$147,7,0),0)=0,VLOOKUP($E4,road_region_averages!$A$1:$G$26,6,0),VLOOKUP($A4,road_country_averages!$B$1:$I$147,7,0))</f>
        <v>60</v>
      </c>
      <c r="K4" s="2" t="n">
        <f aca="false">IF(IFERROR(VLOOKUP($A4,road_country_averages!$B$1:$I$147,8,0),0)=0,VLOOKUP($E4,road_region_averages!$A$1:$G$26,7,0),VLOOKUP($A4,road_country_averages!$B$1:$I$147,8,0))</f>
        <v>60</v>
      </c>
    </row>
    <row r="5" customFormat="false" ht="16" hidden="false" customHeight="false" outlineLevel="0" collapsed="false">
      <c r="A5" s="1" t="s">
        <v>444</v>
      </c>
      <c r="B5" s="1" t="s">
        <v>73</v>
      </c>
      <c r="C5" s="1" t="str">
        <f aca="false">VLOOKUP($A5,country_info!$A$1:$E$259,2,0)</f>
        <v>Anguilla</v>
      </c>
      <c r="D5" s="1" t="str">
        <f aca="false">VLOOKUP($A5,country_info!$A$1:$E$259,4,0)</f>
        <v>Americas</v>
      </c>
      <c r="E5" s="1" t="str">
        <f aca="false">VLOOKUP($A5,country_info!$A$1:$E$259,5,0)</f>
        <v>Caribbean</v>
      </c>
      <c r="F5" s="2" t="n">
        <f aca="false">IF(IFERROR(VLOOKUP($A5,road_country_averages!$B$1:$I$147,3,0),0)=0,VLOOKUP($E5,road_region_averages!$A$1:$G$26,2,0),VLOOKUP($A5,road_country_averages!$B$1:$I$147,3,0))</f>
        <v>98.785</v>
      </c>
      <c r="G5" s="2" t="n">
        <f aca="false">IF(IFERROR(VLOOKUP($A5,road_country_averages!$B$1:$I$147,4,0),0)=0,VLOOKUP($E5,road_region_averages!$A$1:$G$26,3,0),VLOOKUP($A5,road_country_averages!$B$1:$I$147,4,0))</f>
        <v>100.395</v>
      </c>
      <c r="H5" s="2" t="n">
        <f aca="false">IF(IFERROR(VLOOKUP($A5,road_country_averages!$B$1:$I$147,5,0),0)=0,VLOOKUP($E5,road_region_averages!$A$1:$G$26,4,0),VLOOKUP($A5,road_country_averages!$B$1:$I$147,5,0))</f>
        <v>48.3</v>
      </c>
      <c r="I5" s="2" t="n">
        <f aca="false">IF(IFERROR(VLOOKUP($A5,road_country_averages!$B$1:$I$147,6,0),0)=0,VLOOKUP($E5,road_region_averages!$A$1:$G$26,5,0),VLOOKUP($A5,road_country_averages!$B$1:$I$147,6,0))</f>
        <v>48.3</v>
      </c>
      <c r="J5" s="2" t="n">
        <f aca="false">IF(IFERROR(VLOOKUP($A5,road_country_averages!$B$1:$I$147,7,0),0)=0,VLOOKUP($E5,road_region_averages!$A$1:$G$26,6,0),VLOOKUP($A5,road_country_averages!$B$1:$I$147,7,0))</f>
        <v>32.2</v>
      </c>
      <c r="K5" s="2" t="n">
        <f aca="false">IF(IFERROR(VLOOKUP($A5,road_country_averages!$B$1:$I$147,8,0),0)=0,VLOOKUP($E5,road_region_averages!$A$1:$G$26,7,0),VLOOKUP($A5,road_country_averages!$B$1:$I$147,8,0))</f>
        <v>32.2</v>
      </c>
    </row>
    <row r="6" customFormat="false" ht="16" hidden="false" customHeight="false" outlineLevel="0" collapsed="false">
      <c r="A6" s="1" t="s">
        <v>474</v>
      </c>
      <c r="B6" s="1" t="s">
        <v>56</v>
      </c>
      <c r="C6" s="1" t="str">
        <f aca="false">VLOOKUP($A6,country_info!$A$1:$E$259,2,0)</f>
        <v>Aland</v>
      </c>
      <c r="D6" s="1" t="str">
        <f aca="false">VLOOKUP($A6,country_info!$A$1:$E$259,4,0)</f>
        <v>Europe</v>
      </c>
      <c r="E6" s="1" t="str">
        <f aca="false">VLOOKUP($A6,country_info!$A$1:$E$259,5,0)</f>
        <v>Northern Europe</v>
      </c>
      <c r="F6" s="2" t="n">
        <f aca="false">IF(IFERROR(VLOOKUP($A6,road_country_averages!$B$1:$I$147,3,0),0)=0,VLOOKUP($E6,road_region_averages!$A$1:$G$26,2,0),VLOOKUP($A6,road_country_averages!$B$1:$I$147,3,0))</f>
        <v>107.341666666667</v>
      </c>
      <c r="G6" s="2" t="n">
        <f aca="false">IF(IFERROR(VLOOKUP($A6,road_country_averages!$B$1:$I$147,4,0),0)=0,VLOOKUP($E6,road_region_averages!$A$1:$G$26,3,0),VLOOKUP($A6,road_country_averages!$B$1:$I$147,4,0))</f>
        <v>113.175</v>
      </c>
      <c r="H6" s="2" t="n">
        <f aca="false">IF(IFERROR(VLOOKUP($A6,road_country_averages!$B$1:$I$147,5,0),0)=0,VLOOKUP($E6,road_region_averages!$A$1:$G$26,4,0),VLOOKUP($A6,road_country_averages!$B$1:$I$147,5,0))</f>
        <v>85.0392857142857</v>
      </c>
      <c r="I6" s="2" t="n">
        <f aca="false">IF(IFERROR(VLOOKUP($A6,road_country_averages!$B$1:$I$147,6,0),0)=0,VLOOKUP($E6,road_region_averages!$A$1:$G$26,5,0),VLOOKUP($A6,road_country_averages!$B$1:$I$147,6,0))</f>
        <v>85.0392857142857</v>
      </c>
      <c r="J6" s="2" t="n">
        <f aca="false">IF(IFERROR(VLOOKUP($A6,road_country_averages!$B$1:$I$147,7,0),0)=0,VLOOKUP($E6,road_region_averages!$A$1:$G$26,6,0),VLOOKUP($A6,road_country_averages!$B$1:$I$147,7,0))</f>
        <v>49.97</v>
      </c>
      <c r="K6" s="2" t="n">
        <f aca="false">IF(IFERROR(VLOOKUP($A6,road_country_averages!$B$1:$I$147,8,0),0)=0,VLOOKUP($E6,road_region_averages!$A$1:$G$26,7,0),VLOOKUP($A6,road_country_averages!$B$1:$I$147,8,0))</f>
        <v>49.97</v>
      </c>
    </row>
    <row r="7" customFormat="false" ht="16" hidden="false" customHeight="false" outlineLevel="0" collapsed="false">
      <c r="A7" s="1" t="s">
        <v>148</v>
      </c>
      <c r="B7" s="1" t="s">
        <v>56</v>
      </c>
      <c r="C7" s="1" t="str">
        <f aca="false">VLOOKUP($A7,country_info!$A$1:$E$259,2,0)</f>
        <v>Albania</v>
      </c>
      <c r="D7" s="1" t="str">
        <f aca="false">VLOOKUP($A7,country_info!$A$1:$E$259,4,0)</f>
        <v>Europe</v>
      </c>
      <c r="E7" s="1" t="str">
        <f aca="false">VLOOKUP($A7,country_info!$A$1:$E$259,5,0)</f>
        <v>Southern Europe</v>
      </c>
      <c r="F7" s="2" t="n">
        <f aca="false">IF(IFERROR(VLOOKUP($A7,road_country_averages!$B$1:$I$147,3,0),0)=0,VLOOKUP($E7,road_region_averages!$A$1:$G$26,2,0),VLOOKUP($A7,road_country_averages!$B$1:$I$147,3,0))</f>
        <v>90</v>
      </c>
      <c r="G7" s="2" t="n">
        <f aca="false">IF(IFERROR(VLOOKUP($A7,road_country_averages!$B$1:$I$147,4,0),0)=0,VLOOKUP($E7,road_region_averages!$A$1:$G$26,3,0),VLOOKUP($A7,road_country_averages!$B$1:$I$147,4,0))</f>
        <v>110</v>
      </c>
      <c r="H7" s="2" t="n">
        <f aca="false">IF(IFERROR(VLOOKUP($A7,road_country_averages!$B$1:$I$147,5,0),0)=0,VLOOKUP($E7,road_region_averages!$A$1:$G$26,4,0),VLOOKUP($A7,road_country_averages!$B$1:$I$147,5,0))</f>
        <v>80</v>
      </c>
      <c r="I7" s="2" t="n">
        <f aca="false">IF(IFERROR(VLOOKUP($A7,road_country_averages!$B$1:$I$147,6,0),0)=0,VLOOKUP($E7,road_region_averages!$A$1:$G$26,5,0),VLOOKUP($A7,road_country_averages!$B$1:$I$147,6,0))</f>
        <v>80</v>
      </c>
      <c r="J7" s="2" t="n">
        <f aca="false">IF(IFERROR(VLOOKUP($A7,road_country_averages!$B$1:$I$147,7,0),0)=0,VLOOKUP($E7,road_region_averages!$A$1:$G$26,6,0),VLOOKUP($A7,road_country_averages!$B$1:$I$147,7,0))</f>
        <v>40</v>
      </c>
      <c r="K7" s="2" t="n">
        <f aca="false">IF(IFERROR(VLOOKUP($A7,road_country_averages!$B$1:$I$147,8,0),0)=0,VLOOKUP($E7,road_region_averages!$A$1:$G$26,7,0),VLOOKUP($A7,road_country_averages!$B$1:$I$147,8,0))</f>
        <v>40</v>
      </c>
    </row>
    <row r="8" customFormat="false" ht="16" hidden="false" customHeight="false" outlineLevel="0" collapsed="false">
      <c r="A8" s="1" t="s">
        <v>280</v>
      </c>
      <c r="B8" s="1" t="s">
        <v>56</v>
      </c>
      <c r="C8" s="1" t="str">
        <f aca="false">VLOOKUP($A8,country_info!$A$1:$E$259,2,0)</f>
        <v>Andorra</v>
      </c>
      <c r="D8" s="1" t="str">
        <f aca="false">VLOOKUP($A8,country_info!$A$1:$E$259,4,0)</f>
        <v>Europe</v>
      </c>
      <c r="E8" s="1" t="str">
        <f aca="false">VLOOKUP($A8,country_info!$A$1:$E$259,5,0)</f>
        <v>Southern Europe</v>
      </c>
      <c r="F8" s="2" t="n">
        <f aca="false">IF(IFERROR(VLOOKUP($A8,road_country_averages!$B$1:$I$147,3,0),0)=0,VLOOKUP($E8,road_region_averages!$A$1:$G$26,2,0),VLOOKUP($A8,road_country_averages!$B$1:$I$147,3,0))</f>
        <v>115.714285714286</v>
      </c>
      <c r="G8" s="2" t="n">
        <f aca="false">IF(IFERROR(VLOOKUP($A8,road_country_averages!$B$1:$I$147,4,0),0)=0,VLOOKUP($E8,road_region_averages!$A$1:$G$26,3,0),VLOOKUP($A8,road_country_averages!$B$1:$I$147,4,0))</f>
        <v>124.285714285714</v>
      </c>
      <c r="H8" s="2" t="n">
        <f aca="false">IF(IFERROR(VLOOKUP($A8,road_country_averages!$B$1:$I$147,5,0),0)=0,VLOOKUP($E8,road_region_averages!$A$1:$G$26,4,0),VLOOKUP($A8,road_country_averages!$B$1:$I$147,5,0))</f>
        <v>90</v>
      </c>
      <c r="I8" s="2" t="n">
        <f aca="false">IF(IFERROR(VLOOKUP($A8,road_country_averages!$B$1:$I$147,6,0),0)=0,VLOOKUP($E8,road_region_averages!$A$1:$G$26,5,0),VLOOKUP($A8,road_country_averages!$B$1:$I$147,6,0))</f>
        <v>90</v>
      </c>
      <c r="J8" s="2" t="n">
        <f aca="false">IF(IFERROR(VLOOKUP($A8,road_country_averages!$B$1:$I$147,7,0),0)=0,VLOOKUP($E8,road_region_averages!$A$1:$G$26,6,0),VLOOKUP($A8,road_country_averages!$B$1:$I$147,7,0))</f>
        <v>50</v>
      </c>
      <c r="K8" s="2" t="n">
        <f aca="false">IF(IFERROR(VLOOKUP($A8,road_country_averages!$B$1:$I$147,8,0),0)=0,VLOOKUP($E8,road_region_averages!$A$1:$G$26,7,0),VLOOKUP($A8,road_country_averages!$B$1:$I$147,8,0))</f>
        <v>50</v>
      </c>
    </row>
    <row r="9" customFormat="false" ht="16" hidden="false" customHeight="false" outlineLevel="0" collapsed="false">
      <c r="A9" s="1" t="s">
        <v>139</v>
      </c>
      <c r="B9" s="1" t="s">
        <v>7</v>
      </c>
      <c r="C9" s="1" t="str">
        <f aca="false">VLOOKUP($A9,country_info!$A$1:$E$259,2,0)</f>
        <v>United Arab Emirates</v>
      </c>
      <c r="D9" s="1" t="str">
        <f aca="false">VLOOKUP($A9,country_info!$A$1:$E$259,4,0)</f>
        <v>Asia</v>
      </c>
      <c r="E9" s="1" t="str">
        <f aca="false">VLOOKUP($A9,country_info!$A$1:$E$259,5,0)</f>
        <v>Western Asia</v>
      </c>
      <c r="F9" s="2" t="n">
        <f aca="false">IF(IFERROR(VLOOKUP($A9,road_country_averages!$B$1:$I$147,3,0),0)=0,VLOOKUP($E9,road_region_averages!$A$1:$G$26,2,0),VLOOKUP($A9,road_country_averages!$B$1:$I$147,3,0))</f>
        <v>100</v>
      </c>
      <c r="G9" s="2" t="n">
        <f aca="false">IF(IFERROR(VLOOKUP($A9,road_country_averages!$B$1:$I$147,4,0),0)=0,VLOOKUP($E9,road_region_averages!$A$1:$G$26,3,0),VLOOKUP($A9,road_country_averages!$B$1:$I$147,4,0))</f>
        <v>140</v>
      </c>
      <c r="H9" s="2" t="n">
        <f aca="false">IF(IFERROR(VLOOKUP($A9,road_country_averages!$B$1:$I$147,5,0),0)=0,VLOOKUP($E9,road_region_averages!$A$1:$G$26,4,0),VLOOKUP($A9,road_country_averages!$B$1:$I$147,5,0))</f>
        <v>120</v>
      </c>
      <c r="I9" s="2" t="n">
        <f aca="false">IF(IFERROR(VLOOKUP($A9,road_country_averages!$B$1:$I$147,6,0),0)=0,VLOOKUP($E9,road_region_averages!$A$1:$G$26,5,0),VLOOKUP($A9,road_country_averages!$B$1:$I$147,6,0))</f>
        <v>120</v>
      </c>
      <c r="J9" s="2" t="n">
        <f aca="false">IF(IFERROR(VLOOKUP($A9,road_country_averages!$B$1:$I$147,7,0),0)=0,VLOOKUP($E9,road_region_averages!$A$1:$G$26,6,0),VLOOKUP($A9,road_country_averages!$B$1:$I$147,7,0))</f>
        <v>80</v>
      </c>
      <c r="K9" s="2" t="n">
        <f aca="false">IF(IFERROR(VLOOKUP($A9,road_country_averages!$B$1:$I$147,8,0),0)=0,VLOOKUP($E9,road_region_averages!$A$1:$G$26,7,0),VLOOKUP($A9,road_country_averages!$B$1:$I$147,8,0))</f>
        <v>80</v>
      </c>
    </row>
    <row r="10" customFormat="false" ht="16" hidden="false" customHeight="false" outlineLevel="0" collapsed="false">
      <c r="A10" s="1" t="s">
        <v>19</v>
      </c>
      <c r="B10" s="1" t="s">
        <v>13</v>
      </c>
      <c r="C10" s="1" t="str">
        <f aca="false">VLOOKUP($A10,country_info!$A$1:$E$259,2,0)</f>
        <v>Argentina</v>
      </c>
      <c r="D10" s="1" t="str">
        <f aca="false">VLOOKUP($A10,country_info!$A$1:$E$259,4,0)</f>
        <v>Americas</v>
      </c>
      <c r="E10" s="1" t="str">
        <f aca="false">VLOOKUP($A10,country_info!$A$1:$E$259,5,0)</f>
        <v>South America</v>
      </c>
      <c r="F10" s="2" t="n">
        <f aca="false">IF(IFERROR(VLOOKUP($A10,road_country_averages!$B$1:$I$147,3,0),0)=0,VLOOKUP($E10,road_region_averages!$A$1:$G$26,2,0),VLOOKUP($A10,road_country_averages!$B$1:$I$147,3,0))</f>
        <v>120</v>
      </c>
      <c r="G10" s="2" t="n">
        <f aca="false">IF(IFERROR(VLOOKUP($A10,road_country_averages!$B$1:$I$147,4,0),0)=0,VLOOKUP($E10,road_region_averages!$A$1:$G$26,3,0),VLOOKUP($A10,road_country_averages!$B$1:$I$147,4,0))</f>
        <v>130</v>
      </c>
      <c r="H10" s="2" t="n">
        <f aca="false">IF(IFERROR(VLOOKUP($A10,road_country_averages!$B$1:$I$147,5,0),0)=0,VLOOKUP($E10,road_region_averages!$A$1:$G$26,4,0),VLOOKUP($A10,road_country_averages!$B$1:$I$147,5,0))</f>
        <v>110</v>
      </c>
      <c r="I10" s="2" t="n">
        <f aca="false">IF(IFERROR(VLOOKUP($A10,road_country_averages!$B$1:$I$147,6,0),0)=0,VLOOKUP($E10,road_region_averages!$A$1:$G$26,5,0),VLOOKUP($A10,road_country_averages!$B$1:$I$147,6,0))</f>
        <v>110</v>
      </c>
      <c r="J10" s="2" t="n">
        <f aca="false">IF(IFERROR(VLOOKUP($A10,road_country_averages!$B$1:$I$147,7,0),0)=0,VLOOKUP($E10,road_region_averages!$A$1:$G$26,6,0),VLOOKUP($A10,road_country_averages!$B$1:$I$147,7,0))</f>
        <v>40</v>
      </c>
      <c r="K10" s="2" t="n">
        <f aca="false">IF(IFERROR(VLOOKUP($A10,road_country_averages!$B$1:$I$147,8,0),0)=0,VLOOKUP($E10,road_region_averages!$A$1:$G$26,7,0),VLOOKUP($A10,road_country_averages!$B$1:$I$147,8,0))</f>
        <v>60</v>
      </c>
    </row>
    <row r="11" customFormat="false" ht="16" hidden="false" customHeight="false" outlineLevel="0" collapsed="false">
      <c r="A11" s="1" t="s">
        <v>161</v>
      </c>
      <c r="B11" s="1" t="s">
        <v>7</v>
      </c>
      <c r="C11" s="1" t="str">
        <f aca="false">VLOOKUP($A11,country_info!$A$1:$E$259,2,0)</f>
        <v>Armenia</v>
      </c>
      <c r="D11" s="1" t="str">
        <f aca="false">VLOOKUP($A11,country_info!$A$1:$E$259,4,0)</f>
        <v>Asia</v>
      </c>
      <c r="E11" s="1" t="str">
        <f aca="false">VLOOKUP($A11,country_info!$A$1:$E$259,5,0)</f>
        <v>Western Asia</v>
      </c>
      <c r="F11" s="2" t="n">
        <f aca="false">IF(IFERROR(VLOOKUP($A11,road_country_averages!$B$1:$I$147,3,0),0)=0,VLOOKUP($E11,road_region_averages!$A$1:$G$26,2,0),VLOOKUP($A11,road_country_averages!$B$1:$I$147,3,0))</f>
        <v>113.076923076923</v>
      </c>
      <c r="G11" s="2" t="n">
        <f aca="false">IF(IFERROR(VLOOKUP($A11,road_country_averages!$B$1:$I$147,4,0),0)=0,VLOOKUP($E11,road_region_averages!$A$1:$G$26,3,0),VLOOKUP($A11,road_country_averages!$B$1:$I$147,4,0))</f>
        <v>116.538461538462</v>
      </c>
      <c r="H11" s="2" t="n">
        <f aca="false">IF(IFERROR(VLOOKUP($A11,road_country_averages!$B$1:$I$147,5,0),0)=0,VLOOKUP($E11,road_region_averages!$A$1:$G$26,4,0),VLOOKUP($A11,road_country_averages!$B$1:$I$147,5,0))</f>
        <v>84.2857142857143</v>
      </c>
      <c r="I11" s="2" t="n">
        <f aca="false">IF(IFERROR(VLOOKUP($A11,road_country_averages!$B$1:$I$147,6,0),0)=0,VLOOKUP($E11,road_region_averages!$A$1:$G$26,5,0),VLOOKUP($A11,road_country_averages!$B$1:$I$147,6,0))</f>
        <v>88.5714285714286</v>
      </c>
      <c r="J11" s="2" t="n">
        <f aca="false">IF(IFERROR(VLOOKUP($A11,road_country_averages!$B$1:$I$147,7,0),0)=0,VLOOKUP($E11,road_region_averages!$A$1:$G$26,6,0),VLOOKUP($A11,road_country_averages!$B$1:$I$147,7,0))</f>
        <v>55</v>
      </c>
      <c r="K11" s="2" t="n">
        <f aca="false">IF(IFERROR(VLOOKUP($A11,road_country_averages!$B$1:$I$147,8,0),0)=0,VLOOKUP($E11,road_region_averages!$A$1:$G$26,7,0),VLOOKUP($A11,road_country_averages!$B$1:$I$147,8,0))</f>
        <v>59.2857142857143</v>
      </c>
    </row>
    <row r="12" customFormat="false" ht="16" hidden="false" customHeight="false" outlineLevel="0" collapsed="false">
      <c r="A12" s="1" t="s">
        <v>511</v>
      </c>
      <c r="B12" s="1" t="s">
        <v>345</v>
      </c>
      <c r="C12" s="1" t="str">
        <f aca="false">VLOOKUP($A12,country_info!$A$1:$E$259,2,0)</f>
        <v>American Samoa</v>
      </c>
      <c r="D12" s="1" t="str">
        <f aca="false">VLOOKUP($A12,country_info!$A$1:$E$259,4,0)</f>
        <v>Oceania</v>
      </c>
      <c r="E12" s="1" t="str">
        <f aca="false">VLOOKUP($A12,country_info!$A$1:$E$259,5,0)</f>
        <v>Polynesia</v>
      </c>
      <c r="F12" s="2" t="n">
        <f aca="false">IF(IFERROR(VLOOKUP($A12,road_country_averages!$B$1:$I$147,3,0),0)=0,VLOOKUP($E12,road_region_averages!$A$1:$G$26,2,0),VLOOKUP($A12,road_country_averages!$B$1:$I$147,3,0))</f>
        <v>110</v>
      </c>
      <c r="G12" s="2" t="n">
        <f aca="false">IF(IFERROR(VLOOKUP($A12,road_country_averages!$B$1:$I$147,4,0),0)=0,VLOOKUP($E12,road_region_averages!$A$1:$G$26,3,0),VLOOKUP($A12,road_country_averages!$B$1:$I$147,4,0))</f>
        <v>110</v>
      </c>
      <c r="H12" s="2" t="n">
        <f aca="false">IF(IFERROR(VLOOKUP($A12,road_country_averages!$B$1:$I$147,5,0),0)=0,VLOOKUP($E12,road_region_averages!$A$1:$G$26,4,0),VLOOKUP($A12,road_country_averages!$B$1:$I$147,5,0))</f>
        <v>60.675</v>
      </c>
      <c r="I12" s="2" t="n">
        <f aca="false">IF(IFERROR(VLOOKUP($A12,road_country_averages!$B$1:$I$147,6,0),0)=0,VLOOKUP($E12,road_region_averages!$A$1:$G$26,5,0),VLOOKUP($A12,road_country_averages!$B$1:$I$147,6,0))</f>
        <v>60.675</v>
      </c>
      <c r="J12" s="2" t="n">
        <f aca="false">IF(IFERROR(VLOOKUP($A12,road_country_averages!$B$1:$I$147,7,0),0)=0,VLOOKUP($E12,road_region_averages!$A$1:$G$26,6,0),VLOOKUP($A12,road_country_averages!$B$1:$I$147,7,0))</f>
        <v>32.075</v>
      </c>
      <c r="K12" s="2" t="n">
        <f aca="false">IF(IFERROR(VLOOKUP($A12,road_country_averages!$B$1:$I$147,8,0),0)=0,VLOOKUP($E12,road_region_averages!$A$1:$G$26,7,0),VLOOKUP($A12,road_country_averages!$B$1:$I$147,8,0))</f>
        <v>40.125</v>
      </c>
    </row>
    <row r="13" customFormat="false" ht="16" hidden="false" customHeight="false" outlineLevel="0" collapsed="false">
      <c r="A13" s="1" t="s">
        <v>408</v>
      </c>
      <c r="B13" s="1" t="s">
        <v>410</v>
      </c>
      <c r="C13" s="1" t="str">
        <f aca="false">VLOOKUP($A13,country_info!$A$1:$E$259,2,0)</f>
        <v>French Southern and Antarctic Lands</v>
      </c>
      <c r="D13" s="1" t="str">
        <f aca="false">VLOOKUP($A13,country_info!$A$1:$E$259,4,0)</f>
        <v>Africa</v>
      </c>
      <c r="E13" s="1" t="str">
        <f aca="false">VLOOKUP($A13,country_info!$A$1:$E$259,5,0)</f>
        <v>Seven seas (open ocean)</v>
      </c>
      <c r="F13" s="2" t="n">
        <f aca="false">IF(IFERROR(VLOOKUP($A13,road_country_averages!$B$1:$I$147,3,0),0)=0,VLOOKUP($E13,road_region_averages!$A$1:$G$26,2,0),VLOOKUP($A13,road_country_averages!$B$1:$I$147,3,0))</f>
        <v>110</v>
      </c>
      <c r="G13" s="2" t="n">
        <f aca="false">IF(IFERROR(VLOOKUP($A13,road_country_averages!$B$1:$I$147,4,0),0)=0,VLOOKUP($E13,road_region_averages!$A$1:$G$26,3,0),VLOOKUP($A13,road_country_averages!$B$1:$I$147,4,0))</f>
        <v>110</v>
      </c>
      <c r="H13" s="2" t="n">
        <f aca="false">IF(IFERROR(VLOOKUP($A13,road_country_averages!$B$1:$I$147,5,0),0)=0,VLOOKUP($E13,road_region_averages!$A$1:$G$26,4,0),VLOOKUP($A13,road_country_averages!$B$1:$I$147,5,0))</f>
        <v>90</v>
      </c>
      <c r="I13" s="2" t="n">
        <f aca="false">IF(IFERROR(VLOOKUP($A13,road_country_averages!$B$1:$I$147,6,0),0)=0,VLOOKUP($E13,road_region_averages!$A$1:$G$26,5,0),VLOOKUP($A13,road_country_averages!$B$1:$I$147,6,0))</f>
        <v>90</v>
      </c>
      <c r="J13" s="2" t="n">
        <f aca="false">IF(IFERROR(VLOOKUP($A13,road_country_averages!$B$1:$I$147,7,0),0)=0,VLOOKUP($E13,road_region_averages!$A$1:$G$26,6,0),VLOOKUP($A13,road_country_averages!$B$1:$I$147,7,0))</f>
        <v>50</v>
      </c>
      <c r="K13" s="2" t="n">
        <f aca="false">IF(IFERROR(VLOOKUP($A13,road_country_averages!$B$1:$I$147,8,0),0)=0,VLOOKUP($E13,road_region_averages!$A$1:$G$26,7,0),VLOOKUP($A13,road_country_averages!$B$1:$I$147,8,0))</f>
        <v>50</v>
      </c>
    </row>
    <row r="14" customFormat="false" ht="16" hidden="false" customHeight="false" outlineLevel="0" collapsed="false">
      <c r="A14" s="1" t="s">
        <v>434</v>
      </c>
      <c r="B14" s="1" t="s">
        <v>73</v>
      </c>
      <c r="C14" s="1" t="str">
        <f aca="false">VLOOKUP($A14,country_info!$A$1:$E$259,2,0)</f>
        <v>Antigua and Barbuda</v>
      </c>
      <c r="D14" s="1" t="str">
        <f aca="false">VLOOKUP($A14,country_info!$A$1:$E$259,4,0)</f>
        <v>Americas</v>
      </c>
      <c r="E14" s="1" t="str">
        <f aca="false">VLOOKUP($A14,country_info!$A$1:$E$259,5,0)</f>
        <v>Caribbean</v>
      </c>
      <c r="F14" s="2" t="n">
        <f aca="false">IF(IFERROR(VLOOKUP($A14,road_country_averages!$B$1:$I$147,3,0),0)=0,VLOOKUP($E14,road_region_averages!$A$1:$G$26,2,0),VLOOKUP($A14,road_country_averages!$B$1:$I$147,3,0))</f>
        <v>98.785</v>
      </c>
      <c r="G14" s="2" t="n">
        <f aca="false">IF(IFERROR(VLOOKUP($A14,road_country_averages!$B$1:$I$147,4,0),0)=0,VLOOKUP($E14,road_region_averages!$A$1:$G$26,3,0),VLOOKUP($A14,road_country_averages!$B$1:$I$147,4,0))</f>
        <v>100.395</v>
      </c>
      <c r="H14" s="2" t="n">
        <f aca="false">IF(IFERROR(VLOOKUP($A14,road_country_averages!$B$1:$I$147,5,0),0)=0,VLOOKUP($E14,road_region_averages!$A$1:$G$26,4,0),VLOOKUP($A14,road_country_averages!$B$1:$I$147,5,0))</f>
        <v>64.4</v>
      </c>
      <c r="I14" s="2" t="n">
        <f aca="false">IF(IFERROR(VLOOKUP($A14,road_country_averages!$B$1:$I$147,6,0),0)=0,VLOOKUP($E14,road_region_averages!$A$1:$G$26,5,0),VLOOKUP($A14,road_country_averages!$B$1:$I$147,6,0))</f>
        <v>64.4</v>
      </c>
      <c r="J14" s="2" t="n">
        <f aca="false">IF(IFERROR(VLOOKUP($A14,road_country_averages!$B$1:$I$147,7,0),0)=0,VLOOKUP($E14,road_region_averages!$A$1:$G$26,6,0),VLOOKUP($A14,road_country_averages!$B$1:$I$147,7,0))</f>
        <v>32.2</v>
      </c>
      <c r="K14" s="2" t="n">
        <f aca="false">IF(IFERROR(VLOOKUP($A14,road_country_averages!$B$1:$I$147,8,0),0)=0,VLOOKUP($E14,road_region_averages!$A$1:$G$26,7,0),VLOOKUP($A14,road_country_averages!$B$1:$I$147,8,0))</f>
        <v>32.2</v>
      </c>
    </row>
    <row r="15" customFormat="false" ht="16" hidden="false" customHeight="false" outlineLevel="0" collapsed="false">
      <c r="A15" s="1" t="s">
        <v>370</v>
      </c>
      <c r="B15" s="1" t="s">
        <v>345</v>
      </c>
      <c r="C15" s="1" t="str">
        <f aca="false">VLOOKUP($A15,country_info!$A$1:$E$259,2,0)</f>
        <v>Australia</v>
      </c>
      <c r="D15" s="1" t="str">
        <f aca="false">VLOOKUP($A15,country_info!$A$1:$E$259,4,0)</f>
        <v>Oceania</v>
      </c>
      <c r="E15" s="1" t="str">
        <f aca="false">VLOOKUP($A15,country_info!$A$1:$E$259,5,0)</f>
        <v>Australia and New Zealand</v>
      </c>
      <c r="F15" s="2" t="n">
        <f aca="false">IF(IFERROR(VLOOKUP($A15,road_country_averages!$B$1:$I$147,3,0),0)=0,VLOOKUP($E15,road_region_averages!$A$1:$G$26,2,0),VLOOKUP($A15,road_country_averages!$B$1:$I$147,3,0))</f>
        <v>100</v>
      </c>
      <c r="G15" s="2" t="n">
        <f aca="false">IF(IFERROR(VLOOKUP($A15,road_country_averages!$B$1:$I$147,4,0),0)=0,VLOOKUP($E15,road_region_averages!$A$1:$G$26,3,0),VLOOKUP($A15,road_country_averages!$B$1:$I$147,4,0))</f>
        <v>130</v>
      </c>
      <c r="H15" s="2" t="n">
        <f aca="false">IF(IFERROR(VLOOKUP($A15,road_country_averages!$B$1:$I$147,5,0),0)=0,VLOOKUP($E15,road_region_averages!$A$1:$G$26,4,0),VLOOKUP($A15,road_country_averages!$B$1:$I$147,5,0))</f>
        <v>100</v>
      </c>
      <c r="I15" s="2" t="n">
        <f aca="false">IF(IFERROR(VLOOKUP($A15,road_country_averages!$B$1:$I$147,6,0),0)=0,VLOOKUP($E15,road_region_averages!$A$1:$G$26,5,0),VLOOKUP($A15,road_country_averages!$B$1:$I$147,6,0))</f>
        <v>100</v>
      </c>
      <c r="J15" s="2" t="n">
        <f aca="false">IF(IFERROR(VLOOKUP($A15,road_country_averages!$B$1:$I$147,7,0),0)=0,VLOOKUP($E15,road_region_averages!$A$1:$G$26,6,0),VLOOKUP($A15,road_country_averages!$B$1:$I$147,7,0))</f>
        <v>50</v>
      </c>
      <c r="K15" s="2" t="n">
        <f aca="false">IF(IFERROR(VLOOKUP($A15,road_country_averages!$B$1:$I$147,8,0),0)=0,VLOOKUP($E15,road_region_averages!$A$1:$G$26,7,0),VLOOKUP($A15,road_country_averages!$B$1:$I$147,8,0))</f>
        <v>50</v>
      </c>
    </row>
    <row r="16" customFormat="false" ht="16" hidden="false" customHeight="false" outlineLevel="0" collapsed="false">
      <c r="A16" s="1" t="s">
        <v>200</v>
      </c>
      <c r="B16" s="1" t="s">
        <v>56</v>
      </c>
      <c r="C16" s="1" t="str">
        <f aca="false">VLOOKUP($A16,country_info!$A$1:$E$259,2,0)</f>
        <v>Austria</v>
      </c>
      <c r="D16" s="1" t="str">
        <f aca="false">VLOOKUP($A16,country_info!$A$1:$E$259,4,0)</f>
        <v>Europe</v>
      </c>
      <c r="E16" s="1" t="str">
        <f aca="false">VLOOKUP($A16,country_info!$A$1:$E$259,5,0)</f>
        <v>Western Europe</v>
      </c>
      <c r="F16" s="2" t="n">
        <f aca="false">IF(IFERROR(VLOOKUP($A16,road_country_averages!$B$1:$I$147,3,0),0)=0,VLOOKUP($E16,road_region_averages!$A$1:$G$26,2,0),VLOOKUP($A16,road_country_averages!$B$1:$I$147,3,0))</f>
        <v>130</v>
      </c>
      <c r="G16" s="2" t="n">
        <f aca="false">IF(IFERROR(VLOOKUP($A16,road_country_averages!$B$1:$I$147,4,0),0)=0,VLOOKUP($E16,road_region_averages!$A$1:$G$26,3,0),VLOOKUP($A16,road_country_averages!$B$1:$I$147,4,0))</f>
        <v>130</v>
      </c>
      <c r="H16" s="2" t="n">
        <f aca="false">IF(IFERROR(VLOOKUP($A16,road_country_averages!$B$1:$I$147,5,0),0)=0,VLOOKUP($E16,road_region_averages!$A$1:$G$26,4,0),VLOOKUP($A16,road_country_averages!$B$1:$I$147,5,0))</f>
        <v>100</v>
      </c>
      <c r="I16" s="2" t="n">
        <f aca="false">IF(IFERROR(VLOOKUP($A16,road_country_averages!$B$1:$I$147,6,0),0)=0,VLOOKUP($E16,road_region_averages!$A$1:$G$26,5,0),VLOOKUP($A16,road_country_averages!$B$1:$I$147,6,0))</f>
        <v>100</v>
      </c>
      <c r="J16" s="2" t="n">
        <f aca="false">IF(IFERROR(VLOOKUP($A16,road_country_averages!$B$1:$I$147,7,0),0)=0,VLOOKUP($E16,road_region_averages!$A$1:$G$26,6,0),VLOOKUP($A16,road_country_averages!$B$1:$I$147,7,0))</f>
        <v>50</v>
      </c>
      <c r="K16" s="2" t="n">
        <f aca="false">IF(IFERROR(VLOOKUP($A16,road_country_averages!$B$1:$I$147,8,0),0)=0,VLOOKUP($E16,road_region_averages!$A$1:$G$26,7,0),VLOOKUP($A16,road_country_averages!$B$1:$I$147,8,0))</f>
        <v>50</v>
      </c>
    </row>
    <row r="17" customFormat="false" ht="16" hidden="false" customHeight="false" outlineLevel="0" collapsed="false">
      <c r="A17" s="1" t="s">
        <v>150</v>
      </c>
      <c r="B17" s="1" t="s">
        <v>7</v>
      </c>
      <c r="C17" s="1" t="str">
        <f aca="false">VLOOKUP($A17,country_info!$A$1:$E$259,2,0)</f>
        <v>Azerbaijan</v>
      </c>
      <c r="D17" s="1" t="str">
        <f aca="false">VLOOKUP($A17,country_info!$A$1:$E$259,4,0)</f>
        <v>Asia</v>
      </c>
      <c r="E17" s="1" t="str">
        <f aca="false">VLOOKUP($A17,country_info!$A$1:$E$259,5,0)</f>
        <v>Western Asia</v>
      </c>
      <c r="F17" s="2" t="n">
        <f aca="false">IF(IFERROR(VLOOKUP($A17,road_country_averages!$B$1:$I$147,3,0),0)=0,VLOOKUP($E17,road_region_averages!$A$1:$G$26,2,0),VLOOKUP($A17,road_country_averages!$B$1:$I$147,3,0))</f>
        <v>110</v>
      </c>
      <c r="G17" s="2" t="n">
        <f aca="false">IF(IFERROR(VLOOKUP($A17,road_country_averages!$B$1:$I$147,4,0),0)=0,VLOOKUP($E17,road_region_averages!$A$1:$G$26,3,0),VLOOKUP($A17,road_country_averages!$B$1:$I$147,4,0))</f>
        <v>110</v>
      </c>
      <c r="H17" s="2" t="n">
        <f aca="false">IF(IFERROR(VLOOKUP($A17,road_country_averages!$B$1:$I$147,5,0),0)=0,VLOOKUP($E17,road_region_averages!$A$1:$G$26,4,0),VLOOKUP($A17,road_country_averages!$B$1:$I$147,5,0))</f>
        <v>90</v>
      </c>
      <c r="I17" s="2" t="n">
        <f aca="false">IF(IFERROR(VLOOKUP($A17,road_country_averages!$B$1:$I$147,6,0),0)=0,VLOOKUP($E17,road_region_averages!$A$1:$G$26,5,0),VLOOKUP($A17,road_country_averages!$B$1:$I$147,6,0))</f>
        <v>90</v>
      </c>
      <c r="J17" s="2" t="n">
        <f aca="false">IF(IFERROR(VLOOKUP($A17,road_country_averages!$B$1:$I$147,7,0),0)=0,VLOOKUP($E17,road_region_averages!$A$1:$G$26,6,0),VLOOKUP($A17,road_country_averages!$B$1:$I$147,7,0))</f>
        <v>60</v>
      </c>
      <c r="K17" s="2" t="n">
        <f aca="false">IF(IFERROR(VLOOKUP($A17,road_country_averages!$B$1:$I$147,8,0),0)=0,VLOOKUP($E17,road_region_averages!$A$1:$G$26,7,0),VLOOKUP($A17,road_country_averages!$B$1:$I$147,8,0))</f>
        <v>60</v>
      </c>
    </row>
    <row r="18" customFormat="false" ht="16" hidden="false" customHeight="false" outlineLevel="0" collapsed="false">
      <c r="A18" s="1" t="s">
        <v>272</v>
      </c>
      <c r="B18" s="1" t="s">
        <v>39</v>
      </c>
      <c r="C18" s="1" t="str">
        <f aca="false">VLOOKUP($A18,country_info!$A$1:$E$259,2,0)</f>
        <v>Burundi</v>
      </c>
      <c r="D18" s="1" t="str">
        <f aca="false">VLOOKUP($A18,country_info!$A$1:$E$259,4,0)</f>
        <v>Africa</v>
      </c>
      <c r="E18" s="1" t="str">
        <f aca="false">VLOOKUP($A18,country_info!$A$1:$E$259,5,0)</f>
        <v>Eastern Africa</v>
      </c>
      <c r="F18" s="2" t="n">
        <f aca="false">IF(IFERROR(VLOOKUP($A18,road_country_averages!$B$1:$I$147,3,0),0)=0,VLOOKUP($E18,road_region_averages!$A$1:$G$26,2,0),VLOOKUP($A18,road_country_averages!$B$1:$I$147,3,0))</f>
        <v>110</v>
      </c>
      <c r="G18" s="2" t="n">
        <f aca="false">IF(IFERROR(VLOOKUP($A18,road_country_averages!$B$1:$I$147,4,0),0)=0,VLOOKUP($E18,road_region_averages!$A$1:$G$26,3,0),VLOOKUP($A18,road_country_averages!$B$1:$I$147,4,0))</f>
        <v>110</v>
      </c>
      <c r="H18" s="2" t="n">
        <f aca="false">IF(IFERROR(VLOOKUP($A18,road_country_averages!$B$1:$I$147,5,0),0)=0,VLOOKUP($E18,road_region_averages!$A$1:$G$26,4,0),VLOOKUP($A18,road_country_averages!$B$1:$I$147,5,0))</f>
        <v>91.6666666666667</v>
      </c>
      <c r="I18" s="2" t="n">
        <f aca="false">IF(IFERROR(VLOOKUP($A18,road_country_averages!$B$1:$I$147,6,0),0)=0,VLOOKUP($E18,road_region_averages!$A$1:$G$26,5,0),VLOOKUP($A18,road_country_averages!$B$1:$I$147,6,0))</f>
        <v>93.3333333333333</v>
      </c>
      <c r="J18" s="2" t="n">
        <f aca="false">IF(IFERROR(VLOOKUP($A18,road_country_averages!$B$1:$I$147,7,0),0)=0,VLOOKUP($E18,road_region_averages!$A$1:$G$26,6,0),VLOOKUP($A18,road_country_averages!$B$1:$I$147,7,0))</f>
        <v>51.6666666666667</v>
      </c>
      <c r="K18" s="2" t="n">
        <f aca="false">IF(IFERROR(VLOOKUP($A18,road_country_averages!$B$1:$I$147,8,0),0)=0,VLOOKUP($E18,road_region_averages!$A$1:$G$26,7,0),VLOOKUP($A18,road_country_averages!$B$1:$I$147,8,0))</f>
        <v>53.3333333333333</v>
      </c>
    </row>
    <row r="19" customFormat="false" ht="16" hidden="false" customHeight="false" outlineLevel="0" collapsed="false">
      <c r="A19" s="1" t="s">
        <v>141</v>
      </c>
      <c r="B19" s="1" t="s">
        <v>56</v>
      </c>
      <c r="C19" s="1" t="str">
        <f aca="false">VLOOKUP($A19,country_info!$A$1:$E$259,2,0)</f>
        <v>Belgium</v>
      </c>
      <c r="D19" s="1" t="str">
        <f aca="false">VLOOKUP($A19,country_info!$A$1:$E$259,4,0)</f>
        <v>Europe</v>
      </c>
      <c r="E19" s="1" t="str">
        <f aca="false">VLOOKUP($A19,country_info!$A$1:$E$259,5,0)</f>
        <v>Western Europe</v>
      </c>
      <c r="F19" s="2" t="n">
        <f aca="false">IF(IFERROR(VLOOKUP($A19,road_country_averages!$B$1:$I$147,3,0),0)=0,VLOOKUP($E19,road_region_averages!$A$1:$G$26,2,0),VLOOKUP($A19,road_country_averages!$B$1:$I$147,3,0))</f>
        <v>120</v>
      </c>
      <c r="G19" s="2" t="n">
        <f aca="false">IF(IFERROR(VLOOKUP($A19,road_country_averages!$B$1:$I$147,4,0),0)=0,VLOOKUP($E19,road_region_averages!$A$1:$G$26,3,0),VLOOKUP($A19,road_country_averages!$B$1:$I$147,4,0))</f>
        <v>120</v>
      </c>
      <c r="H19" s="2" t="n">
        <f aca="false">IF(IFERROR(VLOOKUP($A19,road_country_averages!$B$1:$I$147,5,0),0)=0,VLOOKUP($E19,road_region_averages!$A$1:$G$26,4,0),VLOOKUP($A19,road_country_averages!$B$1:$I$147,5,0))</f>
        <v>90</v>
      </c>
      <c r="I19" s="2" t="n">
        <f aca="false">IF(IFERROR(VLOOKUP($A19,road_country_averages!$B$1:$I$147,6,0),0)=0,VLOOKUP($E19,road_region_averages!$A$1:$G$26,5,0),VLOOKUP($A19,road_country_averages!$B$1:$I$147,6,0))</f>
        <v>90</v>
      </c>
      <c r="J19" s="2" t="n">
        <f aca="false">IF(IFERROR(VLOOKUP($A19,road_country_averages!$B$1:$I$147,7,0),0)=0,VLOOKUP($E19,road_region_averages!$A$1:$G$26,6,0),VLOOKUP($A19,road_country_averages!$B$1:$I$147,7,0))</f>
        <v>20</v>
      </c>
      <c r="K19" s="2" t="n">
        <f aca="false">IF(IFERROR(VLOOKUP($A19,road_country_averages!$B$1:$I$147,8,0),0)=0,VLOOKUP($E19,road_region_averages!$A$1:$G$26,7,0),VLOOKUP($A19,road_country_averages!$B$1:$I$147,8,0))</f>
        <v>30</v>
      </c>
    </row>
    <row r="20" customFormat="false" ht="16" hidden="false" customHeight="false" outlineLevel="0" collapsed="false">
      <c r="A20" s="1" t="s">
        <v>224</v>
      </c>
      <c r="B20" s="1" t="s">
        <v>39</v>
      </c>
      <c r="C20" s="1" t="str">
        <f aca="false">VLOOKUP($A20,country_info!$A$1:$E$259,2,0)</f>
        <v>Benin</v>
      </c>
      <c r="D20" s="1" t="str">
        <f aca="false">VLOOKUP($A20,country_info!$A$1:$E$259,4,0)</f>
        <v>Africa</v>
      </c>
      <c r="E20" s="1" t="str">
        <f aca="false">VLOOKUP($A20,country_info!$A$1:$E$259,5,0)</f>
        <v>Western Africa</v>
      </c>
      <c r="F20" s="2" t="n">
        <f aca="false">IF(IFERROR(VLOOKUP($A20,road_country_averages!$B$1:$I$147,3,0),0)=0,VLOOKUP($E20,road_region_averages!$A$1:$G$26,2,0),VLOOKUP($A20,road_country_averages!$B$1:$I$147,3,0))</f>
        <v>100</v>
      </c>
      <c r="G20" s="2" t="n">
        <f aca="false">IF(IFERROR(VLOOKUP($A20,road_country_averages!$B$1:$I$147,4,0),0)=0,VLOOKUP($E20,road_region_averages!$A$1:$G$26,3,0),VLOOKUP($A20,road_country_averages!$B$1:$I$147,4,0))</f>
        <v>100</v>
      </c>
      <c r="H20" s="2" t="n">
        <f aca="false">IF(IFERROR(VLOOKUP($A20,road_country_averages!$B$1:$I$147,5,0),0)=0,VLOOKUP($E20,road_region_averages!$A$1:$G$26,4,0),VLOOKUP($A20,road_country_averages!$B$1:$I$147,5,0))</f>
        <v>85</v>
      </c>
      <c r="I20" s="2" t="n">
        <f aca="false">IF(IFERROR(VLOOKUP($A20,road_country_averages!$B$1:$I$147,6,0),0)=0,VLOOKUP($E20,road_region_averages!$A$1:$G$26,5,0),VLOOKUP($A20,road_country_averages!$B$1:$I$147,6,0))</f>
        <v>85</v>
      </c>
      <c r="J20" s="2" t="n">
        <f aca="false">IF(IFERROR(VLOOKUP($A20,road_country_averages!$B$1:$I$147,7,0),0)=0,VLOOKUP($E20,road_region_averages!$A$1:$G$26,6,0),VLOOKUP($A20,road_country_averages!$B$1:$I$147,7,0))</f>
        <v>40</v>
      </c>
      <c r="K20" s="2" t="n">
        <f aca="false">IF(IFERROR(VLOOKUP($A20,road_country_averages!$B$1:$I$147,8,0),0)=0,VLOOKUP($E20,road_region_averages!$A$1:$G$26,7,0),VLOOKUP($A20,road_country_averages!$B$1:$I$147,8,0))</f>
        <v>50</v>
      </c>
    </row>
    <row r="21" customFormat="false" ht="16" hidden="false" customHeight="false" outlineLevel="0" collapsed="false">
      <c r="A21" s="1" t="s">
        <v>538</v>
      </c>
      <c r="B21" s="1" t="s">
        <v>73</v>
      </c>
      <c r="C21" s="1" t="s">
        <v>539</v>
      </c>
      <c r="D21" s="1" t="s">
        <v>14</v>
      </c>
      <c r="E21" s="1" t="s">
        <v>96</v>
      </c>
      <c r="F21" s="2" t="n">
        <f aca="false">IF(IFERROR(VLOOKUP($A21,road_country_averages!$B$1:$I$147,3,0),0)=0,VLOOKUP($E21,road_region_averages!$A$1:$G$26,2,0),VLOOKUP($A21,road_country_averages!$B$1:$I$147,3,0))</f>
        <v>98.785</v>
      </c>
      <c r="G21" s="2" t="n">
        <f aca="false">IF(IFERROR(VLOOKUP($A21,road_country_averages!$B$1:$I$147,4,0),0)=0,VLOOKUP($E21,road_region_averages!$A$1:$G$26,3,0),VLOOKUP($A21,road_country_averages!$B$1:$I$147,4,0))</f>
        <v>100.395</v>
      </c>
      <c r="H21" s="2" t="n">
        <f aca="false">IF(IFERROR(VLOOKUP($A21,road_country_averages!$B$1:$I$147,5,0),0)=0,VLOOKUP($E21,road_region_averages!$A$1:$G$26,4,0),VLOOKUP($A21,road_country_averages!$B$1:$I$147,5,0))</f>
        <v>60</v>
      </c>
      <c r="I21" s="2" t="n">
        <f aca="false">IF(IFERROR(VLOOKUP($A21,road_country_averages!$B$1:$I$147,6,0),0)=0,VLOOKUP($E21,road_region_averages!$A$1:$G$26,5,0),VLOOKUP($A21,road_country_averages!$B$1:$I$147,6,0))</f>
        <v>60</v>
      </c>
      <c r="J21" s="2" t="n">
        <f aca="false">IF(IFERROR(VLOOKUP($A21,road_country_averages!$B$1:$I$147,7,0),0)=0,VLOOKUP($E21,road_region_averages!$A$1:$G$26,6,0),VLOOKUP($A21,road_country_averages!$B$1:$I$147,7,0))</f>
        <v>40</v>
      </c>
      <c r="K21" s="2" t="n">
        <f aca="false">IF(IFERROR(VLOOKUP($A21,road_country_averages!$B$1:$I$147,8,0),0)=0,VLOOKUP($E21,road_region_averages!$A$1:$G$26,7,0),VLOOKUP($A21,road_country_averages!$B$1:$I$147,8,0))</f>
        <v>40</v>
      </c>
    </row>
    <row r="22" customFormat="false" ht="16" hidden="false" customHeight="false" outlineLevel="0" collapsed="false">
      <c r="A22" s="1" t="s">
        <v>320</v>
      </c>
      <c r="B22" s="1" t="s">
        <v>39</v>
      </c>
      <c r="C22" s="1" t="str">
        <f aca="false">VLOOKUP($A22,country_info!$A$1:$E$259,2,0)</f>
        <v>Burkina Faso</v>
      </c>
      <c r="D22" s="1" t="str">
        <f aca="false">VLOOKUP($A22,country_info!$A$1:$E$259,4,0)</f>
        <v>Africa</v>
      </c>
      <c r="E22" s="1" t="str">
        <f aca="false">VLOOKUP($A22,country_info!$A$1:$E$259,5,0)</f>
        <v>Western Africa</v>
      </c>
      <c r="F22" s="2" t="n">
        <f aca="false">IF(IFERROR(VLOOKUP($A22,road_country_averages!$B$1:$I$147,3,0),0)=0,VLOOKUP($E22,road_region_averages!$A$1:$G$26,2,0),VLOOKUP($A22,road_country_averages!$B$1:$I$147,3,0))</f>
        <v>100</v>
      </c>
      <c r="G22" s="2" t="n">
        <f aca="false">IF(IFERROR(VLOOKUP($A22,road_country_averages!$B$1:$I$147,4,0),0)=0,VLOOKUP($E22,road_region_averages!$A$1:$G$26,3,0),VLOOKUP($A22,road_country_averages!$B$1:$I$147,4,0))</f>
        <v>100</v>
      </c>
      <c r="H22" s="2" t="n">
        <f aca="false">IF(IFERROR(VLOOKUP($A22,road_country_averages!$B$1:$I$147,5,0),0)=0,VLOOKUP($E22,road_region_averages!$A$1:$G$26,4,0),VLOOKUP($A22,road_country_averages!$B$1:$I$147,5,0))</f>
        <v>85</v>
      </c>
      <c r="I22" s="2" t="n">
        <f aca="false">IF(IFERROR(VLOOKUP($A22,road_country_averages!$B$1:$I$147,6,0),0)=0,VLOOKUP($E22,road_region_averages!$A$1:$G$26,5,0),VLOOKUP($A22,road_country_averages!$B$1:$I$147,6,0))</f>
        <v>85</v>
      </c>
      <c r="J22" s="2" t="n">
        <f aca="false">IF(IFERROR(VLOOKUP($A22,road_country_averages!$B$1:$I$147,7,0),0)=0,VLOOKUP($E22,road_region_averages!$A$1:$G$26,6,0),VLOOKUP($A22,road_country_averages!$B$1:$I$147,7,0))</f>
        <v>40</v>
      </c>
      <c r="K22" s="2" t="n">
        <f aca="false">IF(IFERROR(VLOOKUP($A22,road_country_averages!$B$1:$I$147,8,0),0)=0,VLOOKUP($E22,road_region_averages!$A$1:$G$26,7,0),VLOOKUP($A22,road_country_averages!$B$1:$I$147,8,0))</f>
        <v>50</v>
      </c>
    </row>
    <row r="23" customFormat="false" ht="16" hidden="false" customHeight="false" outlineLevel="0" collapsed="false">
      <c r="A23" s="1" t="s">
        <v>278</v>
      </c>
      <c r="B23" s="1" t="s">
        <v>7</v>
      </c>
      <c r="C23" s="1" t="str">
        <f aca="false">VLOOKUP($A23,country_info!$A$1:$E$259,2,0)</f>
        <v>Bangladesh</v>
      </c>
      <c r="D23" s="1" t="str">
        <f aca="false">VLOOKUP($A23,country_info!$A$1:$E$259,4,0)</f>
        <v>Asia</v>
      </c>
      <c r="E23" s="1" t="str">
        <f aca="false">VLOOKUP($A23,country_info!$A$1:$E$259,5,0)</f>
        <v>Southern Asia</v>
      </c>
      <c r="F23" s="2" t="n">
        <f aca="false">IF(IFERROR(VLOOKUP($A23,road_country_averages!$B$1:$I$147,3,0),0)=0,VLOOKUP($E23,road_region_averages!$A$1:$G$26,2,0),VLOOKUP($A23,road_country_averages!$B$1:$I$147,3,0))</f>
        <v>80</v>
      </c>
      <c r="G23" s="2" t="n">
        <f aca="false">IF(IFERROR(VLOOKUP($A23,road_country_averages!$B$1:$I$147,4,0),0)=0,VLOOKUP($E23,road_region_averages!$A$1:$G$26,3,0),VLOOKUP($A23,road_country_averages!$B$1:$I$147,4,0))</f>
        <v>80</v>
      </c>
      <c r="H23" s="2" t="n">
        <f aca="false">IF(IFERROR(VLOOKUP($A23,road_country_averages!$B$1:$I$147,5,0),0)=0,VLOOKUP($E23,road_region_averages!$A$1:$G$26,4,0),VLOOKUP($A23,road_country_averages!$B$1:$I$147,5,0))</f>
        <v>30</v>
      </c>
      <c r="I23" s="2" t="n">
        <f aca="false">IF(IFERROR(VLOOKUP($A23,road_country_averages!$B$1:$I$147,6,0),0)=0,VLOOKUP($E23,road_region_averages!$A$1:$G$26,5,0),VLOOKUP($A23,road_country_averages!$B$1:$I$147,6,0))</f>
        <v>30</v>
      </c>
      <c r="J23" s="2" t="n">
        <f aca="false">IF(IFERROR(VLOOKUP($A23,road_country_averages!$B$1:$I$147,7,0),0)=0,VLOOKUP($E23,road_region_averages!$A$1:$G$26,6,0),VLOOKUP($A23,road_country_averages!$B$1:$I$147,7,0))</f>
        <v>25</v>
      </c>
      <c r="K23" s="2" t="n">
        <f aca="false">IF(IFERROR(VLOOKUP($A23,road_country_averages!$B$1:$I$147,8,0),0)=0,VLOOKUP($E23,road_region_averages!$A$1:$G$26,7,0),VLOOKUP($A23,road_country_averages!$B$1:$I$147,8,0))</f>
        <v>25</v>
      </c>
    </row>
    <row r="24" customFormat="false" ht="16" hidden="false" customHeight="false" outlineLevel="0" collapsed="false">
      <c r="A24" s="1" t="s">
        <v>242</v>
      </c>
      <c r="B24" s="1" t="s">
        <v>56</v>
      </c>
      <c r="C24" s="1" t="str">
        <f aca="false">VLOOKUP($A24,country_info!$A$1:$E$259,2,0)</f>
        <v>Bulgaria</v>
      </c>
      <c r="D24" s="1" t="str">
        <f aca="false">VLOOKUP($A24,country_info!$A$1:$E$259,4,0)</f>
        <v>Europe</v>
      </c>
      <c r="E24" s="1" t="str">
        <f aca="false">VLOOKUP($A24,country_info!$A$1:$E$259,5,0)</f>
        <v>Eastern Europe</v>
      </c>
      <c r="F24" s="2" t="n">
        <f aca="false">IF(IFERROR(VLOOKUP($A24,road_country_averages!$B$1:$I$147,3,0),0)=0,VLOOKUP($E24,road_region_averages!$A$1:$G$26,2,0),VLOOKUP($A24,road_country_averages!$B$1:$I$147,3,0))</f>
        <v>140</v>
      </c>
      <c r="G24" s="2" t="n">
        <f aca="false">IF(IFERROR(VLOOKUP($A24,road_country_averages!$B$1:$I$147,4,0),0)=0,VLOOKUP($E24,road_region_averages!$A$1:$G$26,3,0),VLOOKUP($A24,road_country_averages!$B$1:$I$147,4,0))</f>
        <v>140</v>
      </c>
      <c r="H24" s="2" t="n">
        <f aca="false">IF(IFERROR(VLOOKUP($A24,road_country_averages!$B$1:$I$147,5,0),0)=0,VLOOKUP($E24,road_region_averages!$A$1:$G$26,4,0),VLOOKUP($A24,road_country_averages!$B$1:$I$147,5,0))</f>
        <v>90</v>
      </c>
      <c r="I24" s="2" t="n">
        <f aca="false">IF(IFERROR(VLOOKUP($A24,road_country_averages!$B$1:$I$147,6,0),0)=0,VLOOKUP($E24,road_region_averages!$A$1:$G$26,5,0),VLOOKUP($A24,road_country_averages!$B$1:$I$147,6,0))</f>
        <v>90</v>
      </c>
      <c r="J24" s="2" t="n">
        <f aca="false">IF(IFERROR(VLOOKUP($A24,road_country_averages!$B$1:$I$147,7,0),0)=0,VLOOKUP($E24,road_region_averages!$A$1:$G$26,6,0),VLOOKUP($A24,road_country_averages!$B$1:$I$147,7,0))</f>
        <v>50</v>
      </c>
      <c r="K24" s="2" t="n">
        <f aca="false">IF(IFERROR(VLOOKUP($A24,road_country_averages!$B$1:$I$147,8,0),0)=0,VLOOKUP($E24,road_region_averages!$A$1:$G$26,7,0),VLOOKUP($A24,road_country_averages!$B$1:$I$147,8,0))</f>
        <v>50</v>
      </c>
    </row>
    <row r="25" customFormat="false" ht="16" hidden="false" customHeight="false" outlineLevel="0" collapsed="false">
      <c r="A25" s="1" t="s">
        <v>519</v>
      </c>
      <c r="B25" s="1" t="s">
        <v>7</v>
      </c>
      <c r="C25" s="1" t="str">
        <f aca="false">VLOOKUP($A25,country_info!$A$1:$E$259,2,0)</f>
        <v>Bahrain</v>
      </c>
      <c r="D25" s="1" t="str">
        <f aca="false">VLOOKUP($A25,country_info!$A$1:$E$259,4,0)</f>
        <v>Asia</v>
      </c>
      <c r="E25" s="1" t="str">
        <f aca="false">VLOOKUP($A25,country_info!$A$1:$E$259,5,0)</f>
        <v>Western Asia</v>
      </c>
      <c r="F25" s="2" t="n">
        <f aca="false">IF(IFERROR(VLOOKUP($A25,road_country_averages!$B$1:$I$147,3,0),0)=0,VLOOKUP($E25,road_region_averages!$A$1:$G$26,2,0),VLOOKUP($A25,road_country_averages!$B$1:$I$147,3,0))</f>
        <v>120</v>
      </c>
      <c r="G25" s="2" t="n">
        <f aca="false">IF(IFERROR(VLOOKUP($A25,road_country_averages!$B$1:$I$147,4,0),0)=0,VLOOKUP($E25,road_region_averages!$A$1:$G$26,3,0),VLOOKUP($A25,road_country_averages!$B$1:$I$147,4,0))</f>
        <v>120</v>
      </c>
      <c r="H25" s="2" t="n">
        <f aca="false">IF(IFERROR(VLOOKUP($A25,road_country_averages!$B$1:$I$147,5,0),0)=0,VLOOKUP($E25,road_region_averages!$A$1:$G$26,4,0),VLOOKUP($A25,road_country_averages!$B$1:$I$147,5,0))</f>
        <v>60</v>
      </c>
      <c r="I25" s="2" t="n">
        <f aca="false">IF(IFERROR(VLOOKUP($A25,road_country_averages!$B$1:$I$147,6,0),0)=0,VLOOKUP($E25,road_region_averages!$A$1:$G$26,5,0),VLOOKUP($A25,road_country_averages!$B$1:$I$147,6,0))</f>
        <v>60</v>
      </c>
      <c r="J25" s="2" t="n">
        <f aca="false">IF(IFERROR(VLOOKUP($A25,road_country_averages!$B$1:$I$147,7,0),0)=0,VLOOKUP($E25,road_region_averages!$A$1:$G$26,6,0),VLOOKUP($A25,road_country_averages!$B$1:$I$147,7,0))</f>
        <v>80</v>
      </c>
      <c r="K25" s="2" t="n">
        <f aca="false">IF(IFERROR(VLOOKUP($A25,road_country_averages!$B$1:$I$147,8,0),0)=0,VLOOKUP($E25,road_region_averages!$A$1:$G$26,7,0),VLOOKUP($A25,road_country_averages!$B$1:$I$147,8,0))</f>
        <v>100</v>
      </c>
    </row>
    <row r="26" customFormat="false" ht="16" hidden="false" customHeight="false" outlineLevel="0" collapsed="false">
      <c r="A26" s="1" t="s">
        <v>391</v>
      </c>
      <c r="B26" s="1" t="s">
        <v>73</v>
      </c>
      <c r="C26" s="1" t="str">
        <f aca="false">VLOOKUP($A26,country_info!$A$1:$E$259,2,0)</f>
        <v>The Bahamas</v>
      </c>
      <c r="D26" s="1" t="str">
        <f aca="false">VLOOKUP($A26,country_info!$A$1:$E$259,4,0)</f>
        <v>Americas</v>
      </c>
      <c r="E26" s="1" t="str">
        <f aca="false">VLOOKUP($A26,country_info!$A$1:$E$259,5,0)</f>
        <v>Caribbean</v>
      </c>
      <c r="F26" s="2" t="n">
        <f aca="false">IF(IFERROR(VLOOKUP($A26,road_country_averages!$B$1:$I$147,3,0),0)=0,VLOOKUP($E26,road_region_averages!$A$1:$G$26,2,0),VLOOKUP($A26,road_country_averages!$B$1:$I$147,3,0))</f>
        <v>98.785</v>
      </c>
      <c r="G26" s="2" t="n">
        <f aca="false">IF(IFERROR(VLOOKUP($A26,road_country_averages!$B$1:$I$147,4,0),0)=0,VLOOKUP($E26,road_region_averages!$A$1:$G$26,3,0),VLOOKUP($A26,road_country_averages!$B$1:$I$147,4,0))</f>
        <v>100.395</v>
      </c>
      <c r="H26" s="2" t="n">
        <f aca="false">IF(IFERROR(VLOOKUP($A26,road_country_averages!$B$1:$I$147,5,0),0)=0,VLOOKUP($E26,road_region_averages!$A$1:$G$26,4,0),VLOOKUP($A26,road_country_averages!$B$1:$I$147,5,0))</f>
        <v>80</v>
      </c>
      <c r="I26" s="2" t="n">
        <f aca="false">IF(IFERROR(VLOOKUP($A26,road_country_averages!$B$1:$I$147,6,0),0)=0,VLOOKUP($E26,road_region_averages!$A$1:$G$26,5,0),VLOOKUP($A26,road_country_averages!$B$1:$I$147,6,0))</f>
        <v>80</v>
      </c>
      <c r="J26" s="2" t="n">
        <f aca="false">IF(IFERROR(VLOOKUP($A26,road_country_averages!$B$1:$I$147,7,0),0)=0,VLOOKUP($E26,road_region_averages!$A$1:$G$26,6,0),VLOOKUP($A26,road_country_averages!$B$1:$I$147,7,0))</f>
        <v>32</v>
      </c>
      <c r="K26" s="2" t="n">
        <f aca="false">IF(IFERROR(VLOOKUP($A26,road_country_averages!$B$1:$I$147,8,0),0)=0,VLOOKUP($E26,road_region_averages!$A$1:$G$26,7,0),VLOOKUP($A26,road_country_averages!$B$1:$I$147,8,0))</f>
        <v>32</v>
      </c>
    </row>
    <row r="27" customFormat="false" ht="16" hidden="false" customHeight="false" outlineLevel="0" collapsed="false">
      <c r="A27" s="1" t="s">
        <v>286</v>
      </c>
      <c r="B27" s="1" t="s">
        <v>56</v>
      </c>
      <c r="C27" s="1" t="str">
        <f aca="false">VLOOKUP($A27,country_info!$A$1:$E$259,2,0)</f>
        <v>Bosnia and Herzegovina</v>
      </c>
      <c r="D27" s="1" t="str">
        <f aca="false">VLOOKUP($A27,country_info!$A$1:$E$259,4,0)</f>
        <v>Europe</v>
      </c>
      <c r="E27" s="1" t="str">
        <f aca="false">VLOOKUP($A27,country_info!$A$1:$E$259,5,0)</f>
        <v>Southern Europe</v>
      </c>
      <c r="F27" s="2" t="n">
        <f aca="false">IF(IFERROR(VLOOKUP($A27,road_country_averages!$B$1:$I$147,3,0),0)=0,VLOOKUP($E27,road_region_averages!$A$1:$G$26,2,0),VLOOKUP($A27,road_country_averages!$B$1:$I$147,3,0))</f>
        <v>120</v>
      </c>
      <c r="G27" s="2" t="n">
        <f aca="false">IF(IFERROR(VLOOKUP($A27,road_country_averages!$B$1:$I$147,4,0),0)=0,VLOOKUP($E27,road_region_averages!$A$1:$G$26,3,0),VLOOKUP($A27,road_country_averages!$B$1:$I$147,4,0))</f>
        <v>120</v>
      </c>
      <c r="H27" s="2" t="n">
        <f aca="false">IF(IFERROR(VLOOKUP($A27,road_country_averages!$B$1:$I$147,5,0),0)=0,VLOOKUP($E27,road_region_averages!$A$1:$G$26,4,0),VLOOKUP($A27,road_country_averages!$B$1:$I$147,5,0))</f>
        <v>80</v>
      </c>
      <c r="I27" s="2" t="n">
        <f aca="false">IF(IFERROR(VLOOKUP($A27,road_country_averages!$B$1:$I$147,6,0),0)=0,VLOOKUP($E27,road_region_averages!$A$1:$G$26,5,0),VLOOKUP($A27,road_country_averages!$B$1:$I$147,6,0))</f>
        <v>80</v>
      </c>
      <c r="J27" s="2" t="n">
        <f aca="false">IF(IFERROR(VLOOKUP($A27,road_country_averages!$B$1:$I$147,7,0),0)=0,VLOOKUP($E27,road_region_averages!$A$1:$G$26,6,0),VLOOKUP($A27,road_country_averages!$B$1:$I$147,7,0))</f>
        <v>60</v>
      </c>
      <c r="K27" s="2" t="n">
        <f aca="false">IF(IFERROR(VLOOKUP($A27,road_country_averages!$B$1:$I$147,8,0),0)=0,VLOOKUP($E27,road_region_averages!$A$1:$G$26,7,0),VLOOKUP($A27,road_country_averages!$B$1:$I$147,8,0))</f>
        <v>60</v>
      </c>
    </row>
    <row r="28" customFormat="false" ht="16" hidden="false" customHeight="false" outlineLevel="0" collapsed="false">
      <c r="A28" s="1" t="s">
        <v>440</v>
      </c>
      <c r="B28" s="1" t="s">
        <v>73</v>
      </c>
      <c r="C28" s="1" t="str">
        <f aca="false">VLOOKUP($A28,country_info!$A$1:$E$259,2,0)</f>
        <v>Saint Barthelemy</v>
      </c>
      <c r="D28" s="1" t="str">
        <f aca="false">VLOOKUP($A28,country_info!$A$1:$E$259,4,0)</f>
        <v>Americas</v>
      </c>
      <c r="E28" s="1" t="str">
        <f aca="false">VLOOKUP($A28,country_info!$A$1:$E$259,5,0)</f>
        <v>Caribbean</v>
      </c>
      <c r="F28" s="2" t="n">
        <f aca="false">IF(IFERROR(VLOOKUP($A28,road_country_averages!$B$1:$I$147,3,0),0)=0,VLOOKUP($E28,road_region_averages!$A$1:$G$26,2,0),VLOOKUP($A28,road_country_averages!$B$1:$I$147,3,0))</f>
        <v>98.785</v>
      </c>
      <c r="G28" s="2" t="n">
        <f aca="false">IF(IFERROR(VLOOKUP($A28,road_country_averages!$B$1:$I$147,4,0),0)=0,VLOOKUP($E28,road_region_averages!$A$1:$G$26,3,0),VLOOKUP($A28,road_country_averages!$B$1:$I$147,4,0))</f>
        <v>100.395</v>
      </c>
      <c r="H28" s="2" t="n">
        <f aca="false">IF(IFERROR(VLOOKUP($A28,road_country_averages!$B$1:$I$147,5,0),0)=0,VLOOKUP($E28,road_region_averages!$A$1:$G$26,4,0),VLOOKUP($A28,road_country_averages!$B$1:$I$147,5,0))</f>
        <v>68.1835294117647</v>
      </c>
      <c r="I28" s="2" t="n">
        <f aca="false">IF(IFERROR(VLOOKUP($A28,road_country_averages!$B$1:$I$147,6,0),0)=0,VLOOKUP($E28,road_region_averages!$A$1:$G$26,5,0),VLOOKUP($A28,road_country_averages!$B$1:$I$147,6,0))</f>
        <v>68.1835294117647</v>
      </c>
      <c r="J28" s="2" t="n">
        <f aca="false">IF(IFERROR(VLOOKUP($A28,road_country_averages!$B$1:$I$147,7,0),0)=0,VLOOKUP($E28,road_region_averages!$A$1:$G$26,6,0),VLOOKUP($A28,road_country_averages!$B$1:$I$147,7,0))</f>
        <v>41.45</v>
      </c>
      <c r="K28" s="2" t="n">
        <f aca="false">IF(IFERROR(VLOOKUP($A28,road_country_averages!$B$1:$I$147,8,0),0)=0,VLOOKUP($E28,road_region_averages!$A$1:$G$26,7,0),VLOOKUP($A28,road_country_averages!$B$1:$I$147,8,0))</f>
        <v>41.8972222222222</v>
      </c>
    </row>
    <row r="29" customFormat="false" ht="16" hidden="false" customHeight="false" outlineLevel="0" collapsed="false">
      <c r="A29" s="1" t="s">
        <v>87</v>
      </c>
      <c r="B29" s="1" t="s">
        <v>56</v>
      </c>
      <c r="C29" s="1" t="str">
        <f aca="false">VLOOKUP($A29,country_info!$A$1:$E$259,2,0)</f>
        <v>Belarus</v>
      </c>
      <c r="D29" s="1" t="str">
        <f aca="false">VLOOKUP($A29,country_info!$A$1:$E$259,4,0)</f>
        <v>Europe</v>
      </c>
      <c r="E29" s="1" t="str">
        <f aca="false">VLOOKUP($A29,country_info!$A$1:$E$259,5,0)</f>
        <v>Eastern Europe</v>
      </c>
      <c r="F29" s="2" t="n">
        <f aca="false">IF(IFERROR(VLOOKUP($A29,road_country_averages!$B$1:$I$147,3,0),0)=0,VLOOKUP($E29,road_region_averages!$A$1:$G$26,2,0),VLOOKUP($A29,road_country_averages!$B$1:$I$147,3,0))</f>
        <v>120</v>
      </c>
      <c r="G29" s="2" t="n">
        <f aca="false">IF(IFERROR(VLOOKUP($A29,road_country_averages!$B$1:$I$147,4,0),0)=0,VLOOKUP($E29,road_region_averages!$A$1:$G$26,3,0),VLOOKUP($A29,road_country_averages!$B$1:$I$147,4,0))</f>
        <v>120</v>
      </c>
      <c r="H29" s="2" t="n">
        <f aca="false">IF(IFERROR(VLOOKUP($A29,road_country_averages!$B$1:$I$147,5,0),0)=0,VLOOKUP($E29,road_region_averages!$A$1:$G$26,4,0),VLOOKUP($A29,road_country_averages!$B$1:$I$147,5,0))</f>
        <v>90</v>
      </c>
      <c r="I29" s="2" t="n">
        <f aca="false">IF(IFERROR(VLOOKUP($A29,road_country_averages!$B$1:$I$147,6,0),0)=0,VLOOKUP($E29,road_region_averages!$A$1:$G$26,5,0),VLOOKUP($A29,road_country_averages!$B$1:$I$147,6,0))</f>
        <v>90</v>
      </c>
      <c r="J29" s="2" t="n">
        <f aca="false">IF(IFERROR(VLOOKUP($A29,road_country_averages!$B$1:$I$147,7,0),0)=0,VLOOKUP($E29,road_region_averages!$A$1:$G$26,6,0),VLOOKUP($A29,road_country_averages!$B$1:$I$147,7,0))</f>
        <v>60</v>
      </c>
      <c r="K29" s="2" t="n">
        <f aca="false">IF(IFERROR(VLOOKUP($A29,road_country_averages!$B$1:$I$147,8,0),0)=0,VLOOKUP($E29,road_region_averages!$A$1:$G$26,7,0),VLOOKUP($A29,road_country_averages!$B$1:$I$147,8,0))</f>
        <v>60</v>
      </c>
    </row>
    <row r="30" customFormat="false" ht="16" hidden="false" customHeight="false" outlineLevel="0" collapsed="false">
      <c r="A30" s="1" t="s">
        <v>337</v>
      </c>
      <c r="B30" s="1" t="s">
        <v>73</v>
      </c>
      <c r="C30" s="1" t="str">
        <f aca="false">VLOOKUP($A30,country_info!$A$1:$E$259,2,0)</f>
        <v>Belize</v>
      </c>
      <c r="D30" s="1" t="str">
        <f aca="false">VLOOKUP($A30,country_info!$A$1:$E$259,4,0)</f>
        <v>Americas</v>
      </c>
      <c r="E30" s="1" t="str">
        <f aca="false">VLOOKUP($A30,country_info!$A$1:$E$259,5,0)</f>
        <v>Central America</v>
      </c>
      <c r="F30" s="2" t="n">
        <f aca="false">IF(IFERROR(VLOOKUP($A30,road_country_averages!$B$1:$I$147,3,0),0)=0,VLOOKUP($E30,road_region_averages!$A$1:$G$26,2,0),VLOOKUP($A30,road_country_averages!$B$1:$I$147,3,0))</f>
        <v>90</v>
      </c>
      <c r="G30" s="2" t="n">
        <f aca="false">IF(IFERROR(VLOOKUP($A30,road_country_averages!$B$1:$I$147,4,0),0)=0,VLOOKUP($E30,road_region_averages!$A$1:$G$26,3,0),VLOOKUP($A30,road_country_averages!$B$1:$I$147,4,0))</f>
        <v>90</v>
      </c>
      <c r="H30" s="2" t="n">
        <f aca="false">IF(IFERROR(VLOOKUP($A30,road_country_averages!$B$1:$I$147,5,0),0)=0,VLOOKUP($E30,road_region_averages!$A$1:$G$26,4,0),VLOOKUP($A30,road_country_averages!$B$1:$I$147,5,0))</f>
        <v>60</v>
      </c>
      <c r="I30" s="2" t="n">
        <f aca="false">IF(IFERROR(VLOOKUP($A30,road_country_averages!$B$1:$I$147,6,0),0)=0,VLOOKUP($E30,road_region_averages!$A$1:$G$26,5,0),VLOOKUP($A30,road_country_averages!$B$1:$I$147,6,0))</f>
        <v>60</v>
      </c>
      <c r="J30" s="2" t="n">
        <f aca="false">IF(IFERROR(VLOOKUP($A30,road_country_averages!$B$1:$I$147,7,0),0)=0,VLOOKUP($E30,road_region_averages!$A$1:$G$26,6,0),VLOOKUP($A30,road_country_averages!$B$1:$I$147,7,0))</f>
        <v>40</v>
      </c>
      <c r="K30" s="2" t="n">
        <f aca="false">IF(IFERROR(VLOOKUP($A30,road_country_averages!$B$1:$I$147,8,0),0)=0,VLOOKUP($E30,road_region_averages!$A$1:$G$26,7,0),VLOOKUP($A30,road_country_averages!$B$1:$I$147,8,0))</f>
        <v>40</v>
      </c>
    </row>
    <row r="31" customFormat="false" ht="16" hidden="false" customHeight="false" outlineLevel="0" collapsed="false">
      <c r="A31" s="1" t="s">
        <v>452</v>
      </c>
      <c r="B31" s="1" t="s">
        <v>73</v>
      </c>
      <c r="C31" s="1" t="str">
        <f aca="false">VLOOKUP($A31,country_info!$A$1:$E$259,2,0)</f>
        <v>Bermuda</v>
      </c>
      <c r="D31" s="1" t="str">
        <f aca="false">VLOOKUP($A31,country_info!$A$1:$E$259,4,0)</f>
        <v>Americas</v>
      </c>
      <c r="E31" s="1" t="str">
        <f aca="false">VLOOKUP($A31,country_info!$A$1:$E$259,5,0)</f>
        <v>Northern America</v>
      </c>
      <c r="F31" s="2" t="n">
        <f aca="false">IF(IFERROR(VLOOKUP($A31,road_country_averages!$B$1:$I$147,3,0),0)=0,VLOOKUP($E31,road_region_averages!$A$1:$G$26,2,0),VLOOKUP($A31,road_country_averages!$B$1:$I$147,3,0))</f>
        <v>128.085</v>
      </c>
      <c r="G31" s="2" t="n">
        <f aca="false">IF(IFERROR(VLOOKUP($A31,road_country_averages!$B$1:$I$147,4,0),0)=0,VLOOKUP($E31,road_region_averages!$A$1:$G$26,3,0),VLOOKUP($A31,road_country_averages!$B$1:$I$147,4,0))</f>
        <v>163.845</v>
      </c>
      <c r="H31" s="2" t="n">
        <f aca="false">IF(IFERROR(VLOOKUP($A31,road_country_averages!$B$1:$I$147,5,0),0)=0,VLOOKUP($E31,road_region_averages!$A$1:$G$26,4,0),VLOOKUP($A31,road_country_averages!$B$1:$I$147,5,0))</f>
        <v>80</v>
      </c>
      <c r="I31" s="2" t="n">
        <f aca="false">IF(IFERROR(VLOOKUP($A31,road_country_averages!$B$1:$I$147,6,0),0)=0,VLOOKUP($E31,road_region_averages!$A$1:$G$26,5,0),VLOOKUP($A31,road_country_averages!$B$1:$I$147,6,0))</f>
        <v>80</v>
      </c>
      <c r="J31" s="2" t="n">
        <f aca="false">IF(IFERROR(VLOOKUP($A31,road_country_averages!$B$1:$I$147,7,0),0)=0,VLOOKUP($E31,road_region_averages!$A$1:$G$26,6,0),VLOOKUP($A31,road_country_averages!$B$1:$I$147,7,0))</f>
        <v>50</v>
      </c>
      <c r="K31" s="2" t="n">
        <f aca="false">IF(IFERROR(VLOOKUP($A31,road_country_averages!$B$1:$I$147,8,0),0)=0,VLOOKUP($E31,road_region_averages!$A$1:$G$26,7,0),VLOOKUP($A31,road_country_averages!$B$1:$I$147,8,0))</f>
        <v>50</v>
      </c>
    </row>
    <row r="32" customFormat="false" ht="16" hidden="false" customHeight="false" outlineLevel="0" collapsed="false">
      <c r="A32" s="1" t="s">
        <v>15</v>
      </c>
      <c r="B32" s="1" t="s">
        <v>13</v>
      </c>
      <c r="C32" s="1" t="str">
        <f aca="false">VLOOKUP($A32,country_info!$A$1:$E$259,2,0)</f>
        <v>Bolivia</v>
      </c>
      <c r="D32" s="1" t="str">
        <f aca="false">VLOOKUP($A32,country_info!$A$1:$E$259,4,0)</f>
        <v>Americas</v>
      </c>
      <c r="E32" s="1" t="str">
        <f aca="false">VLOOKUP($A32,country_info!$A$1:$E$259,5,0)</f>
        <v>South America</v>
      </c>
      <c r="F32" s="2" t="n">
        <f aca="false">IF(IFERROR(VLOOKUP($A32,road_country_averages!$B$1:$I$147,3,0),0)=0,VLOOKUP($E32,road_region_averages!$A$1:$G$26,2,0),VLOOKUP($A32,road_country_averages!$B$1:$I$147,3,0))</f>
        <v>80</v>
      </c>
      <c r="G32" s="2" t="n">
        <f aca="false">IF(IFERROR(VLOOKUP($A32,road_country_averages!$B$1:$I$147,4,0),0)=0,VLOOKUP($E32,road_region_averages!$A$1:$G$26,3,0),VLOOKUP($A32,road_country_averages!$B$1:$I$147,4,0))</f>
        <v>80</v>
      </c>
      <c r="H32" s="2" t="n">
        <f aca="false">IF(IFERROR(VLOOKUP($A32,road_country_averages!$B$1:$I$147,5,0),0)=0,VLOOKUP($E32,road_region_averages!$A$1:$G$26,4,0),VLOOKUP($A32,road_country_averages!$B$1:$I$147,5,0))</f>
        <v>70</v>
      </c>
      <c r="I32" s="2" t="n">
        <f aca="false">IF(IFERROR(VLOOKUP($A32,road_country_averages!$B$1:$I$147,6,0),0)=0,VLOOKUP($E32,road_region_averages!$A$1:$G$26,5,0),VLOOKUP($A32,road_country_averages!$B$1:$I$147,6,0))</f>
        <v>70</v>
      </c>
      <c r="J32" s="2" t="n">
        <f aca="false">IF(IFERROR(VLOOKUP($A32,road_country_averages!$B$1:$I$147,7,0),0)=0,VLOOKUP($E32,road_region_averages!$A$1:$G$26,6,0),VLOOKUP($A32,road_country_averages!$B$1:$I$147,7,0))</f>
        <v>50</v>
      </c>
      <c r="K32" s="2" t="n">
        <f aca="false">IF(IFERROR(VLOOKUP($A32,road_country_averages!$B$1:$I$147,8,0),0)=0,VLOOKUP($E32,road_region_averages!$A$1:$G$26,7,0),VLOOKUP($A32,road_country_averages!$B$1:$I$147,8,0))</f>
        <v>50</v>
      </c>
    </row>
    <row r="33" customFormat="false" ht="16" hidden="false" customHeight="false" outlineLevel="0" collapsed="false">
      <c r="A33" s="1" t="s">
        <v>111</v>
      </c>
      <c r="B33" s="1" t="s">
        <v>13</v>
      </c>
      <c r="C33" s="1" t="str">
        <f aca="false">VLOOKUP($A33,country_info!$A$1:$E$259,2,0)</f>
        <v>Brazil</v>
      </c>
      <c r="D33" s="1" t="str">
        <f aca="false">VLOOKUP($A33,country_info!$A$1:$E$259,4,0)</f>
        <v>Americas</v>
      </c>
      <c r="E33" s="1" t="str">
        <f aca="false">VLOOKUP($A33,country_info!$A$1:$E$259,5,0)</f>
        <v>South America</v>
      </c>
      <c r="F33" s="2" t="n">
        <f aca="false">IF(IFERROR(VLOOKUP($A33,road_country_averages!$B$1:$I$147,3,0),0)=0,VLOOKUP($E33,road_region_averages!$A$1:$G$26,2,0),VLOOKUP($A33,road_country_averages!$B$1:$I$147,3,0))</f>
        <v>80</v>
      </c>
      <c r="G33" s="2" t="n">
        <f aca="false">IF(IFERROR(VLOOKUP($A33,road_country_averages!$B$1:$I$147,4,0),0)=0,VLOOKUP($E33,road_region_averages!$A$1:$G$26,3,0),VLOOKUP($A33,road_country_averages!$B$1:$I$147,4,0))</f>
        <v>110</v>
      </c>
      <c r="H33" s="2" t="n">
        <f aca="false">IF(IFERROR(VLOOKUP($A33,road_country_averages!$B$1:$I$147,5,0),0)=0,VLOOKUP($E33,road_region_averages!$A$1:$G$26,4,0),VLOOKUP($A33,road_country_averages!$B$1:$I$147,5,0))</f>
        <v>60</v>
      </c>
      <c r="I33" s="2" t="n">
        <f aca="false">IF(IFERROR(VLOOKUP($A33,road_country_averages!$B$1:$I$147,6,0),0)=0,VLOOKUP($E33,road_region_averages!$A$1:$G$26,5,0),VLOOKUP($A33,road_country_averages!$B$1:$I$147,6,0))</f>
        <v>80</v>
      </c>
      <c r="J33" s="2" t="n">
        <f aca="false">IF(IFERROR(VLOOKUP($A33,road_country_averages!$B$1:$I$147,7,0),0)=0,VLOOKUP($E33,road_region_averages!$A$1:$G$26,6,0),VLOOKUP($A33,road_country_averages!$B$1:$I$147,7,0))</f>
        <v>30</v>
      </c>
      <c r="K33" s="2" t="n">
        <f aca="false">IF(IFERROR(VLOOKUP($A33,road_country_averages!$B$1:$I$147,8,0),0)=0,VLOOKUP($E33,road_region_averages!$A$1:$G$26,7,0),VLOOKUP($A33,road_country_averages!$B$1:$I$147,8,0))</f>
        <v>60</v>
      </c>
    </row>
    <row r="34" customFormat="false" ht="16" hidden="false" customHeight="false" outlineLevel="0" collapsed="false">
      <c r="A34" s="1" t="s">
        <v>424</v>
      </c>
      <c r="B34" s="1" t="s">
        <v>73</v>
      </c>
      <c r="C34" s="1" t="str">
        <f aca="false">VLOOKUP($A34,country_info!$A$1:$E$259,2,0)</f>
        <v>Barbados</v>
      </c>
      <c r="D34" s="1" t="str">
        <f aca="false">VLOOKUP($A34,country_info!$A$1:$E$259,4,0)</f>
        <v>Americas</v>
      </c>
      <c r="E34" s="1" t="str">
        <f aca="false">VLOOKUP($A34,country_info!$A$1:$E$259,5,0)</f>
        <v>Caribbean</v>
      </c>
      <c r="F34" s="2" t="n">
        <f aca="false">IF(IFERROR(VLOOKUP($A34,road_country_averages!$B$1:$I$147,3,0),0)=0,VLOOKUP($E34,road_region_averages!$A$1:$G$26,2,0),VLOOKUP($A34,road_country_averages!$B$1:$I$147,3,0))</f>
        <v>80.5</v>
      </c>
      <c r="G34" s="2" t="n">
        <f aca="false">IF(IFERROR(VLOOKUP($A34,road_country_averages!$B$1:$I$147,4,0),0)=0,VLOOKUP($E34,road_region_averages!$A$1:$G$26,3,0),VLOOKUP($A34,road_country_averages!$B$1:$I$147,4,0))</f>
        <v>80.5</v>
      </c>
      <c r="H34" s="2" t="n">
        <f aca="false">IF(IFERROR(VLOOKUP($A34,road_country_averages!$B$1:$I$147,5,0),0)=0,VLOOKUP($E34,road_region_averages!$A$1:$G$26,4,0),VLOOKUP($A34,road_country_averages!$B$1:$I$147,5,0))</f>
        <v>59.57</v>
      </c>
      <c r="I34" s="2" t="n">
        <f aca="false">IF(IFERROR(VLOOKUP($A34,road_country_averages!$B$1:$I$147,6,0),0)=0,VLOOKUP($E34,road_region_averages!$A$1:$G$26,5,0),VLOOKUP($A34,road_country_averages!$B$1:$I$147,6,0))</f>
        <v>59.57</v>
      </c>
      <c r="J34" s="2" t="n">
        <f aca="false">IF(IFERROR(VLOOKUP($A34,road_country_averages!$B$1:$I$147,7,0),0)=0,VLOOKUP($E34,road_region_averages!$A$1:$G$26,6,0),VLOOKUP($A34,road_country_averages!$B$1:$I$147,7,0))</f>
        <v>32.2</v>
      </c>
      <c r="K34" s="2" t="n">
        <f aca="false">IF(IFERROR(VLOOKUP($A34,road_country_averages!$B$1:$I$147,8,0),0)=0,VLOOKUP($E34,road_region_averages!$A$1:$G$26,7,0),VLOOKUP($A34,road_country_averages!$B$1:$I$147,8,0))</f>
        <v>32.2</v>
      </c>
    </row>
    <row r="35" customFormat="false" ht="16" hidden="false" customHeight="false" outlineLevel="0" collapsed="false">
      <c r="A35" s="1" t="s">
        <v>262</v>
      </c>
      <c r="B35" s="1" t="s">
        <v>7</v>
      </c>
      <c r="C35" s="1" t="str">
        <f aca="false">VLOOKUP($A35,country_info!$A$1:$E$259,2,0)</f>
        <v>Brunei</v>
      </c>
      <c r="D35" s="1" t="str">
        <f aca="false">VLOOKUP($A35,country_info!$A$1:$E$259,4,0)</f>
        <v>Asia</v>
      </c>
      <c r="E35" s="1" t="str">
        <f aca="false">VLOOKUP($A35,country_info!$A$1:$E$259,5,0)</f>
        <v>South-Eastern Asia</v>
      </c>
      <c r="F35" s="2" t="n">
        <f aca="false">IF(IFERROR(VLOOKUP($A35,road_country_averages!$B$1:$I$147,3,0),0)=0,VLOOKUP($E35,road_region_averages!$A$1:$G$26,2,0),VLOOKUP($A35,road_country_averages!$B$1:$I$147,3,0))</f>
        <v>104</v>
      </c>
      <c r="G35" s="2" t="n">
        <f aca="false">IF(IFERROR(VLOOKUP($A35,road_country_averages!$B$1:$I$147,4,0),0)=0,VLOOKUP($E35,road_region_averages!$A$1:$G$26,3,0),VLOOKUP($A35,road_country_averages!$B$1:$I$147,4,0))</f>
        <v>104</v>
      </c>
      <c r="H35" s="2" t="n">
        <f aca="false">IF(IFERROR(VLOOKUP($A35,road_country_averages!$B$1:$I$147,5,0),0)=0,VLOOKUP($E35,road_region_averages!$A$1:$G$26,4,0),VLOOKUP($A35,road_country_averages!$B$1:$I$147,5,0))</f>
        <v>76</v>
      </c>
      <c r="I35" s="2" t="n">
        <f aca="false">IF(IFERROR(VLOOKUP($A35,road_country_averages!$B$1:$I$147,6,0),0)=0,VLOOKUP($E35,road_region_averages!$A$1:$G$26,5,0),VLOOKUP($A35,road_country_averages!$B$1:$I$147,6,0))</f>
        <v>76</v>
      </c>
      <c r="J35" s="2" t="n">
        <f aca="false">IF(IFERROR(VLOOKUP($A35,road_country_averages!$B$1:$I$147,7,0),0)=0,VLOOKUP($E35,road_region_averages!$A$1:$G$26,6,0),VLOOKUP($A35,road_country_averages!$B$1:$I$147,7,0))</f>
        <v>48</v>
      </c>
      <c r="K35" s="2" t="n">
        <f aca="false">IF(IFERROR(VLOOKUP($A35,road_country_averages!$B$1:$I$147,8,0),0)=0,VLOOKUP($E35,road_region_averages!$A$1:$G$26,7,0),VLOOKUP($A35,road_country_averages!$B$1:$I$147,8,0))</f>
        <v>48</v>
      </c>
    </row>
    <row r="36" customFormat="false" ht="16" hidden="false" customHeight="false" outlineLevel="0" collapsed="false">
      <c r="A36" s="1" t="s">
        <v>82</v>
      </c>
      <c r="B36" s="1" t="s">
        <v>7</v>
      </c>
      <c r="C36" s="1" t="str">
        <f aca="false">VLOOKUP($A36,country_info!$A$1:$E$259,2,0)</f>
        <v>Bhutan</v>
      </c>
      <c r="D36" s="1" t="str">
        <f aca="false">VLOOKUP($A36,country_info!$A$1:$E$259,4,0)</f>
        <v>Asia</v>
      </c>
      <c r="E36" s="1" t="str">
        <f aca="false">VLOOKUP($A36,country_info!$A$1:$E$259,5,0)</f>
        <v>Southern Asia</v>
      </c>
      <c r="F36" s="2" t="n">
        <f aca="false">IF(IFERROR(VLOOKUP($A36,road_country_averages!$B$1:$I$147,3,0),0)=0,VLOOKUP($E36,road_region_averages!$A$1:$G$26,2,0),VLOOKUP($A36,road_country_averages!$B$1:$I$147,3,0))</f>
        <v>86</v>
      </c>
      <c r="G36" s="2" t="n">
        <f aca="false">IF(IFERROR(VLOOKUP($A36,road_country_averages!$B$1:$I$147,4,0),0)=0,VLOOKUP($E36,road_region_averages!$A$1:$G$26,3,0),VLOOKUP($A36,road_country_averages!$B$1:$I$147,4,0))</f>
        <v>90</v>
      </c>
      <c r="H36" s="2" t="n">
        <f aca="false">IF(IFERROR(VLOOKUP($A36,road_country_averages!$B$1:$I$147,5,0),0)=0,VLOOKUP($E36,road_region_averages!$A$1:$G$26,4,0),VLOOKUP($A36,road_country_averages!$B$1:$I$147,5,0))</f>
        <v>52</v>
      </c>
      <c r="I36" s="2" t="n">
        <f aca="false">IF(IFERROR(VLOOKUP($A36,road_country_averages!$B$1:$I$147,6,0),0)=0,VLOOKUP($E36,road_region_averages!$A$1:$G$26,5,0),VLOOKUP($A36,road_country_averages!$B$1:$I$147,6,0))</f>
        <v>52</v>
      </c>
      <c r="J36" s="2" t="n">
        <f aca="false">IF(IFERROR(VLOOKUP($A36,road_country_averages!$B$1:$I$147,7,0),0)=0,VLOOKUP($E36,road_region_averages!$A$1:$G$26,6,0),VLOOKUP($A36,road_country_averages!$B$1:$I$147,7,0))</f>
        <v>46</v>
      </c>
      <c r="K36" s="2" t="n">
        <f aca="false">IF(IFERROR(VLOOKUP($A36,road_country_averages!$B$1:$I$147,8,0),0)=0,VLOOKUP($E36,road_region_averages!$A$1:$G$26,7,0),VLOOKUP($A36,road_country_averages!$B$1:$I$147,8,0))</f>
        <v>50</v>
      </c>
    </row>
    <row r="37" customFormat="false" ht="16" hidden="false" customHeight="false" outlineLevel="0" collapsed="false">
      <c r="A37" s="1" t="s">
        <v>540</v>
      </c>
      <c r="B37" s="1" t="s">
        <v>56</v>
      </c>
      <c r="C37" s="1" t="s">
        <v>541</v>
      </c>
      <c r="D37" s="1" t="s">
        <v>56</v>
      </c>
      <c r="E37" s="1" t="s">
        <v>110</v>
      </c>
      <c r="F37" s="2" t="n">
        <f aca="false">IF(IFERROR(VLOOKUP($A37,road_country_averages!$B$1:$I$147,3,0),0)=0,VLOOKUP($E37,road_region_averages!$A$1:$G$26,2,0),VLOOKUP($A37,road_country_averages!$B$1:$I$147,3,0))</f>
        <v>107.341666666667</v>
      </c>
      <c r="G37" s="2" t="n">
        <f aca="false">IF(IFERROR(VLOOKUP($A37,road_country_averages!$B$1:$I$147,4,0),0)=0,VLOOKUP($E37,road_region_averages!$A$1:$G$26,3,0),VLOOKUP($A37,road_country_averages!$B$1:$I$147,4,0))</f>
        <v>113.175</v>
      </c>
      <c r="H37" s="2" t="n">
        <f aca="false">IF(IFERROR(VLOOKUP($A37,road_country_averages!$B$1:$I$147,5,0),0)=0,VLOOKUP($E37,road_region_averages!$A$1:$G$26,4,0),VLOOKUP($A37,road_country_averages!$B$1:$I$147,5,0))</f>
        <v>85.0392857142857</v>
      </c>
      <c r="I37" s="2" t="n">
        <f aca="false">IF(IFERROR(VLOOKUP($A37,road_country_averages!$B$1:$I$147,6,0),0)=0,VLOOKUP($E37,road_region_averages!$A$1:$G$26,5,0),VLOOKUP($A37,road_country_averages!$B$1:$I$147,6,0))</f>
        <v>85.0392857142857</v>
      </c>
      <c r="J37" s="2" t="n">
        <f aca="false">IF(IFERROR(VLOOKUP($A37,road_country_averages!$B$1:$I$147,7,0),0)=0,VLOOKUP($E37,road_region_averages!$A$1:$G$26,6,0),VLOOKUP($A37,road_country_averages!$B$1:$I$147,7,0))</f>
        <v>49.97</v>
      </c>
      <c r="K37" s="2" t="n">
        <f aca="false">IF(IFERROR(VLOOKUP($A37,road_country_averages!$B$1:$I$147,8,0),0)=0,VLOOKUP($E37,road_region_averages!$A$1:$G$26,7,0),VLOOKUP($A37,road_country_averages!$B$1:$I$147,8,0))</f>
        <v>49.97</v>
      </c>
    </row>
    <row r="38" customFormat="false" ht="16" hidden="false" customHeight="false" outlineLevel="0" collapsed="false">
      <c r="A38" s="1" t="s">
        <v>236</v>
      </c>
      <c r="B38" s="1" t="s">
        <v>39</v>
      </c>
      <c r="C38" s="1" t="str">
        <f aca="false">VLOOKUP($A38,country_info!$A$1:$E$259,2,0)</f>
        <v>Botswana</v>
      </c>
      <c r="D38" s="1" t="str">
        <f aca="false">VLOOKUP($A38,country_info!$A$1:$E$259,4,0)</f>
        <v>Africa</v>
      </c>
      <c r="E38" s="1" t="str">
        <f aca="false">VLOOKUP($A38,country_info!$A$1:$E$259,5,0)</f>
        <v>Southern Africa</v>
      </c>
      <c r="F38" s="2" t="n">
        <f aca="false">IF(IFERROR(VLOOKUP($A38,road_country_averages!$B$1:$I$147,3,0),0)=0,VLOOKUP($E38,road_region_averages!$A$1:$G$26,2,0),VLOOKUP($A38,road_country_averages!$B$1:$I$147,3,0))</f>
        <v>120</v>
      </c>
      <c r="G38" s="2" t="n">
        <f aca="false">IF(IFERROR(VLOOKUP($A38,road_country_averages!$B$1:$I$147,4,0),0)=0,VLOOKUP($E38,road_region_averages!$A$1:$G$26,3,0),VLOOKUP($A38,road_country_averages!$B$1:$I$147,4,0))</f>
        <v>120</v>
      </c>
      <c r="H38" s="2" t="n">
        <f aca="false">IF(IFERROR(VLOOKUP($A38,road_country_averages!$B$1:$I$147,5,0),0)=0,VLOOKUP($E38,road_region_averages!$A$1:$G$26,4,0),VLOOKUP($A38,road_country_averages!$B$1:$I$147,5,0))</f>
        <v>60</v>
      </c>
      <c r="I38" s="2" t="n">
        <f aca="false">IF(IFERROR(VLOOKUP($A38,road_country_averages!$B$1:$I$147,6,0),0)=0,VLOOKUP($E38,road_region_averages!$A$1:$G$26,5,0),VLOOKUP($A38,road_country_averages!$B$1:$I$147,6,0))</f>
        <v>100</v>
      </c>
      <c r="J38" s="2" t="n">
        <f aca="false">IF(IFERROR(VLOOKUP($A38,road_country_averages!$B$1:$I$147,7,0),0)=0,VLOOKUP($E38,road_region_averages!$A$1:$G$26,6,0),VLOOKUP($A38,road_country_averages!$B$1:$I$147,7,0))</f>
        <v>30</v>
      </c>
      <c r="K38" s="2" t="n">
        <f aca="false">IF(IFERROR(VLOOKUP($A38,road_country_averages!$B$1:$I$147,8,0),0)=0,VLOOKUP($E38,road_region_averages!$A$1:$G$26,7,0),VLOOKUP($A38,road_country_averages!$B$1:$I$147,8,0))</f>
        <v>30</v>
      </c>
    </row>
    <row r="39" customFormat="false" ht="16" hidden="false" customHeight="false" outlineLevel="0" collapsed="false">
      <c r="A39" s="1" t="s">
        <v>192</v>
      </c>
      <c r="B39" s="1" t="s">
        <v>39</v>
      </c>
      <c r="C39" s="1" t="str">
        <f aca="false">VLOOKUP($A39,country_info!$A$1:$E$259,2,0)</f>
        <v>Central African Republic</v>
      </c>
      <c r="D39" s="1" t="str">
        <f aca="false">VLOOKUP($A39,country_info!$A$1:$E$259,4,0)</f>
        <v>Africa</v>
      </c>
      <c r="E39" s="1" t="str">
        <f aca="false">VLOOKUP($A39,country_info!$A$1:$E$259,5,0)</f>
        <v>Middle Africa</v>
      </c>
      <c r="F39" s="2" t="n">
        <f aca="false">IF(IFERROR(VLOOKUP($A39,road_country_averages!$B$1:$I$147,3,0),0)=0,VLOOKUP($E39,road_region_averages!$A$1:$G$26,2,0),VLOOKUP($A39,road_country_averages!$B$1:$I$147,3,0))</f>
        <v>100</v>
      </c>
      <c r="G39" s="2" t="n">
        <f aca="false">IF(IFERROR(VLOOKUP($A39,road_country_averages!$B$1:$I$147,4,0),0)=0,VLOOKUP($E39,road_region_averages!$A$1:$G$26,3,0),VLOOKUP($A39,road_country_averages!$B$1:$I$147,4,0))</f>
        <v>100</v>
      </c>
      <c r="H39" s="2" t="n">
        <f aca="false">IF(IFERROR(VLOOKUP($A39,road_country_averages!$B$1:$I$147,5,0),0)=0,VLOOKUP($E39,road_region_averages!$A$1:$G$26,4,0),VLOOKUP($A39,road_country_averages!$B$1:$I$147,5,0))</f>
        <v>100</v>
      </c>
      <c r="I39" s="2" t="n">
        <f aca="false">IF(IFERROR(VLOOKUP($A39,road_country_averages!$B$1:$I$147,6,0),0)=0,VLOOKUP($E39,road_region_averages!$A$1:$G$26,5,0),VLOOKUP($A39,road_country_averages!$B$1:$I$147,6,0))</f>
        <v>100</v>
      </c>
      <c r="J39" s="2" t="n">
        <f aca="false">IF(IFERROR(VLOOKUP($A39,road_country_averages!$B$1:$I$147,7,0),0)=0,VLOOKUP($E39,road_region_averages!$A$1:$G$26,6,0),VLOOKUP($A39,road_country_averages!$B$1:$I$147,7,0))</f>
        <v>60</v>
      </c>
      <c r="K39" s="2" t="n">
        <f aca="false">IF(IFERROR(VLOOKUP($A39,road_country_averages!$B$1:$I$147,8,0),0)=0,VLOOKUP($E39,road_region_averages!$A$1:$G$26,7,0),VLOOKUP($A39,road_country_averages!$B$1:$I$147,8,0))</f>
        <v>60</v>
      </c>
    </row>
    <row r="40" customFormat="false" ht="16" hidden="false" customHeight="false" outlineLevel="0" collapsed="false">
      <c r="A40" s="1" t="s">
        <v>333</v>
      </c>
      <c r="B40" s="1" t="s">
        <v>73</v>
      </c>
      <c r="C40" s="1" t="str">
        <f aca="false">VLOOKUP($A40,country_info!$A$1:$E$259,2,0)</f>
        <v>Canada</v>
      </c>
      <c r="D40" s="1" t="str">
        <f aca="false">VLOOKUP($A40,country_info!$A$1:$E$259,4,0)</f>
        <v>Americas</v>
      </c>
      <c r="E40" s="1" t="str">
        <f aca="false">VLOOKUP($A40,country_info!$A$1:$E$259,5,0)</f>
        <v>Northern America</v>
      </c>
      <c r="F40" s="2" t="n">
        <f aca="false">IF(IFERROR(VLOOKUP($A40,road_country_averages!$B$1:$I$147,3,0),0)=0,VLOOKUP($E40,road_region_averages!$A$1:$G$26,2,0),VLOOKUP($A40,road_country_averages!$B$1:$I$147,3,0))</f>
        <v>100</v>
      </c>
      <c r="G40" s="2" t="n">
        <f aca="false">IF(IFERROR(VLOOKUP($A40,road_country_averages!$B$1:$I$147,4,0),0)=0,VLOOKUP($E40,road_region_averages!$A$1:$G$26,3,0),VLOOKUP($A40,road_country_averages!$B$1:$I$147,4,0))</f>
        <v>120</v>
      </c>
      <c r="H40" s="2" t="n">
        <f aca="false">IF(IFERROR(VLOOKUP($A40,road_country_averages!$B$1:$I$147,5,0),0)=0,VLOOKUP($E40,road_region_averages!$A$1:$G$26,4,0),VLOOKUP($A40,road_country_averages!$B$1:$I$147,5,0))</f>
        <v>80</v>
      </c>
      <c r="I40" s="2" t="n">
        <f aca="false">IF(IFERROR(VLOOKUP($A40,road_country_averages!$B$1:$I$147,6,0),0)=0,VLOOKUP($E40,road_region_averages!$A$1:$G$26,5,0),VLOOKUP($A40,road_country_averages!$B$1:$I$147,6,0))</f>
        <v>80</v>
      </c>
      <c r="J40" s="2" t="n">
        <f aca="false">IF(IFERROR(VLOOKUP($A40,road_country_averages!$B$1:$I$147,7,0),0)=0,VLOOKUP($E40,road_region_averages!$A$1:$G$26,6,0),VLOOKUP($A40,road_country_averages!$B$1:$I$147,7,0))</f>
        <v>50</v>
      </c>
      <c r="K40" s="2" t="n">
        <f aca="false">IF(IFERROR(VLOOKUP($A40,road_country_averages!$B$1:$I$147,8,0),0)=0,VLOOKUP($E40,road_region_averages!$A$1:$G$26,7,0),VLOOKUP($A40,road_country_averages!$B$1:$I$147,8,0))</f>
        <v>50</v>
      </c>
    </row>
    <row r="41" customFormat="false" ht="16" hidden="false" customHeight="false" outlineLevel="0" collapsed="false">
      <c r="A41" s="1" t="s">
        <v>542</v>
      </c>
      <c r="B41" s="1" t="s">
        <v>345</v>
      </c>
      <c r="C41" s="1" t="s">
        <v>543</v>
      </c>
      <c r="D41" s="1" t="s">
        <v>39</v>
      </c>
      <c r="E41" s="1" t="s">
        <v>410</v>
      </c>
      <c r="F41" s="2" t="n">
        <f aca="false">IF(IFERROR(VLOOKUP($A41,road_country_averages!$B$1:$I$147,3,0),0)=0,VLOOKUP($E41,road_region_averages!$A$1:$G$26,2,0),VLOOKUP($A41,road_country_averages!$B$1:$I$147,3,0))</f>
        <v>110</v>
      </c>
      <c r="G41" s="2" t="n">
        <f aca="false">IF(IFERROR(VLOOKUP($A41,road_country_averages!$B$1:$I$147,4,0),0)=0,VLOOKUP($E41,road_region_averages!$A$1:$G$26,3,0),VLOOKUP($A41,road_country_averages!$B$1:$I$147,4,0))</f>
        <v>110</v>
      </c>
      <c r="H41" s="2" t="n">
        <f aca="false">IF(IFERROR(VLOOKUP($A41,road_country_averages!$B$1:$I$147,5,0),0)=0,VLOOKUP($E41,road_region_averages!$A$1:$G$26,4,0),VLOOKUP($A41,road_country_averages!$B$1:$I$147,5,0))</f>
        <v>90</v>
      </c>
      <c r="I41" s="2" t="n">
        <f aca="false">IF(IFERROR(VLOOKUP($A41,road_country_averages!$B$1:$I$147,6,0),0)=0,VLOOKUP($E41,road_region_averages!$A$1:$G$26,5,0),VLOOKUP($A41,road_country_averages!$B$1:$I$147,6,0))</f>
        <v>90</v>
      </c>
      <c r="J41" s="2" t="n">
        <f aca="false">IF(IFERROR(VLOOKUP($A41,road_country_averages!$B$1:$I$147,7,0),0)=0,VLOOKUP($E41,road_region_averages!$A$1:$G$26,6,0),VLOOKUP($A41,road_country_averages!$B$1:$I$147,7,0))</f>
        <v>50</v>
      </c>
      <c r="K41" s="2" t="n">
        <f aca="false">IF(IFERROR(VLOOKUP($A41,road_country_averages!$B$1:$I$147,8,0),0)=0,VLOOKUP($E41,road_region_averages!$A$1:$G$26,7,0),VLOOKUP($A41,road_country_averages!$B$1:$I$147,8,0))</f>
        <v>50</v>
      </c>
    </row>
    <row r="42" customFormat="false" ht="16" hidden="false" customHeight="false" outlineLevel="0" collapsed="false">
      <c r="A42" s="1" t="s">
        <v>206</v>
      </c>
      <c r="B42" s="1" t="s">
        <v>56</v>
      </c>
      <c r="C42" s="1" t="str">
        <f aca="false">VLOOKUP($A42,country_info!$A$1:$E$259,2,0)</f>
        <v>Switzerland</v>
      </c>
      <c r="D42" s="1" t="str">
        <f aca="false">VLOOKUP($A42,country_info!$A$1:$E$259,4,0)</f>
        <v>Europe</v>
      </c>
      <c r="E42" s="1" t="str">
        <f aca="false">VLOOKUP($A42,country_info!$A$1:$E$259,5,0)</f>
        <v>Western Europe</v>
      </c>
      <c r="F42" s="2" t="n">
        <f aca="false">IF(IFERROR(VLOOKUP($A42,road_country_averages!$B$1:$I$147,3,0),0)=0,VLOOKUP($E42,road_region_averages!$A$1:$G$26,2,0),VLOOKUP($A42,road_country_averages!$B$1:$I$147,3,0))</f>
        <v>100</v>
      </c>
      <c r="G42" s="2" t="n">
        <f aca="false">IF(IFERROR(VLOOKUP($A42,road_country_averages!$B$1:$I$147,4,0),0)=0,VLOOKUP($E42,road_region_averages!$A$1:$G$26,3,0),VLOOKUP($A42,road_country_averages!$B$1:$I$147,4,0))</f>
        <v>120</v>
      </c>
      <c r="H42" s="2" t="n">
        <f aca="false">IF(IFERROR(VLOOKUP($A42,road_country_averages!$B$1:$I$147,5,0),0)=0,VLOOKUP($E42,road_region_averages!$A$1:$G$26,4,0),VLOOKUP($A42,road_country_averages!$B$1:$I$147,5,0))</f>
        <v>50</v>
      </c>
      <c r="I42" s="2" t="n">
        <f aca="false">IF(IFERROR(VLOOKUP($A42,road_country_averages!$B$1:$I$147,6,0),0)=0,VLOOKUP($E42,road_region_averages!$A$1:$G$26,5,0),VLOOKUP($A42,road_country_averages!$B$1:$I$147,6,0))</f>
        <v>50</v>
      </c>
      <c r="J42" s="2" t="n">
        <f aca="false">IF(IFERROR(VLOOKUP($A42,road_country_averages!$B$1:$I$147,7,0),0)=0,VLOOKUP($E42,road_region_averages!$A$1:$G$26,6,0),VLOOKUP($A42,road_country_averages!$B$1:$I$147,7,0))</f>
        <v>30</v>
      </c>
      <c r="K42" s="2" t="n">
        <f aca="false">IF(IFERROR(VLOOKUP($A42,road_country_averages!$B$1:$I$147,8,0),0)=0,VLOOKUP($E42,road_region_averages!$A$1:$G$26,7,0),VLOOKUP($A42,road_country_averages!$B$1:$I$147,8,0))</f>
        <v>30</v>
      </c>
    </row>
    <row r="43" customFormat="false" ht="16" hidden="false" customHeight="false" outlineLevel="0" collapsed="false">
      <c r="A43" s="1" t="s">
        <v>11</v>
      </c>
      <c r="B43" s="1" t="s">
        <v>13</v>
      </c>
      <c r="C43" s="1" t="str">
        <f aca="false">VLOOKUP($A43,country_info!$A$1:$E$259,2,0)</f>
        <v>Chile</v>
      </c>
      <c r="D43" s="1" t="str">
        <f aca="false">VLOOKUP($A43,country_info!$A$1:$E$259,4,0)</f>
        <v>Americas</v>
      </c>
      <c r="E43" s="1" t="str">
        <f aca="false">VLOOKUP($A43,country_info!$A$1:$E$259,5,0)</f>
        <v>South America</v>
      </c>
      <c r="F43" s="2" t="n">
        <f aca="false">IF(IFERROR(VLOOKUP($A43,road_country_averages!$B$1:$I$147,3,0),0)=0,VLOOKUP($E43,road_region_averages!$A$1:$G$26,2,0),VLOOKUP($A43,road_country_averages!$B$1:$I$147,3,0))</f>
        <v>100</v>
      </c>
      <c r="G43" s="2" t="n">
        <f aca="false">IF(IFERROR(VLOOKUP($A43,road_country_averages!$B$1:$I$147,4,0),0)=0,VLOOKUP($E43,road_region_averages!$A$1:$G$26,3,0),VLOOKUP($A43,road_country_averages!$B$1:$I$147,4,0))</f>
        <v>120</v>
      </c>
      <c r="H43" s="2" t="n">
        <f aca="false">IF(IFERROR(VLOOKUP($A43,road_country_averages!$B$1:$I$147,5,0),0)=0,VLOOKUP($E43,road_region_averages!$A$1:$G$26,4,0),VLOOKUP($A43,road_country_averages!$B$1:$I$147,5,0))</f>
        <v>100</v>
      </c>
      <c r="I43" s="2" t="n">
        <f aca="false">IF(IFERROR(VLOOKUP($A43,road_country_averages!$B$1:$I$147,6,0),0)=0,VLOOKUP($E43,road_region_averages!$A$1:$G$26,5,0),VLOOKUP($A43,road_country_averages!$B$1:$I$147,6,0))</f>
        <v>100</v>
      </c>
      <c r="J43" s="2" t="n">
        <f aca="false">IF(IFERROR(VLOOKUP($A43,road_country_averages!$B$1:$I$147,7,0),0)=0,VLOOKUP($E43,road_region_averages!$A$1:$G$26,6,0),VLOOKUP($A43,road_country_averages!$B$1:$I$147,7,0))</f>
        <v>50</v>
      </c>
      <c r="K43" s="2" t="n">
        <f aca="false">IF(IFERROR(VLOOKUP($A43,road_country_averages!$B$1:$I$147,8,0),0)=0,VLOOKUP($E43,road_region_averages!$A$1:$G$26,7,0),VLOOKUP($A43,road_country_averages!$B$1:$I$147,8,0))</f>
        <v>50</v>
      </c>
    </row>
    <row r="44" customFormat="false" ht="16" hidden="false" customHeight="false" outlineLevel="0" collapsed="false">
      <c r="A44" s="1" t="s">
        <v>28</v>
      </c>
      <c r="B44" s="1" t="s">
        <v>7</v>
      </c>
      <c r="C44" s="1" t="str">
        <f aca="false">VLOOKUP($A44,country_info!$A$1:$E$259,2,0)</f>
        <v>China</v>
      </c>
      <c r="D44" s="1" t="str">
        <f aca="false">VLOOKUP($A44,country_info!$A$1:$E$259,4,0)</f>
        <v>Asia</v>
      </c>
      <c r="E44" s="1" t="str">
        <f aca="false">VLOOKUP($A44,country_info!$A$1:$E$259,5,0)</f>
        <v>Eastern Asia</v>
      </c>
      <c r="F44" s="2" t="n">
        <f aca="false">IF(IFERROR(VLOOKUP($A44,road_country_averages!$B$1:$I$147,3,0),0)=0,VLOOKUP($E44,road_region_averages!$A$1:$G$26,2,0),VLOOKUP($A44,road_country_averages!$B$1:$I$147,3,0))</f>
        <v>80</v>
      </c>
      <c r="G44" s="2" t="n">
        <f aca="false">IF(IFERROR(VLOOKUP($A44,road_country_averages!$B$1:$I$147,4,0),0)=0,VLOOKUP($E44,road_region_averages!$A$1:$G$26,3,0),VLOOKUP($A44,road_country_averages!$B$1:$I$147,4,0))</f>
        <v>120</v>
      </c>
      <c r="H44" s="2" t="n">
        <f aca="false">IF(IFERROR(VLOOKUP($A44,road_country_averages!$B$1:$I$147,5,0),0)=0,VLOOKUP($E44,road_region_averages!$A$1:$G$26,4,0),VLOOKUP($A44,road_country_averages!$B$1:$I$147,5,0))</f>
        <v>100</v>
      </c>
      <c r="I44" s="2" t="n">
        <f aca="false">IF(IFERROR(VLOOKUP($A44,road_country_averages!$B$1:$I$147,6,0),0)=0,VLOOKUP($E44,road_region_averages!$A$1:$G$26,5,0),VLOOKUP($A44,road_country_averages!$B$1:$I$147,6,0))</f>
        <v>100</v>
      </c>
      <c r="J44" s="2" t="n">
        <f aca="false">IF(IFERROR(VLOOKUP($A44,road_country_averages!$B$1:$I$147,7,0),0)=0,VLOOKUP($E44,road_region_averages!$A$1:$G$26,6,0),VLOOKUP($A44,road_country_averages!$B$1:$I$147,7,0))</f>
        <v>40</v>
      </c>
      <c r="K44" s="2" t="n">
        <f aca="false">IF(IFERROR(VLOOKUP($A44,road_country_averages!$B$1:$I$147,8,0),0)=0,VLOOKUP($E44,road_region_averages!$A$1:$G$26,7,0),VLOOKUP($A44,road_country_averages!$B$1:$I$147,8,0))</f>
        <v>40</v>
      </c>
    </row>
    <row r="45" customFormat="false" ht="16" hidden="false" customHeight="false" outlineLevel="0" collapsed="false">
      <c r="A45" s="1" t="s">
        <v>214</v>
      </c>
      <c r="B45" s="1" t="s">
        <v>39</v>
      </c>
      <c r="C45" s="1" t="str">
        <f aca="false">VLOOKUP($A45,country_info!$A$1:$E$259,2,0)</f>
        <v>Ivory Coast</v>
      </c>
      <c r="D45" s="1" t="str">
        <f aca="false">VLOOKUP($A45,country_info!$A$1:$E$259,4,0)</f>
        <v>Africa</v>
      </c>
      <c r="E45" s="1" t="str">
        <f aca="false">VLOOKUP($A45,country_info!$A$1:$E$259,5,0)</f>
        <v>Western Africa</v>
      </c>
      <c r="F45" s="2" t="n">
        <f aca="false">IF(IFERROR(VLOOKUP($A45,road_country_averages!$B$1:$I$147,3,0),0)=0,VLOOKUP($E45,road_region_averages!$A$1:$G$26,2,0),VLOOKUP($A45,road_country_averages!$B$1:$I$147,3,0))</f>
        <v>100</v>
      </c>
      <c r="G45" s="2" t="n">
        <f aca="false">IF(IFERROR(VLOOKUP($A45,road_country_averages!$B$1:$I$147,4,0),0)=0,VLOOKUP($E45,road_region_averages!$A$1:$G$26,3,0),VLOOKUP($A45,road_country_averages!$B$1:$I$147,4,0))</f>
        <v>100</v>
      </c>
      <c r="H45" s="2" t="n">
        <f aca="false">IF(IFERROR(VLOOKUP($A45,road_country_averages!$B$1:$I$147,5,0),0)=0,VLOOKUP($E45,road_region_averages!$A$1:$G$26,4,0),VLOOKUP($A45,road_country_averages!$B$1:$I$147,5,0))</f>
        <v>85</v>
      </c>
      <c r="I45" s="2" t="n">
        <f aca="false">IF(IFERROR(VLOOKUP($A45,road_country_averages!$B$1:$I$147,6,0),0)=0,VLOOKUP($E45,road_region_averages!$A$1:$G$26,5,0),VLOOKUP($A45,road_country_averages!$B$1:$I$147,6,0))</f>
        <v>85</v>
      </c>
      <c r="J45" s="2" t="n">
        <f aca="false">IF(IFERROR(VLOOKUP($A45,road_country_averages!$B$1:$I$147,7,0),0)=0,VLOOKUP($E45,road_region_averages!$A$1:$G$26,6,0),VLOOKUP($A45,road_country_averages!$B$1:$I$147,7,0))</f>
        <v>40</v>
      </c>
      <c r="K45" s="2" t="n">
        <f aca="false">IF(IFERROR(VLOOKUP($A45,road_country_averages!$B$1:$I$147,8,0),0)=0,VLOOKUP($E45,road_region_averages!$A$1:$G$26,7,0),VLOOKUP($A45,road_country_averages!$B$1:$I$147,8,0))</f>
        <v>50</v>
      </c>
    </row>
    <row r="46" customFormat="false" ht="16" hidden="false" customHeight="false" outlineLevel="0" collapsed="false">
      <c r="A46" s="1" t="s">
        <v>314</v>
      </c>
      <c r="B46" s="1" t="s">
        <v>39</v>
      </c>
      <c r="C46" s="1" t="str">
        <f aca="false">VLOOKUP($A46,country_info!$A$1:$E$259,2,0)</f>
        <v>Cameroon</v>
      </c>
      <c r="D46" s="1" t="str">
        <f aca="false">VLOOKUP($A46,country_info!$A$1:$E$259,4,0)</f>
        <v>Africa</v>
      </c>
      <c r="E46" s="1" t="str">
        <f aca="false">VLOOKUP($A46,country_info!$A$1:$E$259,5,0)</f>
        <v>Middle Africa</v>
      </c>
      <c r="F46" s="2" t="n">
        <f aca="false">IF(IFERROR(VLOOKUP($A46,road_country_averages!$B$1:$I$147,3,0),0)=0,VLOOKUP($E46,road_region_averages!$A$1:$G$26,2,0),VLOOKUP($A46,road_country_averages!$B$1:$I$147,3,0))</f>
        <v>100</v>
      </c>
      <c r="G46" s="2" t="n">
        <f aca="false">IF(IFERROR(VLOOKUP($A46,road_country_averages!$B$1:$I$147,4,0),0)=0,VLOOKUP($E46,road_region_averages!$A$1:$G$26,3,0),VLOOKUP($A46,road_country_averages!$B$1:$I$147,4,0))</f>
        <v>100</v>
      </c>
      <c r="H46" s="2" t="n">
        <f aca="false">IF(IFERROR(VLOOKUP($A46,road_country_averages!$B$1:$I$147,5,0),0)=0,VLOOKUP($E46,road_region_averages!$A$1:$G$26,4,0),VLOOKUP($A46,road_country_averages!$B$1:$I$147,5,0))</f>
        <v>100</v>
      </c>
      <c r="I46" s="2" t="n">
        <f aca="false">IF(IFERROR(VLOOKUP($A46,road_country_averages!$B$1:$I$147,6,0),0)=0,VLOOKUP($E46,road_region_averages!$A$1:$G$26,5,0),VLOOKUP($A46,road_country_averages!$B$1:$I$147,6,0))</f>
        <v>100</v>
      </c>
      <c r="J46" s="2" t="n">
        <f aca="false">IF(IFERROR(VLOOKUP($A46,road_country_averages!$B$1:$I$147,7,0),0)=0,VLOOKUP($E46,road_region_averages!$A$1:$G$26,6,0),VLOOKUP($A46,road_country_averages!$B$1:$I$147,7,0))</f>
        <v>60</v>
      </c>
      <c r="K46" s="2" t="n">
        <f aca="false">IF(IFERROR(VLOOKUP($A46,road_country_averages!$B$1:$I$147,8,0),0)=0,VLOOKUP($E46,road_region_averages!$A$1:$G$26,7,0),VLOOKUP($A46,road_country_averages!$B$1:$I$147,8,0))</f>
        <v>60</v>
      </c>
    </row>
    <row r="47" customFormat="false" ht="16" hidden="false" customHeight="false" outlineLevel="0" collapsed="false">
      <c r="A47" s="1" t="s">
        <v>80</v>
      </c>
      <c r="B47" s="1" t="s">
        <v>39</v>
      </c>
      <c r="C47" s="1" t="str">
        <f aca="false">VLOOKUP($A47,country_info!$A$1:$E$259,2,0)</f>
        <v>Democratic Republic of the Congo</v>
      </c>
      <c r="D47" s="1" t="str">
        <f aca="false">VLOOKUP($A47,country_info!$A$1:$E$259,4,0)</f>
        <v>Africa</v>
      </c>
      <c r="E47" s="1" t="str">
        <f aca="false">VLOOKUP($A47,country_info!$A$1:$E$259,5,0)</f>
        <v>Middle Africa</v>
      </c>
      <c r="F47" s="2" t="n">
        <f aca="false">IF(IFERROR(VLOOKUP($A47,road_country_averages!$B$1:$I$147,3,0),0)=0,VLOOKUP($E47,road_region_averages!$A$1:$G$26,2,0),VLOOKUP($A47,road_country_averages!$B$1:$I$147,3,0))</f>
        <v>100</v>
      </c>
      <c r="G47" s="2" t="n">
        <f aca="false">IF(IFERROR(VLOOKUP($A47,road_country_averages!$B$1:$I$147,4,0),0)=0,VLOOKUP($E47,road_region_averages!$A$1:$G$26,3,0),VLOOKUP($A47,road_country_averages!$B$1:$I$147,4,0))</f>
        <v>100</v>
      </c>
      <c r="H47" s="2" t="n">
        <f aca="false">IF(IFERROR(VLOOKUP($A47,road_country_averages!$B$1:$I$147,5,0),0)=0,VLOOKUP($E47,road_region_averages!$A$1:$G$26,4,0),VLOOKUP($A47,road_country_averages!$B$1:$I$147,5,0))</f>
        <v>100</v>
      </c>
      <c r="I47" s="2" t="n">
        <f aca="false">IF(IFERROR(VLOOKUP($A47,road_country_averages!$B$1:$I$147,6,0),0)=0,VLOOKUP($E47,road_region_averages!$A$1:$G$26,5,0),VLOOKUP($A47,road_country_averages!$B$1:$I$147,6,0))</f>
        <v>100</v>
      </c>
      <c r="J47" s="2" t="n">
        <f aca="false">IF(IFERROR(VLOOKUP($A47,road_country_averages!$B$1:$I$147,7,0),0)=0,VLOOKUP($E47,road_region_averages!$A$1:$G$26,6,0),VLOOKUP($A47,road_country_averages!$B$1:$I$147,7,0))</f>
        <v>60</v>
      </c>
      <c r="K47" s="2" t="n">
        <f aca="false">IF(IFERROR(VLOOKUP($A47,road_country_averages!$B$1:$I$147,8,0),0)=0,VLOOKUP($E47,road_region_averages!$A$1:$G$26,7,0),VLOOKUP($A47,road_country_averages!$B$1:$I$147,8,0))</f>
        <v>60</v>
      </c>
    </row>
    <row r="48" customFormat="false" ht="16" hidden="false" customHeight="false" outlineLevel="0" collapsed="false">
      <c r="A48" s="1" t="s">
        <v>77</v>
      </c>
      <c r="B48" s="1" t="s">
        <v>39</v>
      </c>
      <c r="C48" s="1" t="str">
        <f aca="false">VLOOKUP($A48,country_info!$A$1:$E$259,2,0)</f>
        <v>Republic of the Congo</v>
      </c>
      <c r="D48" s="1" t="str">
        <f aca="false">VLOOKUP($A48,country_info!$A$1:$E$259,4,0)</f>
        <v>Africa</v>
      </c>
      <c r="E48" s="1" t="str">
        <f aca="false">VLOOKUP($A48,country_info!$A$1:$E$259,5,0)</f>
        <v>Middle Africa</v>
      </c>
      <c r="F48" s="2" t="n">
        <f aca="false">IF(IFERROR(VLOOKUP($A48,road_country_averages!$B$1:$I$147,3,0),0)=0,VLOOKUP($E48,road_region_averages!$A$1:$G$26,2,0),VLOOKUP($A48,road_country_averages!$B$1:$I$147,3,0))</f>
        <v>100</v>
      </c>
      <c r="G48" s="2" t="n">
        <f aca="false">IF(IFERROR(VLOOKUP($A48,road_country_averages!$B$1:$I$147,4,0),0)=0,VLOOKUP($E48,road_region_averages!$A$1:$G$26,3,0),VLOOKUP($A48,road_country_averages!$B$1:$I$147,4,0))</f>
        <v>100</v>
      </c>
      <c r="H48" s="2" t="n">
        <f aca="false">IF(IFERROR(VLOOKUP($A48,road_country_averages!$B$1:$I$147,5,0),0)=0,VLOOKUP($E48,road_region_averages!$A$1:$G$26,4,0),VLOOKUP($A48,road_country_averages!$B$1:$I$147,5,0))</f>
        <v>100</v>
      </c>
      <c r="I48" s="2" t="n">
        <f aca="false">IF(IFERROR(VLOOKUP($A48,road_country_averages!$B$1:$I$147,6,0),0)=0,VLOOKUP($E48,road_region_averages!$A$1:$G$26,5,0),VLOOKUP($A48,road_country_averages!$B$1:$I$147,6,0))</f>
        <v>100</v>
      </c>
      <c r="J48" s="2" t="n">
        <f aca="false">IF(IFERROR(VLOOKUP($A48,road_country_averages!$B$1:$I$147,7,0),0)=0,VLOOKUP($E48,road_region_averages!$A$1:$G$26,6,0),VLOOKUP($A48,road_country_averages!$B$1:$I$147,7,0))</f>
        <v>60</v>
      </c>
      <c r="K48" s="2" t="n">
        <f aca="false">IF(IFERROR(VLOOKUP($A48,road_country_averages!$B$1:$I$147,8,0),0)=0,VLOOKUP($E48,road_region_averages!$A$1:$G$26,7,0),VLOOKUP($A48,road_country_averages!$B$1:$I$147,8,0))</f>
        <v>60</v>
      </c>
    </row>
    <row r="49" customFormat="false" ht="16" hidden="false" customHeight="false" outlineLevel="0" collapsed="false">
      <c r="A49" s="1" t="s">
        <v>485</v>
      </c>
      <c r="B49" s="1" t="s">
        <v>345</v>
      </c>
      <c r="C49" s="1" t="str">
        <f aca="false">VLOOKUP($A49,country_info!$A$1:$E$259,2,0)</f>
        <v>Cook Islands</v>
      </c>
      <c r="D49" s="1" t="str">
        <f aca="false">VLOOKUP($A49,country_info!$A$1:$E$259,4,0)</f>
        <v>Oceania</v>
      </c>
      <c r="E49" s="1" t="str">
        <f aca="false">VLOOKUP($A49,country_info!$A$1:$E$259,5,0)</f>
        <v>Polynesia</v>
      </c>
      <c r="F49" s="2" t="n">
        <f aca="false">IF(IFERROR(VLOOKUP($A49,road_country_averages!$B$1:$I$147,3,0),0)=0,VLOOKUP($E49,road_region_averages!$A$1:$G$26,2,0),VLOOKUP($A49,road_country_averages!$B$1:$I$147,3,0))</f>
        <v>110</v>
      </c>
      <c r="G49" s="2" t="n">
        <f aca="false">IF(IFERROR(VLOOKUP($A49,road_country_averages!$B$1:$I$147,4,0),0)=0,VLOOKUP($E49,road_region_averages!$A$1:$G$26,3,0),VLOOKUP($A49,road_country_averages!$B$1:$I$147,4,0))</f>
        <v>110</v>
      </c>
      <c r="H49" s="2" t="n">
        <f aca="false">IF(IFERROR(VLOOKUP($A49,road_country_averages!$B$1:$I$147,5,0),0)=0,VLOOKUP($E49,road_region_averages!$A$1:$G$26,4,0),VLOOKUP($A49,road_country_averages!$B$1:$I$147,5,0))</f>
        <v>60.675</v>
      </c>
      <c r="I49" s="2" t="n">
        <f aca="false">IF(IFERROR(VLOOKUP($A49,road_country_averages!$B$1:$I$147,6,0),0)=0,VLOOKUP($E49,road_region_averages!$A$1:$G$26,5,0),VLOOKUP($A49,road_country_averages!$B$1:$I$147,6,0))</f>
        <v>60.675</v>
      </c>
      <c r="J49" s="2" t="n">
        <f aca="false">IF(IFERROR(VLOOKUP($A49,road_country_averages!$B$1:$I$147,7,0),0)=0,VLOOKUP($E49,road_region_averages!$A$1:$G$26,6,0),VLOOKUP($A49,road_country_averages!$B$1:$I$147,7,0))</f>
        <v>32.075</v>
      </c>
      <c r="K49" s="2" t="n">
        <f aca="false">IF(IFERROR(VLOOKUP($A49,road_country_averages!$B$1:$I$147,8,0),0)=0,VLOOKUP($E49,road_region_averages!$A$1:$G$26,7,0),VLOOKUP($A49,road_country_averages!$B$1:$I$147,8,0))</f>
        <v>40.125</v>
      </c>
    </row>
    <row r="50" customFormat="false" ht="16" hidden="false" customHeight="false" outlineLevel="0" collapsed="false">
      <c r="A50" s="1" t="s">
        <v>297</v>
      </c>
      <c r="B50" s="1" t="s">
        <v>13</v>
      </c>
      <c r="C50" s="1" t="str">
        <f aca="false">VLOOKUP($A50,country_info!$A$1:$E$259,2,0)</f>
        <v>Colombia</v>
      </c>
      <c r="D50" s="1" t="str">
        <f aca="false">VLOOKUP($A50,country_info!$A$1:$E$259,4,0)</f>
        <v>Americas</v>
      </c>
      <c r="E50" s="1" t="str">
        <f aca="false">VLOOKUP($A50,country_info!$A$1:$E$259,5,0)</f>
        <v>South America</v>
      </c>
      <c r="F50" s="2" t="n">
        <f aca="false">IF(IFERROR(VLOOKUP($A50,road_country_averages!$B$1:$I$147,3,0),0)=0,VLOOKUP($E50,road_region_averages!$A$1:$G$26,2,0),VLOOKUP($A50,road_country_averages!$B$1:$I$147,3,0))</f>
        <v>100</v>
      </c>
      <c r="G50" s="2" t="n">
        <f aca="false">IF(IFERROR(VLOOKUP($A50,road_country_averages!$B$1:$I$147,4,0),0)=0,VLOOKUP($E50,road_region_averages!$A$1:$G$26,3,0),VLOOKUP($A50,road_country_averages!$B$1:$I$147,4,0))</f>
        <v>100</v>
      </c>
      <c r="H50" s="2" t="n">
        <f aca="false">IF(IFERROR(VLOOKUP($A50,road_country_averages!$B$1:$I$147,5,0),0)=0,VLOOKUP($E50,road_region_averages!$A$1:$G$26,4,0),VLOOKUP($A50,road_country_averages!$B$1:$I$147,5,0))</f>
        <v>80</v>
      </c>
      <c r="I50" s="2" t="n">
        <f aca="false">IF(IFERROR(VLOOKUP($A50,road_country_averages!$B$1:$I$147,6,0),0)=0,VLOOKUP($E50,road_region_averages!$A$1:$G$26,5,0),VLOOKUP($A50,road_country_averages!$B$1:$I$147,6,0))</f>
        <v>80</v>
      </c>
      <c r="J50" s="2" t="n">
        <f aca="false">IF(IFERROR(VLOOKUP($A50,road_country_averages!$B$1:$I$147,7,0),0)=0,VLOOKUP($E50,road_region_averages!$A$1:$G$26,6,0),VLOOKUP($A50,road_country_averages!$B$1:$I$147,7,0))</f>
        <v>60</v>
      </c>
      <c r="K50" s="2" t="n">
        <f aca="false">IF(IFERROR(VLOOKUP($A50,road_country_averages!$B$1:$I$147,8,0),0)=0,VLOOKUP($E50,road_region_averages!$A$1:$G$26,7,0),VLOOKUP($A50,road_country_averages!$B$1:$I$147,8,0))</f>
        <v>60</v>
      </c>
    </row>
    <row r="51" customFormat="false" ht="16" hidden="false" customHeight="false" outlineLevel="0" collapsed="false">
      <c r="A51" s="1" t="s">
        <v>460</v>
      </c>
      <c r="B51" s="1" t="s">
        <v>39</v>
      </c>
      <c r="C51" s="1" t="str">
        <f aca="false">VLOOKUP($A51,country_info!$A$1:$E$259,2,0)</f>
        <v>Comoros</v>
      </c>
      <c r="D51" s="1" t="str">
        <f aca="false">VLOOKUP($A51,country_info!$A$1:$E$259,4,0)</f>
        <v>Africa</v>
      </c>
      <c r="E51" s="1" t="str">
        <f aca="false">VLOOKUP($A51,country_info!$A$1:$E$259,5,0)</f>
        <v>Eastern Africa</v>
      </c>
      <c r="F51" s="2" t="n">
        <f aca="false">IF(IFERROR(VLOOKUP($A51,road_country_averages!$B$1:$I$147,3,0),0)=0,VLOOKUP($E51,road_region_averages!$A$1:$G$26,2,0),VLOOKUP($A51,road_country_averages!$B$1:$I$147,3,0))</f>
        <v>110</v>
      </c>
      <c r="G51" s="2" t="n">
        <f aca="false">IF(IFERROR(VLOOKUP($A51,road_country_averages!$B$1:$I$147,4,0),0)=0,VLOOKUP($E51,road_region_averages!$A$1:$G$26,3,0),VLOOKUP($A51,road_country_averages!$B$1:$I$147,4,0))</f>
        <v>110</v>
      </c>
      <c r="H51" s="2" t="n">
        <f aca="false">IF(IFERROR(VLOOKUP($A51,road_country_averages!$B$1:$I$147,5,0),0)=0,VLOOKUP($E51,road_region_averages!$A$1:$G$26,4,0),VLOOKUP($A51,road_country_averages!$B$1:$I$147,5,0))</f>
        <v>91.6666666666667</v>
      </c>
      <c r="I51" s="2" t="n">
        <f aca="false">IF(IFERROR(VLOOKUP($A51,road_country_averages!$B$1:$I$147,6,0),0)=0,VLOOKUP($E51,road_region_averages!$A$1:$G$26,5,0),VLOOKUP($A51,road_country_averages!$B$1:$I$147,6,0))</f>
        <v>93.3333333333333</v>
      </c>
      <c r="J51" s="2" t="n">
        <f aca="false">IF(IFERROR(VLOOKUP($A51,road_country_averages!$B$1:$I$147,7,0),0)=0,VLOOKUP($E51,road_region_averages!$A$1:$G$26,6,0),VLOOKUP($A51,road_country_averages!$B$1:$I$147,7,0))</f>
        <v>51.6666666666667</v>
      </c>
      <c r="K51" s="2" t="n">
        <f aca="false">IF(IFERROR(VLOOKUP($A51,road_country_averages!$B$1:$I$147,8,0),0)=0,VLOOKUP($E51,road_region_averages!$A$1:$G$26,7,0),VLOOKUP($A51,road_country_averages!$B$1:$I$147,8,0))</f>
        <v>53.3333333333333</v>
      </c>
    </row>
    <row r="52" customFormat="false" ht="16" hidden="false" customHeight="false" outlineLevel="0" collapsed="false">
      <c r="A52" s="1" t="s">
        <v>464</v>
      </c>
      <c r="B52" s="1" t="s">
        <v>39</v>
      </c>
      <c r="C52" s="1" t="str">
        <f aca="false">VLOOKUP($A52,country_info!$A$1:$E$259,2,0)</f>
        <v>Cabo Verde</v>
      </c>
      <c r="D52" s="1" t="str">
        <f aca="false">VLOOKUP($A52,country_info!$A$1:$E$259,4,0)</f>
        <v>Africa</v>
      </c>
      <c r="E52" s="1" t="str">
        <f aca="false">VLOOKUP($A52,country_info!$A$1:$E$259,5,0)</f>
        <v>Western Africa</v>
      </c>
      <c r="F52" s="2" t="n">
        <f aca="false">IF(IFERROR(VLOOKUP($A52,road_country_averages!$B$1:$I$147,3,0),0)=0,VLOOKUP($E52,road_region_averages!$A$1:$G$26,2,0),VLOOKUP($A52,road_country_averages!$B$1:$I$147,3,0))</f>
        <v>100</v>
      </c>
      <c r="G52" s="2" t="n">
        <f aca="false">IF(IFERROR(VLOOKUP($A52,road_country_averages!$B$1:$I$147,4,0),0)=0,VLOOKUP($E52,road_region_averages!$A$1:$G$26,3,0),VLOOKUP($A52,road_country_averages!$B$1:$I$147,4,0))</f>
        <v>100</v>
      </c>
      <c r="H52" s="2" t="n">
        <f aca="false">IF(IFERROR(VLOOKUP($A52,road_country_averages!$B$1:$I$147,5,0),0)=0,VLOOKUP($E52,road_region_averages!$A$1:$G$26,4,0),VLOOKUP($A52,road_country_averages!$B$1:$I$147,5,0))</f>
        <v>85</v>
      </c>
      <c r="I52" s="2" t="n">
        <f aca="false">IF(IFERROR(VLOOKUP($A52,road_country_averages!$B$1:$I$147,6,0),0)=0,VLOOKUP($E52,road_region_averages!$A$1:$G$26,5,0),VLOOKUP($A52,road_country_averages!$B$1:$I$147,6,0))</f>
        <v>85</v>
      </c>
      <c r="J52" s="2" t="n">
        <f aca="false">IF(IFERROR(VLOOKUP($A52,road_country_averages!$B$1:$I$147,7,0),0)=0,VLOOKUP($E52,road_region_averages!$A$1:$G$26,6,0),VLOOKUP($A52,road_country_averages!$B$1:$I$147,7,0))</f>
        <v>40</v>
      </c>
      <c r="K52" s="2" t="n">
        <f aca="false">IF(IFERROR(VLOOKUP($A52,road_country_averages!$B$1:$I$147,8,0),0)=0,VLOOKUP($E52,road_region_averages!$A$1:$G$26,7,0),VLOOKUP($A52,road_country_averages!$B$1:$I$147,8,0))</f>
        <v>50</v>
      </c>
    </row>
    <row r="53" customFormat="false" ht="16" hidden="false" customHeight="false" outlineLevel="0" collapsed="false">
      <c r="A53" s="1" t="s">
        <v>71</v>
      </c>
      <c r="B53" s="1" t="s">
        <v>73</v>
      </c>
      <c r="C53" s="1" t="str">
        <f aca="false">VLOOKUP($A53,country_info!$A$1:$E$259,2,0)</f>
        <v>Costa Rica</v>
      </c>
      <c r="D53" s="1" t="str">
        <f aca="false">VLOOKUP($A53,country_info!$A$1:$E$259,4,0)</f>
        <v>Americas</v>
      </c>
      <c r="E53" s="1" t="str">
        <f aca="false">VLOOKUP($A53,country_info!$A$1:$E$259,5,0)</f>
        <v>Central America</v>
      </c>
      <c r="F53" s="2" t="n">
        <f aca="false">IF(IFERROR(VLOOKUP($A53,road_country_averages!$B$1:$I$147,3,0),0)=0,VLOOKUP($E53,road_region_averages!$A$1:$G$26,2,0),VLOOKUP($A53,road_country_averages!$B$1:$I$147,3,0))</f>
        <v>80</v>
      </c>
      <c r="G53" s="2" t="n">
        <f aca="false">IF(IFERROR(VLOOKUP($A53,road_country_averages!$B$1:$I$147,4,0),0)=0,VLOOKUP($E53,road_region_averages!$A$1:$G$26,3,0),VLOOKUP($A53,road_country_averages!$B$1:$I$147,4,0))</f>
        <v>100</v>
      </c>
      <c r="H53" s="2" t="n">
        <f aca="false">IF(IFERROR(VLOOKUP($A53,road_country_averages!$B$1:$I$147,5,0),0)=0,VLOOKUP($E53,road_region_averages!$A$1:$G$26,4,0),VLOOKUP($A53,road_country_averages!$B$1:$I$147,5,0))</f>
        <v>80</v>
      </c>
      <c r="I53" s="2" t="n">
        <f aca="false">IF(IFERROR(VLOOKUP($A53,road_country_averages!$B$1:$I$147,6,0),0)=0,VLOOKUP($E53,road_region_averages!$A$1:$G$26,5,0),VLOOKUP($A53,road_country_averages!$B$1:$I$147,6,0))</f>
        <v>80</v>
      </c>
      <c r="J53" s="2" t="n">
        <f aca="false">IF(IFERROR(VLOOKUP($A53,road_country_averages!$B$1:$I$147,7,0),0)=0,VLOOKUP($E53,road_region_averages!$A$1:$G$26,6,0),VLOOKUP($A53,road_country_averages!$B$1:$I$147,7,0))</f>
        <v>40</v>
      </c>
      <c r="K53" s="2" t="n">
        <f aca="false">IF(IFERROR(VLOOKUP($A53,road_country_averages!$B$1:$I$147,8,0),0)=0,VLOOKUP($E53,road_region_averages!$A$1:$G$26,7,0),VLOOKUP($A53,road_country_averages!$B$1:$I$147,8,0))</f>
        <v>60</v>
      </c>
    </row>
    <row r="54" customFormat="false" ht="16" hidden="false" customHeight="false" outlineLevel="0" collapsed="false">
      <c r="A54" s="1" t="s">
        <v>291</v>
      </c>
      <c r="B54" s="1" t="s">
        <v>73</v>
      </c>
      <c r="C54" s="1" t="str">
        <f aca="false">VLOOKUP($A54,country_info!$A$1:$E$259,2,0)</f>
        <v>Cuba</v>
      </c>
      <c r="D54" s="1" t="str">
        <f aca="false">VLOOKUP($A54,country_info!$A$1:$E$259,4,0)</f>
        <v>Americas</v>
      </c>
      <c r="E54" s="1" t="str">
        <f aca="false">VLOOKUP($A54,country_info!$A$1:$E$259,5,0)</f>
        <v>Caribbean</v>
      </c>
      <c r="F54" s="2" t="n">
        <f aca="false">IF(IFERROR(VLOOKUP($A54,road_country_averages!$B$1:$I$147,3,0),0)=0,VLOOKUP($E54,road_region_averages!$A$1:$G$26,2,0),VLOOKUP($A54,road_country_averages!$B$1:$I$147,3,0))</f>
        <v>98.785</v>
      </c>
      <c r="G54" s="2" t="n">
        <f aca="false">IF(IFERROR(VLOOKUP($A54,road_country_averages!$B$1:$I$147,4,0),0)=0,VLOOKUP($E54,road_region_averages!$A$1:$G$26,3,0),VLOOKUP($A54,road_country_averages!$B$1:$I$147,4,0))</f>
        <v>100.395</v>
      </c>
      <c r="H54" s="2" t="n">
        <f aca="false">IF(IFERROR(VLOOKUP($A54,road_country_averages!$B$1:$I$147,5,0),0)=0,VLOOKUP($E54,road_region_averages!$A$1:$G$26,4,0),VLOOKUP($A54,road_country_averages!$B$1:$I$147,5,0))</f>
        <v>68.1835294117647</v>
      </c>
      <c r="I54" s="2" t="n">
        <f aca="false">IF(IFERROR(VLOOKUP($A54,road_country_averages!$B$1:$I$147,6,0),0)=0,VLOOKUP($E54,road_region_averages!$A$1:$G$26,5,0),VLOOKUP($A54,road_country_averages!$B$1:$I$147,6,0))</f>
        <v>68.1835294117647</v>
      </c>
      <c r="J54" s="2" t="n">
        <f aca="false">IF(IFERROR(VLOOKUP($A54,road_country_averages!$B$1:$I$147,7,0),0)=0,VLOOKUP($E54,road_region_averages!$A$1:$G$26,6,0),VLOOKUP($A54,road_country_averages!$B$1:$I$147,7,0))</f>
        <v>41.45</v>
      </c>
      <c r="K54" s="2" t="n">
        <f aca="false">IF(IFERROR(VLOOKUP($A54,road_country_averages!$B$1:$I$147,8,0),0)=0,VLOOKUP($E54,road_region_averages!$A$1:$G$26,7,0),VLOOKUP($A54,road_country_averages!$B$1:$I$147,8,0))</f>
        <v>41.8972222222222</v>
      </c>
    </row>
    <row r="55" customFormat="false" ht="16" hidden="false" customHeight="false" outlineLevel="0" collapsed="false">
      <c r="A55" s="1" t="s">
        <v>387</v>
      </c>
      <c r="B55" s="1" t="s">
        <v>73</v>
      </c>
      <c r="C55" s="1" t="str">
        <f aca="false">VLOOKUP($A55,country_info!$A$1:$E$259,2,0)</f>
        <v>Cura√ßao</v>
      </c>
      <c r="D55" s="1" t="str">
        <f aca="false">VLOOKUP($A55,country_info!$A$1:$E$259,4,0)</f>
        <v>Americas</v>
      </c>
      <c r="E55" s="1" t="str">
        <f aca="false">VLOOKUP($A55,country_info!$A$1:$E$259,5,0)</f>
        <v>Caribbean</v>
      </c>
      <c r="F55" s="2" t="n">
        <f aca="false">IF(IFERROR(VLOOKUP($A55,road_country_averages!$B$1:$I$147,3,0),0)=0,VLOOKUP($E55,road_region_averages!$A$1:$G$26,2,0),VLOOKUP($A55,road_country_averages!$B$1:$I$147,3,0))</f>
        <v>98.785</v>
      </c>
      <c r="G55" s="2" t="n">
        <f aca="false">IF(IFERROR(VLOOKUP($A55,road_country_averages!$B$1:$I$147,4,0),0)=0,VLOOKUP($E55,road_region_averages!$A$1:$G$26,3,0),VLOOKUP($A55,road_country_averages!$B$1:$I$147,4,0))</f>
        <v>100.395</v>
      </c>
      <c r="H55" s="2" t="n">
        <f aca="false">IF(IFERROR(VLOOKUP($A55,road_country_averages!$B$1:$I$147,5,0),0)=0,VLOOKUP($E55,road_region_averages!$A$1:$G$26,4,0),VLOOKUP($A55,road_country_averages!$B$1:$I$147,5,0))</f>
        <v>80</v>
      </c>
      <c r="I55" s="2" t="n">
        <f aca="false">IF(IFERROR(VLOOKUP($A55,road_country_averages!$B$1:$I$147,6,0),0)=0,VLOOKUP($E55,road_region_averages!$A$1:$G$26,5,0),VLOOKUP($A55,road_country_averages!$B$1:$I$147,6,0))</f>
        <v>80</v>
      </c>
      <c r="J55" s="2" t="n">
        <f aca="false">IF(IFERROR(VLOOKUP($A55,road_country_averages!$B$1:$I$147,7,0),0)=0,VLOOKUP($E55,road_region_averages!$A$1:$G$26,6,0),VLOOKUP($A55,road_country_averages!$B$1:$I$147,7,0))</f>
        <v>50</v>
      </c>
      <c r="K55" s="2" t="n">
        <f aca="false">IF(IFERROR(VLOOKUP($A55,road_country_averages!$B$1:$I$147,8,0),0)=0,VLOOKUP($E55,road_region_averages!$A$1:$G$26,7,0),VLOOKUP($A55,road_country_averages!$B$1:$I$147,8,0))</f>
        <v>50</v>
      </c>
    </row>
    <row r="56" customFormat="false" ht="16" hidden="false" customHeight="false" outlineLevel="0" collapsed="false">
      <c r="A56" s="1" t="s">
        <v>544</v>
      </c>
      <c r="B56" s="1" t="s">
        <v>7</v>
      </c>
      <c r="C56" s="1" t="s">
        <v>545</v>
      </c>
      <c r="D56" s="1" t="s">
        <v>39</v>
      </c>
      <c r="E56" s="1" t="s">
        <v>410</v>
      </c>
      <c r="F56" s="2" t="n">
        <f aca="false">IF(IFERROR(VLOOKUP($A56,road_country_averages!$B$1:$I$147,3,0),0)=0,VLOOKUP($E56,road_region_averages!$A$1:$G$26,2,0),VLOOKUP($A56,road_country_averages!$B$1:$I$147,3,0))</f>
        <v>110</v>
      </c>
      <c r="G56" s="2" t="n">
        <f aca="false">IF(IFERROR(VLOOKUP($A56,road_country_averages!$B$1:$I$147,4,0),0)=0,VLOOKUP($E56,road_region_averages!$A$1:$G$26,3,0),VLOOKUP($A56,road_country_averages!$B$1:$I$147,4,0))</f>
        <v>110</v>
      </c>
      <c r="H56" s="2" t="n">
        <f aca="false">IF(IFERROR(VLOOKUP($A56,road_country_averages!$B$1:$I$147,5,0),0)=0,VLOOKUP($E56,road_region_averages!$A$1:$G$26,4,0),VLOOKUP($A56,road_country_averages!$B$1:$I$147,5,0))</f>
        <v>90</v>
      </c>
      <c r="I56" s="2" t="n">
        <f aca="false">IF(IFERROR(VLOOKUP($A56,road_country_averages!$B$1:$I$147,6,0),0)=0,VLOOKUP($E56,road_region_averages!$A$1:$G$26,5,0),VLOOKUP($A56,road_country_averages!$B$1:$I$147,6,0))</f>
        <v>90</v>
      </c>
      <c r="J56" s="2" t="n">
        <f aca="false">IF(IFERROR(VLOOKUP($A56,road_country_averages!$B$1:$I$147,7,0),0)=0,VLOOKUP($E56,road_region_averages!$A$1:$G$26,6,0),VLOOKUP($A56,road_country_averages!$B$1:$I$147,7,0))</f>
        <v>50</v>
      </c>
      <c r="K56" s="2" t="n">
        <f aca="false">IF(IFERROR(VLOOKUP($A56,road_country_averages!$B$1:$I$147,8,0),0)=0,VLOOKUP($E56,road_region_averages!$A$1:$G$26,7,0),VLOOKUP($A56,road_country_averages!$B$1:$I$147,8,0))</f>
        <v>50</v>
      </c>
    </row>
    <row r="57" customFormat="false" ht="16" hidden="false" customHeight="false" outlineLevel="0" collapsed="false">
      <c r="A57" s="1" t="s">
        <v>450</v>
      </c>
      <c r="B57" s="1" t="s">
        <v>73</v>
      </c>
      <c r="C57" s="1" t="str">
        <f aca="false">VLOOKUP($A57,country_info!$A$1:$E$259,2,0)</f>
        <v>Cayman Islands</v>
      </c>
      <c r="D57" s="1" t="str">
        <f aca="false">VLOOKUP($A57,country_info!$A$1:$E$259,4,0)</f>
        <v>Americas</v>
      </c>
      <c r="E57" s="1" t="str">
        <f aca="false">VLOOKUP($A57,country_info!$A$1:$E$259,5,0)</f>
        <v>Caribbean</v>
      </c>
      <c r="F57" s="2" t="n">
        <f aca="false">IF(IFERROR(VLOOKUP($A57,road_country_averages!$B$1:$I$147,3,0),0)=0,VLOOKUP($E57,road_region_averages!$A$1:$G$26,2,0),VLOOKUP($A57,road_country_averages!$B$1:$I$147,3,0))</f>
        <v>128.8</v>
      </c>
      <c r="G57" s="2" t="n">
        <f aca="false">IF(IFERROR(VLOOKUP($A57,road_country_averages!$B$1:$I$147,4,0),0)=0,VLOOKUP($E57,road_region_averages!$A$1:$G$26,3,0),VLOOKUP($A57,road_country_averages!$B$1:$I$147,4,0))</f>
        <v>128.8</v>
      </c>
      <c r="H57" s="2" t="n">
        <f aca="false">IF(IFERROR(VLOOKUP($A57,road_country_averages!$B$1:$I$147,5,0),0)=0,VLOOKUP($E57,road_region_averages!$A$1:$G$26,4,0),VLOOKUP($A57,road_country_averages!$B$1:$I$147,5,0))</f>
        <v>64.4</v>
      </c>
      <c r="I57" s="2" t="n">
        <f aca="false">IF(IFERROR(VLOOKUP($A57,road_country_averages!$B$1:$I$147,6,0),0)=0,VLOOKUP($E57,road_region_averages!$A$1:$G$26,5,0),VLOOKUP($A57,road_country_averages!$B$1:$I$147,6,0))</f>
        <v>64.4</v>
      </c>
      <c r="J57" s="2" t="n">
        <f aca="false">IF(IFERROR(VLOOKUP($A57,road_country_averages!$B$1:$I$147,7,0),0)=0,VLOOKUP($E57,road_region_averages!$A$1:$G$26,6,0),VLOOKUP($A57,road_country_averages!$B$1:$I$147,7,0))</f>
        <v>40.25</v>
      </c>
      <c r="K57" s="2" t="n">
        <f aca="false">IF(IFERROR(VLOOKUP($A57,road_country_averages!$B$1:$I$147,8,0),0)=0,VLOOKUP($E57,road_region_averages!$A$1:$G$26,7,0),VLOOKUP($A57,road_country_averages!$B$1:$I$147,8,0))</f>
        <v>48.3</v>
      </c>
    </row>
    <row r="58" customFormat="false" ht="16" hidden="false" customHeight="false" outlineLevel="0" collapsed="false">
      <c r="A58" s="1" t="s">
        <v>23</v>
      </c>
      <c r="B58" s="1" t="s">
        <v>7</v>
      </c>
      <c r="C58" s="1" t="str">
        <f aca="false">VLOOKUP($A58,country_info!$A$1:$E$259,2,0)</f>
        <v>Cyprus</v>
      </c>
      <c r="D58" s="1" t="str">
        <f aca="false">VLOOKUP($A58,country_info!$A$1:$E$259,4,0)</f>
        <v>Asia</v>
      </c>
      <c r="E58" s="1" t="str">
        <f aca="false">VLOOKUP($A58,country_info!$A$1:$E$259,5,0)</f>
        <v>Western Asia</v>
      </c>
      <c r="F58" s="2" t="n">
        <f aca="false">IF(IFERROR(VLOOKUP($A58,road_country_averages!$B$1:$I$147,3,0),0)=0,VLOOKUP($E58,road_region_averages!$A$1:$G$26,2,0),VLOOKUP($A58,road_country_averages!$B$1:$I$147,3,0))</f>
        <v>100</v>
      </c>
      <c r="G58" s="2" t="n">
        <f aca="false">IF(IFERROR(VLOOKUP($A58,road_country_averages!$B$1:$I$147,4,0),0)=0,VLOOKUP($E58,road_region_averages!$A$1:$G$26,3,0),VLOOKUP($A58,road_country_averages!$B$1:$I$147,4,0))</f>
        <v>100</v>
      </c>
      <c r="H58" s="2" t="n">
        <f aca="false">IF(IFERROR(VLOOKUP($A58,road_country_averages!$B$1:$I$147,5,0),0)=0,VLOOKUP($E58,road_region_averages!$A$1:$G$26,4,0),VLOOKUP($A58,road_country_averages!$B$1:$I$147,5,0))</f>
        <v>60</v>
      </c>
      <c r="I58" s="2" t="n">
        <f aca="false">IF(IFERROR(VLOOKUP($A58,road_country_averages!$B$1:$I$147,6,0),0)=0,VLOOKUP($E58,road_region_averages!$A$1:$G$26,5,0),VLOOKUP($A58,road_country_averages!$B$1:$I$147,6,0))</f>
        <v>80</v>
      </c>
      <c r="J58" s="2" t="n">
        <f aca="false">IF(IFERROR(VLOOKUP($A58,road_country_averages!$B$1:$I$147,7,0),0)=0,VLOOKUP($E58,road_region_averages!$A$1:$G$26,6,0),VLOOKUP($A58,road_country_averages!$B$1:$I$147,7,0))</f>
        <v>50</v>
      </c>
      <c r="K58" s="2" t="n">
        <f aca="false">IF(IFERROR(VLOOKUP($A58,road_country_averages!$B$1:$I$147,8,0),0)=0,VLOOKUP($E58,road_region_averages!$A$1:$G$26,7,0),VLOOKUP($A58,road_country_averages!$B$1:$I$147,8,0))</f>
        <v>50</v>
      </c>
    </row>
    <row r="59" customFormat="false" ht="16" hidden="false" customHeight="false" outlineLevel="0" collapsed="false">
      <c r="A59" s="1" t="s">
        <v>119</v>
      </c>
      <c r="B59" s="1" t="s">
        <v>56</v>
      </c>
      <c r="C59" s="1" t="str">
        <f aca="false">VLOOKUP($A59,country_info!$A$1:$E$259,2,0)</f>
        <v>Czechia</v>
      </c>
      <c r="D59" s="1" t="str">
        <f aca="false">VLOOKUP($A59,country_info!$A$1:$E$259,4,0)</f>
        <v>Europe</v>
      </c>
      <c r="E59" s="1" t="str">
        <f aca="false">VLOOKUP($A59,country_info!$A$1:$E$259,5,0)</f>
        <v>Eastern Europe</v>
      </c>
      <c r="F59" s="2" t="n">
        <f aca="false">IF(IFERROR(VLOOKUP($A59,road_country_averages!$B$1:$I$147,3,0),0)=0,VLOOKUP($E59,road_region_averages!$A$1:$G$26,2,0),VLOOKUP($A59,road_country_averages!$B$1:$I$147,3,0))</f>
        <v>130</v>
      </c>
      <c r="G59" s="2" t="n">
        <f aca="false">IF(IFERROR(VLOOKUP($A59,road_country_averages!$B$1:$I$147,4,0),0)=0,VLOOKUP($E59,road_region_averages!$A$1:$G$26,3,0),VLOOKUP($A59,road_country_averages!$B$1:$I$147,4,0))</f>
        <v>130</v>
      </c>
      <c r="H59" s="2" t="n">
        <f aca="false">IF(IFERROR(VLOOKUP($A59,road_country_averages!$B$1:$I$147,5,0),0)=0,VLOOKUP($E59,road_region_averages!$A$1:$G$26,4,0),VLOOKUP($A59,road_country_averages!$B$1:$I$147,5,0))</f>
        <v>90</v>
      </c>
      <c r="I59" s="2" t="n">
        <f aca="false">IF(IFERROR(VLOOKUP($A59,road_country_averages!$B$1:$I$147,6,0),0)=0,VLOOKUP($E59,road_region_averages!$A$1:$G$26,5,0),VLOOKUP($A59,road_country_averages!$B$1:$I$147,6,0))</f>
        <v>90</v>
      </c>
      <c r="J59" s="2" t="n">
        <f aca="false">IF(IFERROR(VLOOKUP($A59,road_country_averages!$B$1:$I$147,7,0),0)=0,VLOOKUP($E59,road_region_averages!$A$1:$G$26,6,0),VLOOKUP($A59,road_country_averages!$B$1:$I$147,7,0))</f>
        <v>50</v>
      </c>
      <c r="K59" s="2" t="n">
        <f aca="false">IF(IFERROR(VLOOKUP($A59,road_country_averages!$B$1:$I$147,8,0),0)=0,VLOOKUP($E59,road_region_averages!$A$1:$G$26,7,0),VLOOKUP($A59,road_country_averages!$B$1:$I$147,8,0))</f>
        <v>50</v>
      </c>
    </row>
    <row r="60" customFormat="false" ht="16" hidden="false" customHeight="false" outlineLevel="0" collapsed="false">
      <c r="A60" s="1" t="s">
        <v>121</v>
      </c>
      <c r="B60" s="1" t="s">
        <v>56</v>
      </c>
      <c r="C60" s="1" t="str">
        <f aca="false">VLOOKUP($A60,country_info!$A$1:$E$259,2,0)</f>
        <v>Germany</v>
      </c>
      <c r="D60" s="1" t="str">
        <f aca="false">VLOOKUP($A60,country_info!$A$1:$E$259,4,0)</f>
        <v>Europe</v>
      </c>
      <c r="E60" s="1" t="str">
        <f aca="false">VLOOKUP($A60,country_info!$A$1:$E$259,5,0)</f>
        <v>Western Europe</v>
      </c>
      <c r="F60" s="2" t="n">
        <f aca="false">IF(IFERROR(VLOOKUP($A60,road_country_averages!$B$1:$I$147,3,0),0)=0,VLOOKUP($E60,road_region_averages!$A$1:$G$26,2,0),VLOOKUP($A60,road_country_averages!$B$1:$I$147,3,0))</f>
        <v>130</v>
      </c>
      <c r="G60" s="2" t="n">
        <f aca="false">IF(IFERROR(VLOOKUP($A60,road_country_averages!$B$1:$I$147,4,0),0)=0,VLOOKUP($E60,road_region_averages!$A$1:$G$26,3,0),VLOOKUP($A60,road_country_averages!$B$1:$I$147,4,0))</f>
        <v>130</v>
      </c>
      <c r="H60" s="2" t="n">
        <f aca="false">IF(IFERROR(VLOOKUP($A60,road_country_averages!$B$1:$I$147,5,0),0)=0,VLOOKUP($E60,road_region_averages!$A$1:$G$26,4,0),VLOOKUP($A60,road_country_averages!$B$1:$I$147,5,0))</f>
        <v>100</v>
      </c>
      <c r="I60" s="2" t="n">
        <f aca="false">IF(IFERROR(VLOOKUP($A60,road_country_averages!$B$1:$I$147,6,0),0)=0,VLOOKUP($E60,road_region_averages!$A$1:$G$26,5,0),VLOOKUP($A60,road_country_averages!$B$1:$I$147,6,0))</f>
        <v>100</v>
      </c>
      <c r="J60" s="2" t="n">
        <f aca="false">IF(IFERROR(VLOOKUP($A60,road_country_averages!$B$1:$I$147,7,0),0)=0,VLOOKUP($E60,road_region_averages!$A$1:$G$26,6,0),VLOOKUP($A60,road_country_averages!$B$1:$I$147,7,0))</f>
        <v>50</v>
      </c>
      <c r="K60" s="2" t="n">
        <f aca="false">IF(IFERROR(VLOOKUP($A60,road_country_averages!$B$1:$I$147,8,0),0)=0,VLOOKUP($E60,road_region_averages!$A$1:$G$26,7,0),VLOOKUP($A60,road_country_averages!$B$1:$I$147,8,0))</f>
        <v>50</v>
      </c>
    </row>
    <row r="61" customFormat="false" ht="16" hidden="false" customHeight="false" outlineLevel="0" collapsed="false">
      <c r="A61" s="1" t="s">
        <v>196</v>
      </c>
      <c r="B61" s="1" t="s">
        <v>39</v>
      </c>
      <c r="C61" s="1" t="str">
        <f aca="false">VLOOKUP($A61,country_info!$A$1:$E$259,2,0)</f>
        <v>Djibouti</v>
      </c>
      <c r="D61" s="1" t="str">
        <f aca="false">VLOOKUP($A61,country_info!$A$1:$E$259,4,0)</f>
        <v>Africa</v>
      </c>
      <c r="E61" s="1" t="str">
        <f aca="false">VLOOKUP($A61,country_info!$A$1:$E$259,5,0)</f>
        <v>Eastern Africa</v>
      </c>
      <c r="F61" s="2" t="n">
        <f aca="false">IF(IFERROR(VLOOKUP($A61,road_country_averages!$B$1:$I$147,3,0),0)=0,VLOOKUP($E61,road_region_averages!$A$1:$G$26,2,0),VLOOKUP($A61,road_country_averages!$B$1:$I$147,3,0))</f>
        <v>110</v>
      </c>
      <c r="G61" s="2" t="n">
        <f aca="false">IF(IFERROR(VLOOKUP($A61,road_country_averages!$B$1:$I$147,4,0),0)=0,VLOOKUP($E61,road_region_averages!$A$1:$G$26,3,0),VLOOKUP($A61,road_country_averages!$B$1:$I$147,4,0))</f>
        <v>110</v>
      </c>
      <c r="H61" s="2" t="n">
        <f aca="false">IF(IFERROR(VLOOKUP($A61,road_country_averages!$B$1:$I$147,5,0),0)=0,VLOOKUP($E61,road_region_averages!$A$1:$G$26,4,0),VLOOKUP($A61,road_country_averages!$B$1:$I$147,5,0))</f>
        <v>91.6666666666667</v>
      </c>
      <c r="I61" s="2" t="n">
        <f aca="false">IF(IFERROR(VLOOKUP($A61,road_country_averages!$B$1:$I$147,6,0),0)=0,VLOOKUP($E61,road_region_averages!$A$1:$G$26,5,0),VLOOKUP($A61,road_country_averages!$B$1:$I$147,6,0))</f>
        <v>93.3333333333333</v>
      </c>
      <c r="J61" s="2" t="n">
        <f aca="false">IF(IFERROR(VLOOKUP($A61,road_country_averages!$B$1:$I$147,7,0),0)=0,VLOOKUP($E61,road_region_averages!$A$1:$G$26,6,0),VLOOKUP($A61,road_country_averages!$B$1:$I$147,7,0))</f>
        <v>51.6666666666667</v>
      </c>
      <c r="K61" s="2" t="n">
        <f aca="false">IF(IFERROR(VLOOKUP($A61,road_country_averages!$B$1:$I$147,8,0),0)=0,VLOOKUP($E61,road_region_averages!$A$1:$G$26,7,0),VLOOKUP($A61,road_country_averages!$B$1:$I$147,8,0))</f>
        <v>53.3333333333333</v>
      </c>
    </row>
    <row r="62" customFormat="false" ht="16" hidden="false" customHeight="false" outlineLevel="0" collapsed="false">
      <c r="A62" s="1" t="s">
        <v>428</v>
      </c>
      <c r="B62" s="1" t="s">
        <v>73</v>
      </c>
      <c r="C62" s="1" t="str">
        <f aca="false">VLOOKUP($A62,country_info!$A$1:$E$259,2,0)</f>
        <v>Dominica</v>
      </c>
      <c r="D62" s="1" t="str">
        <f aca="false">VLOOKUP($A62,country_info!$A$1:$E$259,4,0)</f>
        <v>Americas</v>
      </c>
      <c r="E62" s="1" t="str">
        <f aca="false">VLOOKUP($A62,country_info!$A$1:$E$259,5,0)</f>
        <v>Caribbean</v>
      </c>
      <c r="F62" s="2" t="n">
        <f aca="false">IF(IFERROR(VLOOKUP($A62,road_country_averages!$B$1:$I$147,3,0),0)=0,VLOOKUP($E62,road_region_averages!$A$1:$G$26,2,0),VLOOKUP($A62,road_country_averages!$B$1:$I$147,3,0))</f>
        <v>80</v>
      </c>
      <c r="G62" s="2" t="n">
        <f aca="false">IF(IFERROR(VLOOKUP($A62,road_country_averages!$B$1:$I$147,4,0),0)=0,VLOOKUP($E62,road_region_averages!$A$1:$G$26,3,0),VLOOKUP($A62,road_country_averages!$B$1:$I$147,4,0))</f>
        <v>80</v>
      </c>
      <c r="H62" s="2" t="n">
        <f aca="false">IF(IFERROR(VLOOKUP($A62,road_country_averages!$B$1:$I$147,5,0),0)=0,VLOOKUP($E62,road_region_averages!$A$1:$G$26,4,0),VLOOKUP($A62,road_country_averages!$B$1:$I$147,5,0))</f>
        <v>50</v>
      </c>
      <c r="I62" s="2" t="n">
        <f aca="false">IF(IFERROR(VLOOKUP($A62,road_country_averages!$B$1:$I$147,6,0),0)=0,VLOOKUP($E62,road_region_averages!$A$1:$G$26,5,0),VLOOKUP($A62,road_country_averages!$B$1:$I$147,6,0))</f>
        <v>50</v>
      </c>
      <c r="J62" s="2" t="n">
        <f aca="false">IF(IFERROR(VLOOKUP($A62,road_country_averages!$B$1:$I$147,7,0),0)=0,VLOOKUP($E62,road_region_averages!$A$1:$G$26,6,0),VLOOKUP($A62,road_country_averages!$B$1:$I$147,7,0))</f>
        <v>50</v>
      </c>
      <c r="K62" s="2" t="n">
        <f aca="false">IF(IFERROR(VLOOKUP($A62,road_country_averages!$B$1:$I$147,8,0),0)=0,VLOOKUP($E62,road_region_averages!$A$1:$G$26,7,0),VLOOKUP($A62,road_country_averages!$B$1:$I$147,8,0))</f>
        <v>50</v>
      </c>
    </row>
    <row r="63" customFormat="false" ht="16" hidden="false" customHeight="false" outlineLevel="0" collapsed="false">
      <c r="A63" s="1" t="s">
        <v>163</v>
      </c>
      <c r="B63" s="1" t="s">
        <v>56</v>
      </c>
      <c r="C63" s="1" t="str">
        <f aca="false">VLOOKUP($A63,country_info!$A$1:$E$259,2,0)</f>
        <v>Denmark</v>
      </c>
      <c r="D63" s="1" t="str">
        <f aca="false">VLOOKUP($A63,country_info!$A$1:$E$259,4,0)</f>
        <v>Europe</v>
      </c>
      <c r="E63" s="1" t="str">
        <f aca="false">VLOOKUP($A63,country_info!$A$1:$E$259,5,0)</f>
        <v>Northern Europe</v>
      </c>
      <c r="F63" s="2" t="n">
        <f aca="false">IF(IFERROR(VLOOKUP($A63,road_country_averages!$B$1:$I$147,3,0),0)=0,VLOOKUP($E63,road_region_averages!$A$1:$G$26,2,0),VLOOKUP($A63,road_country_averages!$B$1:$I$147,3,0))</f>
        <v>110</v>
      </c>
      <c r="G63" s="2" t="n">
        <f aca="false">IF(IFERROR(VLOOKUP($A63,road_country_averages!$B$1:$I$147,4,0),0)=0,VLOOKUP($E63,road_region_averages!$A$1:$G$26,3,0),VLOOKUP($A63,road_country_averages!$B$1:$I$147,4,0))</f>
        <v>130</v>
      </c>
      <c r="H63" s="2" t="n">
        <f aca="false">IF(IFERROR(VLOOKUP($A63,road_country_averages!$B$1:$I$147,5,0),0)=0,VLOOKUP($E63,road_region_averages!$A$1:$G$26,4,0),VLOOKUP($A63,road_country_averages!$B$1:$I$147,5,0))</f>
        <v>80</v>
      </c>
      <c r="I63" s="2" t="n">
        <f aca="false">IF(IFERROR(VLOOKUP($A63,road_country_averages!$B$1:$I$147,6,0),0)=0,VLOOKUP($E63,road_region_averages!$A$1:$G$26,5,0),VLOOKUP($A63,road_country_averages!$B$1:$I$147,6,0))</f>
        <v>80</v>
      </c>
      <c r="J63" s="2" t="n">
        <f aca="false">IF(IFERROR(VLOOKUP($A63,road_country_averages!$B$1:$I$147,7,0),0)=0,VLOOKUP($E63,road_region_averages!$A$1:$G$26,6,0),VLOOKUP($A63,road_country_averages!$B$1:$I$147,7,0))</f>
        <v>50</v>
      </c>
      <c r="K63" s="2" t="n">
        <f aca="false">IF(IFERROR(VLOOKUP($A63,road_country_averages!$B$1:$I$147,8,0),0)=0,VLOOKUP($E63,road_region_averages!$A$1:$G$26,7,0),VLOOKUP($A63,road_country_averages!$B$1:$I$147,8,0))</f>
        <v>50</v>
      </c>
    </row>
    <row r="64" customFormat="false" ht="16" hidden="false" customHeight="false" outlineLevel="0" collapsed="false">
      <c r="A64" s="1" t="s">
        <v>250</v>
      </c>
      <c r="B64" s="1" t="s">
        <v>73</v>
      </c>
      <c r="C64" s="1" t="str">
        <f aca="false">VLOOKUP($A64,country_info!$A$1:$E$259,2,0)</f>
        <v>Dominican Republic</v>
      </c>
      <c r="D64" s="1" t="str">
        <f aca="false">VLOOKUP($A64,country_info!$A$1:$E$259,4,0)</f>
        <v>Americas</v>
      </c>
      <c r="E64" s="1" t="str">
        <f aca="false">VLOOKUP($A64,country_info!$A$1:$E$259,5,0)</f>
        <v>Caribbean</v>
      </c>
      <c r="F64" s="2" t="n">
        <f aca="false">IF(IFERROR(VLOOKUP($A64,road_country_averages!$B$1:$I$147,3,0),0)=0,VLOOKUP($E64,road_region_averages!$A$1:$G$26,2,0),VLOOKUP($A64,road_country_averages!$B$1:$I$147,3,0))</f>
        <v>120</v>
      </c>
      <c r="G64" s="2" t="n">
        <f aca="false">IF(IFERROR(VLOOKUP($A64,road_country_averages!$B$1:$I$147,4,0),0)=0,VLOOKUP($E64,road_region_averages!$A$1:$G$26,3,0),VLOOKUP($A64,road_country_averages!$B$1:$I$147,4,0))</f>
        <v>120</v>
      </c>
      <c r="H64" s="2" t="n">
        <f aca="false">IF(IFERROR(VLOOKUP($A64,road_country_averages!$B$1:$I$147,5,0),0)=0,VLOOKUP($E64,road_region_averages!$A$1:$G$26,4,0),VLOOKUP($A64,road_country_averages!$B$1:$I$147,5,0))</f>
        <v>80</v>
      </c>
      <c r="I64" s="2" t="n">
        <f aca="false">IF(IFERROR(VLOOKUP($A64,road_country_averages!$B$1:$I$147,6,0),0)=0,VLOOKUP($E64,road_region_averages!$A$1:$G$26,5,0),VLOOKUP($A64,road_country_averages!$B$1:$I$147,6,0))</f>
        <v>80</v>
      </c>
      <c r="J64" s="2" t="n">
        <f aca="false">IF(IFERROR(VLOOKUP($A64,road_country_averages!$B$1:$I$147,7,0),0)=0,VLOOKUP($E64,road_region_averages!$A$1:$G$26,6,0),VLOOKUP($A64,road_country_averages!$B$1:$I$147,7,0))</f>
        <v>40</v>
      </c>
      <c r="K64" s="2" t="n">
        <f aca="false">IF(IFERROR(VLOOKUP($A64,road_country_averages!$B$1:$I$147,8,0),0)=0,VLOOKUP($E64,road_region_averages!$A$1:$G$26,7,0),VLOOKUP($A64,road_country_averages!$B$1:$I$147,8,0))</f>
        <v>40</v>
      </c>
    </row>
    <row r="65" customFormat="false" ht="16" hidden="false" customHeight="false" outlineLevel="0" collapsed="false">
      <c r="A65" s="1" t="s">
        <v>266</v>
      </c>
      <c r="B65" s="1" t="s">
        <v>39</v>
      </c>
      <c r="C65" s="1" t="str">
        <f aca="false">VLOOKUP($A65,country_info!$A$1:$E$259,2,0)</f>
        <v>Algeria</v>
      </c>
      <c r="D65" s="1" t="str">
        <f aca="false">VLOOKUP($A65,country_info!$A$1:$E$259,4,0)</f>
        <v>Africa</v>
      </c>
      <c r="E65" s="1" t="str">
        <f aca="false">VLOOKUP($A65,country_info!$A$1:$E$259,5,0)</f>
        <v>Northern Africa</v>
      </c>
      <c r="F65" s="2" t="n">
        <f aca="false">IF(IFERROR(VLOOKUP($A65,road_country_averages!$B$1:$I$147,3,0),0)=0,VLOOKUP($E65,road_region_averages!$A$1:$G$26,2,0),VLOOKUP($A65,road_country_averages!$B$1:$I$147,3,0))</f>
        <v>120</v>
      </c>
      <c r="G65" s="2" t="n">
        <f aca="false">IF(IFERROR(VLOOKUP($A65,road_country_averages!$B$1:$I$147,4,0),0)=0,VLOOKUP($E65,road_region_averages!$A$1:$G$26,3,0),VLOOKUP($A65,road_country_averages!$B$1:$I$147,4,0))</f>
        <v>120</v>
      </c>
      <c r="H65" s="2" t="n">
        <f aca="false">IF(IFERROR(VLOOKUP($A65,road_country_averages!$B$1:$I$147,5,0),0)=0,VLOOKUP($E65,road_region_averages!$A$1:$G$26,4,0),VLOOKUP($A65,road_country_averages!$B$1:$I$147,5,0))</f>
        <v>80</v>
      </c>
      <c r="I65" s="2" t="n">
        <f aca="false">IF(IFERROR(VLOOKUP($A65,road_country_averages!$B$1:$I$147,6,0),0)=0,VLOOKUP($E65,road_region_averages!$A$1:$G$26,5,0),VLOOKUP($A65,road_country_averages!$B$1:$I$147,6,0))</f>
        <v>80</v>
      </c>
      <c r="J65" s="2" t="n">
        <f aca="false">IF(IFERROR(VLOOKUP($A65,road_country_averages!$B$1:$I$147,7,0),0)=0,VLOOKUP($E65,road_region_averages!$A$1:$G$26,6,0),VLOOKUP($A65,road_country_averages!$B$1:$I$147,7,0))</f>
        <v>50</v>
      </c>
      <c r="K65" s="2" t="n">
        <f aca="false">IF(IFERROR(VLOOKUP($A65,road_country_averages!$B$1:$I$147,8,0),0)=0,VLOOKUP($E65,road_region_averages!$A$1:$G$26,7,0),VLOOKUP($A65,road_country_averages!$B$1:$I$147,8,0))</f>
        <v>50</v>
      </c>
    </row>
    <row r="66" customFormat="false" ht="16" hidden="false" customHeight="false" outlineLevel="0" collapsed="false">
      <c r="A66" s="1" t="s">
        <v>295</v>
      </c>
      <c r="B66" s="1" t="s">
        <v>13</v>
      </c>
      <c r="C66" s="1" t="str">
        <f aca="false">VLOOKUP($A66,country_info!$A$1:$E$259,2,0)</f>
        <v>Ecuador</v>
      </c>
      <c r="D66" s="1" t="str">
        <f aca="false">VLOOKUP($A66,country_info!$A$1:$E$259,4,0)</f>
        <v>Americas</v>
      </c>
      <c r="E66" s="1" t="str">
        <f aca="false">VLOOKUP($A66,country_info!$A$1:$E$259,5,0)</f>
        <v>South America</v>
      </c>
      <c r="F66" s="2" t="n">
        <f aca="false">IF(IFERROR(VLOOKUP($A66,road_country_averages!$B$1:$I$147,3,0),0)=0,VLOOKUP($E66,road_region_averages!$A$1:$G$26,2,0),VLOOKUP($A66,road_country_averages!$B$1:$I$147,3,0))</f>
        <v>100</v>
      </c>
      <c r="G66" s="2" t="n">
        <f aca="false">IF(IFERROR(VLOOKUP($A66,road_country_averages!$B$1:$I$147,4,0),0)=0,VLOOKUP($E66,road_region_averages!$A$1:$G$26,3,0),VLOOKUP($A66,road_country_averages!$B$1:$I$147,4,0))</f>
        <v>108.888888888889</v>
      </c>
      <c r="H66" s="2" t="n">
        <f aca="false">IF(IFERROR(VLOOKUP($A66,road_country_averages!$B$1:$I$147,5,0),0)=0,VLOOKUP($E66,road_region_averages!$A$1:$G$26,4,0),VLOOKUP($A66,road_country_averages!$B$1:$I$147,5,0))</f>
        <v>81.1111111111111</v>
      </c>
      <c r="I66" s="2" t="n">
        <f aca="false">IF(IFERROR(VLOOKUP($A66,road_country_averages!$B$1:$I$147,6,0),0)=0,VLOOKUP($E66,road_region_averages!$A$1:$G$26,5,0),VLOOKUP($A66,road_country_averages!$B$1:$I$147,6,0))</f>
        <v>83.3333333333333</v>
      </c>
      <c r="J66" s="2" t="n">
        <f aca="false">IF(IFERROR(VLOOKUP($A66,road_country_averages!$B$1:$I$147,7,0),0)=0,VLOOKUP($E66,road_region_averages!$A$1:$G$26,6,0),VLOOKUP($A66,road_country_averages!$B$1:$I$147,7,0))</f>
        <v>51.6666666666667</v>
      </c>
      <c r="K66" s="2" t="n">
        <f aca="false">IF(IFERROR(VLOOKUP($A66,road_country_averages!$B$1:$I$147,8,0),0)=0,VLOOKUP($E66,road_region_averages!$A$1:$G$26,7,0),VLOOKUP($A66,road_country_averages!$B$1:$I$147,8,0))</f>
        <v>57.2222222222222</v>
      </c>
    </row>
    <row r="67" customFormat="false" ht="16" hidden="false" customHeight="false" outlineLevel="0" collapsed="false">
      <c r="A67" s="1" t="s">
        <v>347</v>
      </c>
      <c r="B67" s="1" t="s">
        <v>39</v>
      </c>
      <c r="C67" s="1" t="str">
        <f aca="false">VLOOKUP($A67,country_info!$A$1:$E$259,2,0)</f>
        <v>Egypt</v>
      </c>
      <c r="D67" s="1" t="str">
        <f aca="false">VLOOKUP($A67,country_info!$A$1:$E$259,4,0)</f>
        <v>Africa</v>
      </c>
      <c r="E67" s="1" t="str">
        <f aca="false">VLOOKUP($A67,country_info!$A$1:$E$259,5,0)</f>
        <v>Northern Africa</v>
      </c>
      <c r="F67" s="2" t="n">
        <f aca="false">IF(IFERROR(VLOOKUP($A67,road_country_averages!$B$1:$I$147,3,0),0)=0,VLOOKUP($E67,road_region_averages!$A$1:$G$26,2,0),VLOOKUP($A67,road_country_averages!$B$1:$I$147,3,0))</f>
        <v>100</v>
      </c>
      <c r="G67" s="2" t="n">
        <f aca="false">IF(IFERROR(VLOOKUP($A67,road_country_averages!$B$1:$I$147,4,0),0)=0,VLOOKUP($E67,road_region_averages!$A$1:$G$26,3,0),VLOOKUP($A67,road_country_averages!$B$1:$I$147,4,0))</f>
        <v>100</v>
      </c>
      <c r="H67" s="2" t="n">
        <f aca="false">IF(IFERROR(VLOOKUP($A67,road_country_averages!$B$1:$I$147,5,0),0)=0,VLOOKUP($E67,road_region_averages!$A$1:$G$26,4,0),VLOOKUP($A67,road_country_averages!$B$1:$I$147,5,0))</f>
        <v>90</v>
      </c>
      <c r="I67" s="2" t="n">
        <f aca="false">IF(IFERROR(VLOOKUP($A67,road_country_averages!$B$1:$I$147,6,0),0)=0,VLOOKUP($E67,road_region_averages!$A$1:$G$26,5,0),VLOOKUP($A67,road_country_averages!$B$1:$I$147,6,0))</f>
        <v>90</v>
      </c>
      <c r="J67" s="2" t="n">
        <f aca="false">IF(IFERROR(VLOOKUP($A67,road_country_averages!$B$1:$I$147,7,0),0)=0,VLOOKUP($E67,road_region_averages!$A$1:$G$26,6,0),VLOOKUP($A67,road_country_averages!$B$1:$I$147,7,0))</f>
        <v>50</v>
      </c>
      <c r="K67" s="2" t="n">
        <f aca="false">IF(IFERROR(VLOOKUP($A67,road_country_averages!$B$1:$I$147,8,0),0)=0,VLOOKUP($E67,road_region_averages!$A$1:$G$26,7,0),VLOOKUP($A67,road_country_averages!$B$1:$I$147,8,0))</f>
        <v>50</v>
      </c>
    </row>
    <row r="68" customFormat="false" ht="16" hidden="false" customHeight="false" outlineLevel="0" collapsed="false">
      <c r="A68" s="1" t="s">
        <v>198</v>
      </c>
      <c r="B68" s="1" t="s">
        <v>39</v>
      </c>
      <c r="C68" s="1" t="str">
        <f aca="false">VLOOKUP($A68,country_info!$A$1:$E$259,2,0)</f>
        <v>Eritrea</v>
      </c>
      <c r="D68" s="1" t="str">
        <f aca="false">VLOOKUP($A68,country_info!$A$1:$E$259,4,0)</f>
        <v>Africa</v>
      </c>
      <c r="E68" s="1" t="str">
        <f aca="false">VLOOKUP($A68,country_info!$A$1:$E$259,5,0)</f>
        <v>Eastern Africa</v>
      </c>
      <c r="F68" s="2" t="n">
        <f aca="false">IF(IFERROR(VLOOKUP($A68,road_country_averages!$B$1:$I$147,3,0),0)=0,VLOOKUP($E68,road_region_averages!$A$1:$G$26,2,0),VLOOKUP($A68,road_country_averages!$B$1:$I$147,3,0))</f>
        <v>110</v>
      </c>
      <c r="G68" s="2" t="n">
        <f aca="false">IF(IFERROR(VLOOKUP($A68,road_country_averages!$B$1:$I$147,4,0),0)=0,VLOOKUP($E68,road_region_averages!$A$1:$G$26,3,0),VLOOKUP($A68,road_country_averages!$B$1:$I$147,4,0))</f>
        <v>110</v>
      </c>
      <c r="H68" s="2" t="n">
        <f aca="false">IF(IFERROR(VLOOKUP($A68,road_country_averages!$B$1:$I$147,5,0),0)=0,VLOOKUP($E68,road_region_averages!$A$1:$G$26,4,0),VLOOKUP($A68,road_country_averages!$B$1:$I$147,5,0))</f>
        <v>91.6666666666667</v>
      </c>
      <c r="I68" s="2" t="n">
        <f aca="false">IF(IFERROR(VLOOKUP($A68,road_country_averages!$B$1:$I$147,6,0),0)=0,VLOOKUP($E68,road_region_averages!$A$1:$G$26,5,0),VLOOKUP($A68,road_country_averages!$B$1:$I$147,6,0))</f>
        <v>93.3333333333333</v>
      </c>
      <c r="J68" s="2" t="n">
        <f aca="false">IF(IFERROR(VLOOKUP($A68,road_country_averages!$B$1:$I$147,7,0),0)=0,VLOOKUP($E68,road_region_averages!$A$1:$G$26,6,0),VLOOKUP($A68,road_country_averages!$B$1:$I$147,7,0))</f>
        <v>51.6666666666667</v>
      </c>
      <c r="K68" s="2" t="n">
        <f aca="false">IF(IFERROR(VLOOKUP($A68,road_country_averages!$B$1:$I$147,8,0),0)=0,VLOOKUP($E68,road_region_averages!$A$1:$G$26,7,0),VLOOKUP($A68,road_country_averages!$B$1:$I$147,8,0))</f>
        <v>53.3333333333333</v>
      </c>
    </row>
    <row r="69" customFormat="false" ht="16" hidden="false" customHeight="false" outlineLevel="0" collapsed="false">
      <c r="A69" s="1" t="s">
        <v>69</v>
      </c>
      <c r="B69" s="1" t="s">
        <v>39</v>
      </c>
      <c r="C69" s="1" t="str">
        <f aca="false">VLOOKUP($A69,country_info!$A$1:$E$259,2,0)</f>
        <v>Western Sahara</v>
      </c>
      <c r="D69" s="1" t="str">
        <f aca="false">VLOOKUP($A69,country_info!$A$1:$E$259,4,0)</f>
        <v>Africa</v>
      </c>
      <c r="E69" s="1" t="str">
        <f aca="false">VLOOKUP($A69,country_info!$A$1:$E$259,5,0)</f>
        <v>Northern Africa</v>
      </c>
      <c r="F69" s="2" t="n">
        <f aca="false">IF(IFERROR(VLOOKUP($A69,road_country_averages!$B$1:$I$147,3,0),0)=0,VLOOKUP($E69,road_region_averages!$A$1:$G$26,2,0),VLOOKUP($A69,road_country_averages!$B$1:$I$147,3,0))</f>
        <v>105</v>
      </c>
      <c r="G69" s="2" t="n">
        <f aca="false">IF(IFERROR(VLOOKUP($A69,road_country_averages!$B$1:$I$147,4,0),0)=0,VLOOKUP($E69,road_region_averages!$A$1:$G$26,3,0),VLOOKUP($A69,road_country_averages!$B$1:$I$147,4,0))</f>
        <v>107.5</v>
      </c>
      <c r="H69" s="2" t="n">
        <f aca="false">IF(IFERROR(VLOOKUP($A69,road_country_averages!$B$1:$I$147,5,0),0)=0,VLOOKUP($E69,road_region_averages!$A$1:$G$26,4,0),VLOOKUP($A69,road_country_averages!$B$1:$I$147,5,0))</f>
        <v>90</v>
      </c>
      <c r="I69" s="2" t="n">
        <f aca="false">IF(IFERROR(VLOOKUP($A69,road_country_averages!$B$1:$I$147,6,0),0)=0,VLOOKUP($E69,road_region_averages!$A$1:$G$26,5,0),VLOOKUP($A69,road_country_averages!$B$1:$I$147,6,0))</f>
        <v>90</v>
      </c>
      <c r="J69" s="2" t="n">
        <f aca="false">IF(IFERROR(VLOOKUP($A69,road_country_averages!$B$1:$I$147,7,0),0)=0,VLOOKUP($E69,road_region_averages!$A$1:$G$26,6,0),VLOOKUP($A69,road_country_averages!$B$1:$I$147,7,0))</f>
        <v>52.5</v>
      </c>
      <c r="K69" s="2" t="n">
        <f aca="false">IF(IFERROR(VLOOKUP($A69,road_country_averages!$B$1:$I$147,8,0),0)=0,VLOOKUP($E69,road_region_averages!$A$1:$G$26,7,0),VLOOKUP($A69,road_country_averages!$B$1:$I$147,8,0))</f>
        <v>52.5</v>
      </c>
    </row>
    <row r="70" customFormat="false" ht="16" hidden="false" customHeight="false" outlineLevel="0" collapsed="false">
      <c r="A70" s="1" t="s">
        <v>155</v>
      </c>
      <c r="B70" s="1" t="s">
        <v>56</v>
      </c>
      <c r="C70" s="1" t="str">
        <f aca="false">VLOOKUP($A70,country_info!$A$1:$E$259,2,0)</f>
        <v>Spain</v>
      </c>
      <c r="D70" s="1" t="str">
        <f aca="false">VLOOKUP($A70,country_info!$A$1:$E$259,4,0)</f>
        <v>Europe</v>
      </c>
      <c r="E70" s="1" t="str">
        <f aca="false">VLOOKUP($A70,country_info!$A$1:$E$259,5,0)</f>
        <v>Southern Europe</v>
      </c>
      <c r="F70" s="2" t="n">
        <f aca="false">IF(IFERROR(VLOOKUP($A70,road_country_averages!$B$1:$I$147,3,0),0)=0,VLOOKUP($E70,road_region_averages!$A$1:$G$26,2,0),VLOOKUP($A70,road_country_averages!$B$1:$I$147,3,0))</f>
        <v>120</v>
      </c>
      <c r="G70" s="2" t="n">
        <f aca="false">IF(IFERROR(VLOOKUP($A70,road_country_averages!$B$1:$I$147,4,0),0)=0,VLOOKUP($E70,road_region_averages!$A$1:$G$26,3,0),VLOOKUP($A70,road_country_averages!$B$1:$I$147,4,0))</f>
        <v>120</v>
      </c>
      <c r="H70" s="2" t="n">
        <f aca="false">IF(IFERROR(VLOOKUP($A70,road_country_averages!$B$1:$I$147,5,0),0)=0,VLOOKUP($E70,road_region_averages!$A$1:$G$26,4,0),VLOOKUP($A70,road_country_averages!$B$1:$I$147,5,0))</f>
        <v>80</v>
      </c>
      <c r="I70" s="2" t="n">
        <f aca="false">IF(IFERROR(VLOOKUP($A70,road_country_averages!$B$1:$I$147,6,0),0)=0,VLOOKUP($E70,road_region_averages!$A$1:$G$26,5,0),VLOOKUP($A70,road_country_averages!$B$1:$I$147,6,0))</f>
        <v>80</v>
      </c>
      <c r="J70" s="2" t="n">
        <f aca="false">IF(IFERROR(VLOOKUP($A70,road_country_averages!$B$1:$I$147,7,0),0)=0,VLOOKUP($E70,road_region_averages!$A$1:$G$26,6,0),VLOOKUP($A70,road_country_averages!$B$1:$I$147,7,0))</f>
        <v>50</v>
      </c>
      <c r="K70" s="2" t="n">
        <f aca="false">IF(IFERROR(VLOOKUP($A70,road_country_averages!$B$1:$I$147,8,0),0)=0,VLOOKUP($E70,road_region_averages!$A$1:$G$26,7,0),VLOOKUP($A70,road_country_averages!$B$1:$I$147,8,0))</f>
        <v>50</v>
      </c>
    </row>
    <row r="71" customFormat="false" ht="16" hidden="false" customHeight="false" outlineLevel="0" collapsed="false">
      <c r="A71" s="1" t="s">
        <v>123</v>
      </c>
      <c r="B71" s="1" t="s">
        <v>56</v>
      </c>
      <c r="C71" s="1" t="str">
        <f aca="false">VLOOKUP($A71,country_info!$A$1:$E$259,2,0)</f>
        <v>Estonia</v>
      </c>
      <c r="D71" s="1" t="str">
        <f aca="false">VLOOKUP($A71,country_info!$A$1:$E$259,4,0)</f>
        <v>Europe</v>
      </c>
      <c r="E71" s="1" t="str">
        <f aca="false">VLOOKUP($A71,country_info!$A$1:$E$259,5,0)</f>
        <v>Northern Europe</v>
      </c>
      <c r="F71" s="2" t="n">
        <f aca="false">IF(IFERROR(VLOOKUP($A71,road_country_averages!$B$1:$I$147,3,0),0)=0,VLOOKUP($E71,road_region_averages!$A$1:$G$26,2,0),VLOOKUP($A71,road_country_averages!$B$1:$I$147,3,0))</f>
        <v>110</v>
      </c>
      <c r="G71" s="2" t="n">
        <f aca="false">IF(IFERROR(VLOOKUP($A71,road_country_averages!$B$1:$I$147,4,0),0)=0,VLOOKUP($E71,road_region_averages!$A$1:$G$26,3,0),VLOOKUP($A71,road_country_averages!$B$1:$I$147,4,0))</f>
        <v>110</v>
      </c>
      <c r="H71" s="2" t="n">
        <f aca="false">IF(IFERROR(VLOOKUP($A71,road_country_averages!$B$1:$I$147,5,0),0)=0,VLOOKUP($E71,road_region_averages!$A$1:$G$26,4,0),VLOOKUP($A71,road_country_averages!$B$1:$I$147,5,0))</f>
        <v>90</v>
      </c>
      <c r="I71" s="2" t="n">
        <f aca="false">IF(IFERROR(VLOOKUP($A71,road_country_averages!$B$1:$I$147,6,0),0)=0,VLOOKUP($E71,road_region_averages!$A$1:$G$26,5,0),VLOOKUP($A71,road_country_averages!$B$1:$I$147,6,0))</f>
        <v>90</v>
      </c>
      <c r="J71" s="2" t="n">
        <f aca="false">IF(IFERROR(VLOOKUP($A71,road_country_averages!$B$1:$I$147,7,0),0)=0,VLOOKUP($E71,road_region_averages!$A$1:$G$26,6,0),VLOOKUP($A71,road_country_averages!$B$1:$I$147,7,0))</f>
        <v>50</v>
      </c>
      <c r="K71" s="2" t="n">
        <f aca="false">IF(IFERROR(VLOOKUP($A71,road_country_averages!$B$1:$I$147,8,0),0)=0,VLOOKUP($E71,road_region_averages!$A$1:$G$26,7,0),VLOOKUP($A71,road_country_averages!$B$1:$I$147,8,0))</f>
        <v>50</v>
      </c>
    </row>
    <row r="72" customFormat="false" ht="16" hidden="false" customHeight="false" outlineLevel="0" collapsed="false">
      <c r="A72" s="1" t="s">
        <v>37</v>
      </c>
      <c r="B72" s="1" t="s">
        <v>39</v>
      </c>
      <c r="C72" s="1" t="str">
        <f aca="false">VLOOKUP($A72,country_info!$A$1:$E$259,2,0)</f>
        <v>Ethiopia</v>
      </c>
      <c r="D72" s="1" t="str">
        <f aca="false">VLOOKUP($A72,country_info!$A$1:$E$259,4,0)</f>
        <v>Africa</v>
      </c>
      <c r="E72" s="1" t="str">
        <f aca="false">VLOOKUP($A72,country_info!$A$1:$E$259,5,0)</f>
        <v>Eastern Africa</v>
      </c>
      <c r="F72" s="2" t="n">
        <f aca="false">IF(IFERROR(VLOOKUP($A72,road_country_averages!$B$1:$I$147,3,0),0)=0,VLOOKUP($E72,road_region_averages!$A$1:$G$26,2,0),VLOOKUP($A72,road_country_averages!$B$1:$I$147,3,0))</f>
        <v>110</v>
      </c>
      <c r="G72" s="2" t="n">
        <f aca="false">IF(IFERROR(VLOOKUP($A72,road_country_averages!$B$1:$I$147,4,0),0)=0,VLOOKUP($E72,road_region_averages!$A$1:$G$26,3,0),VLOOKUP($A72,road_country_averages!$B$1:$I$147,4,0))</f>
        <v>110</v>
      </c>
      <c r="H72" s="2" t="n">
        <f aca="false">IF(IFERROR(VLOOKUP($A72,road_country_averages!$B$1:$I$147,5,0),0)=0,VLOOKUP($E72,road_region_averages!$A$1:$G$26,4,0),VLOOKUP($A72,road_country_averages!$B$1:$I$147,5,0))</f>
        <v>91.6666666666667</v>
      </c>
      <c r="I72" s="2" t="n">
        <f aca="false">IF(IFERROR(VLOOKUP($A72,road_country_averages!$B$1:$I$147,6,0),0)=0,VLOOKUP($E72,road_region_averages!$A$1:$G$26,5,0),VLOOKUP($A72,road_country_averages!$B$1:$I$147,6,0))</f>
        <v>93.3333333333333</v>
      </c>
      <c r="J72" s="2" t="n">
        <f aca="false">IF(IFERROR(VLOOKUP($A72,road_country_averages!$B$1:$I$147,7,0),0)=0,VLOOKUP($E72,road_region_averages!$A$1:$G$26,6,0),VLOOKUP($A72,road_country_averages!$B$1:$I$147,7,0))</f>
        <v>51.6666666666667</v>
      </c>
      <c r="K72" s="2" t="n">
        <f aca="false">IF(IFERROR(VLOOKUP($A72,road_country_averages!$B$1:$I$147,8,0),0)=0,VLOOKUP($E72,road_region_averages!$A$1:$G$26,7,0),VLOOKUP($A72,road_country_averages!$B$1:$I$147,8,0))</f>
        <v>53.3333333333333</v>
      </c>
    </row>
    <row r="73" customFormat="false" ht="16" hidden="false" customHeight="false" outlineLevel="0" collapsed="false">
      <c r="A73" s="1" t="s">
        <v>131</v>
      </c>
      <c r="B73" s="1" t="s">
        <v>56</v>
      </c>
      <c r="C73" s="1" t="str">
        <f aca="false">VLOOKUP($A73,country_info!$A$1:$E$259,2,0)</f>
        <v>Finland</v>
      </c>
      <c r="D73" s="1" t="str">
        <f aca="false">VLOOKUP($A73,country_info!$A$1:$E$259,4,0)</f>
        <v>Europe</v>
      </c>
      <c r="E73" s="1" t="str">
        <f aca="false">VLOOKUP($A73,country_info!$A$1:$E$259,5,0)</f>
        <v>Northern Europe</v>
      </c>
      <c r="F73" s="2" t="n">
        <f aca="false">IF(IFERROR(VLOOKUP($A73,road_country_averages!$B$1:$I$147,3,0),0)=0,VLOOKUP($E73,road_region_averages!$A$1:$G$26,2,0),VLOOKUP($A73,road_country_averages!$B$1:$I$147,3,0))</f>
        <v>120</v>
      </c>
      <c r="G73" s="2" t="n">
        <f aca="false">IF(IFERROR(VLOOKUP($A73,road_country_averages!$B$1:$I$147,4,0),0)=0,VLOOKUP($E73,road_region_averages!$A$1:$G$26,3,0),VLOOKUP($A73,road_country_averages!$B$1:$I$147,4,0))</f>
        <v>120</v>
      </c>
      <c r="H73" s="2" t="n">
        <f aca="false">IF(IFERROR(VLOOKUP($A73,road_country_averages!$B$1:$I$147,5,0),0)=0,VLOOKUP($E73,road_region_averages!$A$1:$G$26,4,0),VLOOKUP($A73,road_country_averages!$B$1:$I$147,5,0))</f>
        <v>85.0392857142857</v>
      </c>
      <c r="I73" s="2" t="n">
        <f aca="false">IF(IFERROR(VLOOKUP($A73,road_country_averages!$B$1:$I$147,6,0),0)=0,VLOOKUP($E73,road_region_averages!$A$1:$G$26,5,0),VLOOKUP($A73,road_country_averages!$B$1:$I$147,6,0))</f>
        <v>85.0392857142857</v>
      </c>
      <c r="J73" s="2" t="n">
        <f aca="false">IF(IFERROR(VLOOKUP($A73,road_country_averages!$B$1:$I$147,7,0),0)=0,VLOOKUP($E73,road_region_averages!$A$1:$G$26,6,0),VLOOKUP($A73,road_country_averages!$B$1:$I$147,7,0))</f>
        <v>50</v>
      </c>
      <c r="K73" s="2" t="n">
        <f aca="false">IF(IFERROR(VLOOKUP($A73,road_country_averages!$B$1:$I$147,8,0),0)=0,VLOOKUP($E73,road_region_averages!$A$1:$G$26,7,0),VLOOKUP($A73,road_country_averages!$B$1:$I$147,8,0))</f>
        <v>50</v>
      </c>
    </row>
    <row r="74" customFormat="false" ht="16" hidden="false" customHeight="false" outlineLevel="0" collapsed="false">
      <c r="A74" s="1" t="s">
        <v>375</v>
      </c>
      <c r="B74" s="1" t="s">
        <v>345</v>
      </c>
      <c r="C74" s="1" t="str">
        <f aca="false">VLOOKUP($A74,country_info!$A$1:$E$259,2,0)</f>
        <v>Fiji</v>
      </c>
      <c r="D74" s="1" t="str">
        <f aca="false">VLOOKUP($A74,country_info!$A$1:$E$259,4,0)</f>
        <v>Oceania</v>
      </c>
      <c r="E74" s="1" t="str">
        <f aca="false">VLOOKUP($A74,country_info!$A$1:$E$259,5,0)</f>
        <v>Melanesia</v>
      </c>
      <c r="F74" s="2" t="n">
        <f aca="false">IF(IFERROR(VLOOKUP($A74,road_country_averages!$B$1:$I$147,3,0),0)=0,VLOOKUP($E74,road_region_averages!$A$1:$G$26,2,0),VLOOKUP($A74,road_country_averages!$B$1:$I$147,3,0))</f>
        <v>110</v>
      </c>
      <c r="G74" s="2" t="n">
        <f aca="false">IF(IFERROR(VLOOKUP($A74,road_country_averages!$B$1:$I$147,4,0),0)=0,VLOOKUP($E74,road_region_averages!$A$1:$G$26,3,0),VLOOKUP($A74,road_country_averages!$B$1:$I$147,4,0))</f>
        <v>110</v>
      </c>
      <c r="H74" s="2" t="n">
        <f aca="false">IF(IFERROR(VLOOKUP($A74,road_country_averages!$B$1:$I$147,5,0),0)=0,VLOOKUP($E74,road_region_averages!$A$1:$G$26,4,0),VLOOKUP($A74,road_country_averages!$B$1:$I$147,5,0))</f>
        <v>80</v>
      </c>
      <c r="I74" s="2" t="n">
        <f aca="false">IF(IFERROR(VLOOKUP($A74,road_country_averages!$B$1:$I$147,6,0),0)=0,VLOOKUP($E74,road_region_averages!$A$1:$G$26,5,0),VLOOKUP($A74,road_country_averages!$B$1:$I$147,6,0))</f>
        <v>80</v>
      </c>
      <c r="J74" s="2" t="n">
        <f aca="false">IF(IFERROR(VLOOKUP($A74,road_country_averages!$B$1:$I$147,7,0),0)=0,VLOOKUP($E74,road_region_averages!$A$1:$G$26,6,0),VLOOKUP($A74,road_country_averages!$B$1:$I$147,7,0))</f>
        <v>50</v>
      </c>
      <c r="K74" s="2" t="n">
        <f aca="false">IF(IFERROR(VLOOKUP($A74,road_country_averages!$B$1:$I$147,8,0),0)=0,VLOOKUP($E74,road_region_averages!$A$1:$G$26,7,0),VLOOKUP($A74,road_country_averages!$B$1:$I$147,8,0))</f>
        <v>50</v>
      </c>
    </row>
    <row r="75" customFormat="false" ht="16" hidden="false" customHeight="false" outlineLevel="0" collapsed="false">
      <c r="A75" s="1" t="s">
        <v>505</v>
      </c>
      <c r="B75" s="1" t="s">
        <v>13</v>
      </c>
      <c r="C75" s="1" t="str">
        <f aca="false">VLOOKUP($A75,country_info!$A$1:$E$259,2,0)</f>
        <v>Falkland Islands</v>
      </c>
      <c r="D75" s="1" t="str">
        <f aca="false">VLOOKUP($A75,country_info!$A$1:$E$259,4,0)</f>
        <v>Americas</v>
      </c>
      <c r="E75" s="1" t="str">
        <f aca="false">VLOOKUP($A75,country_info!$A$1:$E$259,5,0)</f>
        <v>South America</v>
      </c>
      <c r="F75" s="2" t="n">
        <f aca="false">IF(IFERROR(VLOOKUP($A75,road_country_averages!$B$1:$I$147,3,0),0)=0,VLOOKUP($E75,road_region_averages!$A$1:$G$26,2,0),VLOOKUP($A75,road_country_averages!$B$1:$I$147,3,0))</f>
        <v>100</v>
      </c>
      <c r="G75" s="2" t="n">
        <f aca="false">IF(IFERROR(VLOOKUP($A75,road_country_averages!$B$1:$I$147,4,0),0)=0,VLOOKUP($E75,road_region_averages!$A$1:$G$26,3,0),VLOOKUP($A75,road_country_averages!$B$1:$I$147,4,0))</f>
        <v>108.888888888889</v>
      </c>
      <c r="H75" s="2" t="n">
        <f aca="false">IF(IFERROR(VLOOKUP($A75,road_country_averages!$B$1:$I$147,5,0),0)=0,VLOOKUP($E75,road_region_averages!$A$1:$G$26,4,0),VLOOKUP($A75,road_country_averages!$B$1:$I$147,5,0))</f>
        <v>81.1111111111111</v>
      </c>
      <c r="I75" s="2" t="n">
        <f aca="false">IF(IFERROR(VLOOKUP($A75,road_country_averages!$B$1:$I$147,6,0),0)=0,VLOOKUP($E75,road_region_averages!$A$1:$G$26,5,0),VLOOKUP($A75,road_country_averages!$B$1:$I$147,6,0))</f>
        <v>83.3333333333333</v>
      </c>
      <c r="J75" s="2" t="n">
        <f aca="false">IF(IFERROR(VLOOKUP($A75,road_country_averages!$B$1:$I$147,7,0),0)=0,VLOOKUP($E75,road_region_averages!$A$1:$G$26,6,0),VLOOKUP($A75,road_country_averages!$B$1:$I$147,7,0))</f>
        <v>51.6666666666667</v>
      </c>
      <c r="K75" s="2" t="n">
        <f aca="false">IF(IFERROR(VLOOKUP($A75,road_country_averages!$B$1:$I$147,8,0),0)=0,VLOOKUP($E75,road_region_averages!$A$1:$G$26,7,0),VLOOKUP($A75,road_country_averages!$B$1:$I$147,8,0))</f>
        <v>57.2222222222222</v>
      </c>
    </row>
    <row r="76" customFormat="false" ht="16" hidden="false" customHeight="false" outlineLevel="0" collapsed="false">
      <c r="A76" s="1" t="s">
        <v>54</v>
      </c>
      <c r="B76" s="1" t="s">
        <v>56</v>
      </c>
      <c r="C76" s="1" t="str">
        <f aca="false">VLOOKUP($A76,country_info!$A$1:$E$259,2,0)</f>
        <v>France</v>
      </c>
      <c r="D76" s="1" t="str">
        <f aca="false">VLOOKUP($A76,country_info!$A$1:$E$259,4,0)</f>
        <v>Europe</v>
      </c>
      <c r="E76" s="1" t="str">
        <f aca="false">VLOOKUP($A76,country_info!$A$1:$E$259,5,0)</f>
        <v>Western Europe</v>
      </c>
      <c r="F76" s="2" t="n">
        <f aca="false">IF(IFERROR(VLOOKUP($A76,road_country_averages!$B$1:$I$147,3,0),0)=0,VLOOKUP($E76,road_region_averages!$A$1:$G$26,2,0),VLOOKUP($A76,road_country_averages!$B$1:$I$147,3,0))</f>
        <v>110</v>
      </c>
      <c r="G76" s="2" t="n">
        <f aca="false">IF(IFERROR(VLOOKUP($A76,road_country_averages!$B$1:$I$147,4,0),0)=0,VLOOKUP($E76,road_region_averages!$A$1:$G$26,3,0),VLOOKUP($A76,road_country_averages!$B$1:$I$147,4,0))</f>
        <v>130</v>
      </c>
      <c r="H76" s="2" t="n">
        <f aca="false">IF(IFERROR(VLOOKUP($A76,road_country_averages!$B$1:$I$147,5,0),0)=0,VLOOKUP($E76,road_region_averages!$A$1:$G$26,4,0),VLOOKUP($A76,road_country_averages!$B$1:$I$147,5,0))</f>
        <v>80</v>
      </c>
      <c r="I76" s="2" t="n">
        <f aca="false">IF(IFERROR(VLOOKUP($A76,road_country_averages!$B$1:$I$147,6,0),0)=0,VLOOKUP($E76,road_region_averages!$A$1:$G$26,5,0),VLOOKUP($A76,road_country_averages!$B$1:$I$147,6,0))</f>
        <v>80</v>
      </c>
      <c r="J76" s="2" t="n">
        <f aca="false">IF(IFERROR(VLOOKUP($A76,road_country_averages!$B$1:$I$147,7,0),0)=0,VLOOKUP($E76,road_region_averages!$A$1:$G$26,6,0),VLOOKUP($A76,road_country_averages!$B$1:$I$147,7,0))</f>
        <v>50</v>
      </c>
      <c r="K76" s="2" t="n">
        <f aca="false">IF(IFERROR(VLOOKUP($A76,road_country_averages!$B$1:$I$147,8,0),0)=0,VLOOKUP($E76,road_region_averages!$A$1:$G$26,7,0),VLOOKUP($A76,road_country_averages!$B$1:$I$147,8,0))</f>
        <v>50</v>
      </c>
    </row>
    <row r="77" customFormat="false" ht="16" hidden="false" customHeight="false" outlineLevel="0" collapsed="false">
      <c r="A77" s="1" t="s">
        <v>476</v>
      </c>
      <c r="B77" s="1" t="s">
        <v>56</v>
      </c>
      <c r="C77" s="1" t="str">
        <f aca="false">VLOOKUP($A77,country_info!$A$1:$E$259,2,0)</f>
        <v>Faroe Islands</v>
      </c>
      <c r="D77" s="1" t="str">
        <f aca="false">VLOOKUP($A77,country_info!$A$1:$E$259,4,0)</f>
        <v>Europe</v>
      </c>
      <c r="E77" s="1" t="str">
        <f aca="false">VLOOKUP($A77,country_info!$A$1:$E$259,5,0)</f>
        <v>Northern Europe</v>
      </c>
      <c r="F77" s="2" t="n">
        <f aca="false">IF(IFERROR(VLOOKUP($A77,road_country_averages!$B$1:$I$147,3,0),0)=0,VLOOKUP($E77,road_region_averages!$A$1:$G$26,2,0),VLOOKUP($A77,road_country_averages!$B$1:$I$147,3,0))</f>
        <v>107.341666666667</v>
      </c>
      <c r="G77" s="2" t="n">
        <f aca="false">IF(IFERROR(VLOOKUP($A77,road_country_averages!$B$1:$I$147,4,0),0)=0,VLOOKUP($E77,road_region_averages!$A$1:$G$26,3,0),VLOOKUP($A77,road_country_averages!$B$1:$I$147,4,0))</f>
        <v>113.175</v>
      </c>
      <c r="H77" s="2" t="n">
        <f aca="false">IF(IFERROR(VLOOKUP($A77,road_country_averages!$B$1:$I$147,5,0),0)=0,VLOOKUP($E77,road_region_averages!$A$1:$G$26,4,0),VLOOKUP($A77,road_country_averages!$B$1:$I$147,5,0))</f>
        <v>80</v>
      </c>
      <c r="I77" s="2" t="n">
        <f aca="false">IF(IFERROR(VLOOKUP($A77,road_country_averages!$B$1:$I$147,6,0),0)=0,VLOOKUP($E77,road_region_averages!$A$1:$G$26,5,0),VLOOKUP($A77,road_country_averages!$B$1:$I$147,6,0))</f>
        <v>80</v>
      </c>
      <c r="J77" s="2" t="n">
        <f aca="false">IF(IFERROR(VLOOKUP($A77,road_country_averages!$B$1:$I$147,7,0),0)=0,VLOOKUP($E77,road_region_averages!$A$1:$G$26,6,0),VLOOKUP($A77,road_country_averages!$B$1:$I$147,7,0))</f>
        <v>50</v>
      </c>
      <c r="K77" s="2" t="n">
        <f aca="false">IF(IFERROR(VLOOKUP($A77,road_country_averages!$B$1:$I$147,8,0),0)=0,VLOOKUP($E77,road_region_averages!$A$1:$G$26,7,0),VLOOKUP($A77,road_country_averages!$B$1:$I$147,8,0))</f>
        <v>50</v>
      </c>
    </row>
    <row r="78" customFormat="false" ht="16" hidden="false" customHeight="false" outlineLevel="0" collapsed="false">
      <c r="A78" s="1" t="s">
        <v>501</v>
      </c>
      <c r="B78" s="1" t="s">
        <v>345</v>
      </c>
      <c r="C78" s="1" t="str">
        <f aca="false">VLOOKUP($A78,country_info!$A$1:$E$259,2,0)</f>
        <v>Federated States of Micronesia</v>
      </c>
      <c r="D78" s="1" t="str">
        <f aca="false">VLOOKUP($A78,country_info!$A$1:$E$259,4,0)</f>
        <v>Oceania</v>
      </c>
      <c r="E78" s="1" t="str">
        <f aca="false">VLOOKUP($A78,country_info!$A$1:$E$259,5,0)</f>
        <v>Micronesia</v>
      </c>
      <c r="F78" s="2" t="n">
        <f aca="false">IF(IFERROR(VLOOKUP($A78,road_country_averages!$B$1:$I$147,3,0),0)=0,VLOOKUP($E78,road_region_averages!$A$1:$G$26,2,0),VLOOKUP($A78,road_country_averages!$B$1:$I$147,3,0))</f>
        <v>110</v>
      </c>
      <c r="G78" s="2" t="n">
        <f aca="false">IF(IFERROR(VLOOKUP($A78,road_country_averages!$B$1:$I$147,4,0),0)=0,VLOOKUP($E78,road_region_averages!$A$1:$G$26,3,0),VLOOKUP($A78,road_country_averages!$B$1:$I$147,4,0))</f>
        <v>110</v>
      </c>
      <c r="H78" s="2" t="n">
        <f aca="false">IF(IFERROR(VLOOKUP($A78,road_country_averages!$B$1:$I$147,5,0),0)=0,VLOOKUP($E78,road_region_averages!$A$1:$G$26,4,0),VLOOKUP($A78,road_country_averages!$B$1:$I$147,5,0))</f>
        <v>56.35</v>
      </c>
      <c r="I78" s="2" t="n">
        <f aca="false">IF(IFERROR(VLOOKUP($A78,road_country_averages!$B$1:$I$147,6,0),0)=0,VLOOKUP($E78,road_region_averages!$A$1:$G$26,5,0),VLOOKUP($A78,road_country_averages!$B$1:$I$147,6,0))</f>
        <v>56.35</v>
      </c>
      <c r="J78" s="2" t="n">
        <f aca="false">IF(IFERROR(VLOOKUP($A78,road_country_averages!$B$1:$I$147,7,0),0)=0,VLOOKUP($E78,road_region_averages!$A$1:$G$26,6,0),VLOOKUP($A78,road_country_averages!$B$1:$I$147,7,0))</f>
        <v>24.15</v>
      </c>
      <c r="K78" s="2" t="n">
        <f aca="false">IF(IFERROR(VLOOKUP($A78,road_country_averages!$B$1:$I$147,8,0),0)=0,VLOOKUP($E78,road_region_averages!$A$1:$G$26,7,0),VLOOKUP($A78,road_country_averages!$B$1:$I$147,8,0))</f>
        <v>40.25</v>
      </c>
    </row>
    <row r="79" customFormat="false" ht="16" hidden="false" customHeight="false" outlineLevel="0" collapsed="false">
      <c r="A79" s="1" t="s">
        <v>316</v>
      </c>
      <c r="B79" s="1" t="s">
        <v>39</v>
      </c>
      <c r="C79" s="1" t="str">
        <f aca="false">VLOOKUP($A79,country_info!$A$1:$E$259,2,0)</f>
        <v>Gabon</v>
      </c>
      <c r="D79" s="1" t="str">
        <f aca="false">VLOOKUP($A79,country_info!$A$1:$E$259,4,0)</f>
        <v>Africa</v>
      </c>
      <c r="E79" s="1" t="str">
        <f aca="false">VLOOKUP($A79,country_info!$A$1:$E$259,5,0)</f>
        <v>Middle Africa</v>
      </c>
      <c r="F79" s="2" t="n">
        <f aca="false">IF(IFERROR(VLOOKUP($A79,road_country_averages!$B$1:$I$147,3,0),0)=0,VLOOKUP($E79,road_region_averages!$A$1:$G$26,2,0),VLOOKUP($A79,road_country_averages!$B$1:$I$147,3,0))</f>
        <v>100</v>
      </c>
      <c r="G79" s="2" t="n">
        <f aca="false">IF(IFERROR(VLOOKUP($A79,road_country_averages!$B$1:$I$147,4,0),0)=0,VLOOKUP($E79,road_region_averages!$A$1:$G$26,3,0),VLOOKUP($A79,road_country_averages!$B$1:$I$147,4,0))</f>
        <v>100</v>
      </c>
      <c r="H79" s="2" t="n">
        <f aca="false">IF(IFERROR(VLOOKUP($A79,road_country_averages!$B$1:$I$147,5,0),0)=0,VLOOKUP($E79,road_region_averages!$A$1:$G$26,4,0),VLOOKUP($A79,road_country_averages!$B$1:$I$147,5,0))</f>
        <v>100</v>
      </c>
      <c r="I79" s="2" t="n">
        <f aca="false">IF(IFERROR(VLOOKUP($A79,road_country_averages!$B$1:$I$147,6,0),0)=0,VLOOKUP($E79,road_region_averages!$A$1:$G$26,5,0),VLOOKUP($A79,road_country_averages!$B$1:$I$147,6,0))</f>
        <v>100</v>
      </c>
      <c r="J79" s="2" t="n">
        <f aca="false">IF(IFERROR(VLOOKUP($A79,road_country_averages!$B$1:$I$147,7,0),0)=0,VLOOKUP($E79,road_region_averages!$A$1:$G$26,6,0),VLOOKUP($A79,road_country_averages!$B$1:$I$147,7,0))</f>
        <v>60</v>
      </c>
      <c r="K79" s="2" t="n">
        <f aca="false">IF(IFERROR(VLOOKUP($A79,road_country_averages!$B$1:$I$147,8,0),0)=0,VLOOKUP($E79,road_region_averages!$A$1:$G$26,7,0),VLOOKUP($A79,road_country_averages!$B$1:$I$147,8,0))</f>
        <v>60</v>
      </c>
    </row>
    <row r="80" customFormat="false" ht="16" hidden="false" customHeight="false" outlineLevel="0" collapsed="false">
      <c r="A80" s="1" t="s">
        <v>179</v>
      </c>
      <c r="B80" s="1" t="s">
        <v>56</v>
      </c>
      <c r="C80" s="1" t="str">
        <f aca="false">VLOOKUP($A80,country_info!$A$1:$E$259,2,0)</f>
        <v>United Kingdom</v>
      </c>
      <c r="D80" s="1" t="str">
        <f aca="false">VLOOKUP($A80,country_info!$A$1:$E$259,4,0)</f>
        <v>Europe</v>
      </c>
      <c r="E80" s="1" t="str">
        <f aca="false">VLOOKUP($A80,country_info!$A$1:$E$259,5,0)</f>
        <v>Northern Europe</v>
      </c>
      <c r="F80" s="2" t="n">
        <f aca="false">IF(IFERROR(VLOOKUP($A80,road_country_averages!$B$1:$I$147,3,0),0)=0,VLOOKUP($E80,road_region_averages!$A$1:$G$26,2,0),VLOOKUP($A80,road_country_averages!$B$1:$I$147,3,0))</f>
        <v>112.7</v>
      </c>
      <c r="G80" s="2" t="n">
        <f aca="false">IF(IFERROR(VLOOKUP($A80,road_country_averages!$B$1:$I$147,4,0),0)=0,VLOOKUP($E80,road_region_averages!$A$1:$G$26,3,0),VLOOKUP($A80,road_country_averages!$B$1:$I$147,4,0))</f>
        <v>112.7</v>
      </c>
      <c r="H80" s="2" t="n">
        <f aca="false">IF(IFERROR(VLOOKUP($A80,road_country_averages!$B$1:$I$147,5,0),0)=0,VLOOKUP($E80,road_region_averages!$A$1:$G$26,4,0),VLOOKUP($A80,road_country_averages!$B$1:$I$147,5,0))</f>
        <v>96.6</v>
      </c>
      <c r="I80" s="2" t="n">
        <f aca="false">IF(IFERROR(VLOOKUP($A80,road_country_averages!$B$1:$I$147,6,0),0)=0,VLOOKUP($E80,road_region_averages!$A$1:$G$26,5,0),VLOOKUP($A80,road_country_averages!$B$1:$I$147,6,0))</f>
        <v>96.6</v>
      </c>
      <c r="J80" s="2" t="n">
        <f aca="false">IF(IFERROR(VLOOKUP($A80,road_country_averages!$B$1:$I$147,7,0),0)=0,VLOOKUP($E80,road_region_averages!$A$1:$G$26,6,0),VLOOKUP($A80,road_country_averages!$B$1:$I$147,7,0))</f>
        <v>48.3</v>
      </c>
      <c r="K80" s="2" t="n">
        <f aca="false">IF(IFERROR(VLOOKUP($A80,road_country_averages!$B$1:$I$147,8,0),0)=0,VLOOKUP($E80,road_region_averages!$A$1:$G$26,7,0),VLOOKUP($A80,road_country_averages!$B$1:$I$147,8,0))</f>
        <v>48.3</v>
      </c>
    </row>
    <row r="81" customFormat="false" ht="16" hidden="false" customHeight="false" outlineLevel="0" collapsed="false">
      <c r="A81" s="1" t="s">
        <v>143</v>
      </c>
      <c r="B81" s="1" t="s">
        <v>7</v>
      </c>
      <c r="C81" s="1" t="str">
        <f aca="false">VLOOKUP($A81,country_info!$A$1:$E$259,2,0)</f>
        <v>Georgia</v>
      </c>
      <c r="D81" s="1" t="str">
        <f aca="false">VLOOKUP($A81,country_info!$A$1:$E$259,4,0)</f>
        <v>Asia</v>
      </c>
      <c r="E81" s="1" t="str">
        <f aca="false">VLOOKUP($A81,country_info!$A$1:$E$259,5,0)</f>
        <v>Western Asia</v>
      </c>
      <c r="F81" s="2" t="n">
        <f aca="false">IF(IFERROR(VLOOKUP($A81,road_country_averages!$B$1:$I$147,3,0),0)=0,VLOOKUP($E81,road_region_averages!$A$1:$G$26,2,0),VLOOKUP($A81,road_country_averages!$B$1:$I$147,3,0))</f>
        <v>110</v>
      </c>
      <c r="G81" s="2" t="n">
        <f aca="false">IF(IFERROR(VLOOKUP($A81,road_country_averages!$B$1:$I$147,4,0),0)=0,VLOOKUP($E81,road_region_averages!$A$1:$G$26,3,0),VLOOKUP($A81,road_country_averages!$B$1:$I$147,4,0))</f>
        <v>110</v>
      </c>
      <c r="H81" s="2" t="n">
        <f aca="false">IF(IFERROR(VLOOKUP($A81,road_country_averages!$B$1:$I$147,5,0),0)=0,VLOOKUP($E81,road_region_averages!$A$1:$G$26,4,0),VLOOKUP($A81,road_country_averages!$B$1:$I$147,5,0))</f>
        <v>80</v>
      </c>
      <c r="I81" s="2" t="n">
        <f aca="false">IF(IFERROR(VLOOKUP($A81,road_country_averages!$B$1:$I$147,6,0),0)=0,VLOOKUP($E81,road_region_averages!$A$1:$G$26,5,0),VLOOKUP($A81,road_country_averages!$B$1:$I$147,6,0))</f>
        <v>80</v>
      </c>
      <c r="J81" s="2" t="n">
        <f aca="false">IF(IFERROR(VLOOKUP($A81,road_country_averages!$B$1:$I$147,7,0),0)=0,VLOOKUP($E81,road_region_averages!$A$1:$G$26,6,0),VLOOKUP($A81,road_country_averages!$B$1:$I$147,7,0))</f>
        <v>60</v>
      </c>
      <c r="K81" s="2" t="n">
        <f aca="false">IF(IFERROR(VLOOKUP($A81,road_country_averages!$B$1:$I$147,8,0),0)=0,VLOOKUP($E81,road_region_averages!$A$1:$G$26,7,0),VLOOKUP($A81,road_country_averages!$B$1:$I$147,8,0))</f>
        <v>60</v>
      </c>
    </row>
    <row r="82" customFormat="false" ht="16" hidden="false" customHeight="false" outlineLevel="0" collapsed="false">
      <c r="A82" s="1" t="s">
        <v>470</v>
      </c>
      <c r="B82" s="1" t="s">
        <v>56</v>
      </c>
      <c r="C82" s="1" t="str">
        <f aca="false">VLOOKUP($A82,country_info!$A$1:$E$259,2,0)</f>
        <v>Guernsey</v>
      </c>
      <c r="D82" s="1" t="str">
        <f aca="false">VLOOKUP($A82,country_info!$A$1:$E$259,4,0)</f>
        <v>Europe</v>
      </c>
      <c r="E82" s="1" t="str">
        <f aca="false">VLOOKUP($A82,country_info!$A$1:$E$259,5,0)</f>
        <v>Northern Europe</v>
      </c>
      <c r="F82" s="2" t="n">
        <f aca="false">IF(IFERROR(VLOOKUP($A82,road_country_averages!$B$1:$I$147,3,0),0)=0,VLOOKUP($E82,road_region_averages!$A$1:$G$26,2,0),VLOOKUP($A82,road_country_averages!$B$1:$I$147,3,0))</f>
        <v>107.341666666667</v>
      </c>
      <c r="G82" s="2" t="n">
        <f aca="false">IF(IFERROR(VLOOKUP($A82,road_country_averages!$B$1:$I$147,4,0),0)=0,VLOOKUP($E82,road_region_averages!$A$1:$G$26,3,0),VLOOKUP($A82,road_country_averages!$B$1:$I$147,4,0))</f>
        <v>113.175</v>
      </c>
      <c r="H82" s="2" t="n">
        <f aca="false">IF(IFERROR(VLOOKUP($A82,road_country_averages!$B$1:$I$147,5,0),0)=0,VLOOKUP($E82,road_region_averages!$A$1:$G$26,4,0),VLOOKUP($A82,road_country_averages!$B$1:$I$147,5,0))</f>
        <v>56.35</v>
      </c>
      <c r="I82" s="2" t="n">
        <f aca="false">IF(IFERROR(VLOOKUP($A82,road_country_averages!$B$1:$I$147,6,0),0)=0,VLOOKUP($E82,road_region_averages!$A$1:$G$26,5,0),VLOOKUP($A82,road_country_averages!$B$1:$I$147,6,0))</f>
        <v>56.35</v>
      </c>
      <c r="J82" s="2" t="n">
        <f aca="false">IF(IFERROR(VLOOKUP($A82,road_country_averages!$B$1:$I$147,7,0),0)=0,VLOOKUP($E82,road_region_averages!$A$1:$G$26,6,0),VLOOKUP($A82,road_country_averages!$B$1:$I$147,7,0))</f>
        <v>40.25</v>
      </c>
      <c r="K82" s="2" t="n">
        <f aca="false">IF(IFERROR(VLOOKUP($A82,road_country_averages!$B$1:$I$147,8,0),0)=0,VLOOKUP($E82,road_region_averages!$A$1:$G$26,7,0),VLOOKUP($A82,road_country_averages!$B$1:$I$147,8,0))</f>
        <v>40.25</v>
      </c>
    </row>
    <row r="83" customFormat="false" ht="16" hidden="false" customHeight="false" outlineLevel="0" collapsed="false">
      <c r="A83" s="1" t="s">
        <v>324</v>
      </c>
      <c r="B83" s="1" t="s">
        <v>39</v>
      </c>
      <c r="C83" s="1" t="str">
        <f aca="false">VLOOKUP($A83,country_info!$A$1:$E$259,2,0)</f>
        <v>Ghana</v>
      </c>
      <c r="D83" s="1" t="str">
        <f aca="false">VLOOKUP($A83,country_info!$A$1:$E$259,4,0)</f>
        <v>Africa</v>
      </c>
      <c r="E83" s="1" t="str">
        <f aca="false">VLOOKUP($A83,country_info!$A$1:$E$259,5,0)</f>
        <v>Western Africa</v>
      </c>
      <c r="F83" s="2" t="n">
        <f aca="false">IF(IFERROR(VLOOKUP($A83,road_country_averages!$B$1:$I$147,3,0),0)=0,VLOOKUP($E83,road_region_averages!$A$1:$G$26,2,0),VLOOKUP($A83,road_country_averages!$B$1:$I$147,3,0))</f>
        <v>100</v>
      </c>
      <c r="G83" s="2" t="n">
        <f aca="false">IF(IFERROR(VLOOKUP($A83,road_country_averages!$B$1:$I$147,4,0),0)=0,VLOOKUP($E83,road_region_averages!$A$1:$G$26,3,0),VLOOKUP($A83,road_country_averages!$B$1:$I$147,4,0))</f>
        <v>100</v>
      </c>
      <c r="H83" s="2" t="n">
        <f aca="false">IF(IFERROR(VLOOKUP($A83,road_country_averages!$B$1:$I$147,5,0),0)=0,VLOOKUP($E83,road_region_averages!$A$1:$G$26,4,0),VLOOKUP($A83,road_country_averages!$B$1:$I$147,5,0))</f>
        <v>80</v>
      </c>
      <c r="I83" s="2" t="n">
        <f aca="false">IF(IFERROR(VLOOKUP($A83,road_country_averages!$B$1:$I$147,6,0),0)=0,VLOOKUP($E83,road_region_averages!$A$1:$G$26,5,0),VLOOKUP($A83,road_country_averages!$B$1:$I$147,6,0))</f>
        <v>80</v>
      </c>
      <c r="J83" s="2" t="n">
        <f aca="false">IF(IFERROR(VLOOKUP($A83,road_country_averages!$B$1:$I$147,7,0),0)=0,VLOOKUP($E83,road_region_averages!$A$1:$G$26,6,0),VLOOKUP($A83,road_country_averages!$B$1:$I$147,7,0))</f>
        <v>30</v>
      </c>
      <c r="K83" s="2" t="n">
        <f aca="false">IF(IFERROR(VLOOKUP($A83,road_country_averages!$B$1:$I$147,8,0),0)=0,VLOOKUP($E83,road_region_averages!$A$1:$G$26,7,0),VLOOKUP($A83,road_country_averages!$B$1:$I$147,8,0))</f>
        <v>50</v>
      </c>
    </row>
    <row r="84" customFormat="false" ht="16" hidden="false" customHeight="false" outlineLevel="0" collapsed="false">
      <c r="A84" s="1" t="s">
        <v>328</v>
      </c>
      <c r="B84" s="1" t="s">
        <v>56</v>
      </c>
      <c r="C84" s="1" t="str">
        <f aca="false">VLOOKUP($A84,country_info!$A$1:$E$259,2,0)</f>
        <v>Gibraltar</v>
      </c>
      <c r="D84" s="1" t="str">
        <f aca="false">VLOOKUP($A84,country_info!$A$1:$E$259,4,0)</f>
        <v>Europe</v>
      </c>
      <c r="E84" s="1" t="str">
        <f aca="false">VLOOKUP($A84,country_info!$A$1:$E$259,5,0)</f>
        <v>Southern Europe</v>
      </c>
      <c r="F84" s="2" t="n">
        <f aca="false">IF(IFERROR(VLOOKUP($A84,road_country_averages!$B$1:$I$147,3,0),0)=0,VLOOKUP($E84,road_region_averages!$A$1:$G$26,2,0),VLOOKUP($A84,road_country_averages!$B$1:$I$147,3,0))</f>
        <v>115.714285714286</v>
      </c>
      <c r="G84" s="2" t="n">
        <f aca="false">IF(IFERROR(VLOOKUP($A84,road_country_averages!$B$1:$I$147,4,0),0)=0,VLOOKUP($E84,road_region_averages!$A$1:$G$26,3,0),VLOOKUP($A84,road_country_averages!$B$1:$I$147,4,0))</f>
        <v>124.285714285714</v>
      </c>
      <c r="H84" s="2" t="n">
        <f aca="false">IF(IFERROR(VLOOKUP($A84,road_country_averages!$B$1:$I$147,5,0),0)=0,VLOOKUP($E84,road_region_averages!$A$1:$G$26,4,0),VLOOKUP($A84,road_country_averages!$B$1:$I$147,5,0))</f>
        <v>50</v>
      </c>
      <c r="I84" s="2" t="n">
        <f aca="false">IF(IFERROR(VLOOKUP($A84,road_country_averages!$B$1:$I$147,6,0),0)=0,VLOOKUP($E84,road_region_averages!$A$1:$G$26,5,0),VLOOKUP($A84,road_country_averages!$B$1:$I$147,6,0))</f>
        <v>50</v>
      </c>
      <c r="J84" s="2" t="n">
        <f aca="false">IF(IFERROR(VLOOKUP($A84,road_country_averages!$B$1:$I$147,7,0),0)=0,VLOOKUP($E84,road_region_averages!$A$1:$G$26,6,0),VLOOKUP($A84,road_country_averages!$B$1:$I$147,7,0))</f>
        <v>50</v>
      </c>
      <c r="K84" s="2" t="n">
        <f aca="false">IF(IFERROR(VLOOKUP($A84,road_country_averages!$B$1:$I$147,8,0),0)=0,VLOOKUP($E84,road_region_averages!$A$1:$G$26,7,0),VLOOKUP($A84,road_country_averages!$B$1:$I$147,8,0))</f>
        <v>50</v>
      </c>
    </row>
    <row r="85" customFormat="false" ht="16" hidden="false" customHeight="false" outlineLevel="0" collapsed="false">
      <c r="A85" s="1" t="s">
        <v>188</v>
      </c>
      <c r="B85" s="1" t="s">
        <v>39</v>
      </c>
      <c r="C85" s="1" t="str">
        <f aca="false">VLOOKUP($A85,country_info!$A$1:$E$259,2,0)</f>
        <v>Guinea</v>
      </c>
      <c r="D85" s="1" t="str">
        <f aca="false">VLOOKUP($A85,country_info!$A$1:$E$259,4,0)</f>
        <v>Africa</v>
      </c>
      <c r="E85" s="1" t="str">
        <f aca="false">VLOOKUP($A85,country_info!$A$1:$E$259,5,0)</f>
        <v>Western Africa</v>
      </c>
      <c r="F85" s="2" t="n">
        <f aca="false">IF(IFERROR(VLOOKUP($A85,road_country_averages!$B$1:$I$147,3,0),0)=0,VLOOKUP($E85,road_region_averages!$A$1:$G$26,2,0),VLOOKUP($A85,road_country_averages!$B$1:$I$147,3,0))</f>
        <v>100</v>
      </c>
      <c r="G85" s="2" t="n">
        <f aca="false">IF(IFERROR(VLOOKUP($A85,road_country_averages!$B$1:$I$147,4,0),0)=0,VLOOKUP($E85,road_region_averages!$A$1:$G$26,3,0),VLOOKUP($A85,road_country_averages!$B$1:$I$147,4,0))</f>
        <v>100</v>
      </c>
      <c r="H85" s="2" t="n">
        <f aca="false">IF(IFERROR(VLOOKUP($A85,road_country_averages!$B$1:$I$147,5,0),0)=0,VLOOKUP($E85,road_region_averages!$A$1:$G$26,4,0),VLOOKUP($A85,road_country_averages!$B$1:$I$147,5,0))</f>
        <v>85</v>
      </c>
      <c r="I85" s="2" t="n">
        <f aca="false">IF(IFERROR(VLOOKUP($A85,road_country_averages!$B$1:$I$147,6,0),0)=0,VLOOKUP($E85,road_region_averages!$A$1:$G$26,5,0),VLOOKUP($A85,road_country_averages!$B$1:$I$147,6,0))</f>
        <v>85</v>
      </c>
      <c r="J85" s="2" t="n">
        <f aca="false">IF(IFERROR(VLOOKUP($A85,road_country_averages!$B$1:$I$147,7,0),0)=0,VLOOKUP($E85,road_region_averages!$A$1:$G$26,6,0),VLOOKUP($A85,road_country_averages!$B$1:$I$147,7,0))</f>
        <v>40</v>
      </c>
      <c r="K85" s="2" t="n">
        <f aca="false">IF(IFERROR(VLOOKUP($A85,road_country_averages!$B$1:$I$147,8,0),0)=0,VLOOKUP($E85,road_region_averages!$A$1:$G$26,7,0),VLOOKUP($A85,road_country_averages!$B$1:$I$147,8,0))</f>
        <v>50</v>
      </c>
    </row>
    <row r="86" customFormat="false" ht="16" hidden="false" customHeight="false" outlineLevel="0" collapsed="false">
      <c r="A86" s="1" t="s">
        <v>546</v>
      </c>
      <c r="B86" s="1" t="s">
        <v>73</v>
      </c>
      <c r="C86" s="1" t="s">
        <v>547</v>
      </c>
      <c r="D86" s="1" t="s">
        <v>14</v>
      </c>
      <c r="E86" s="1" t="s">
        <v>96</v>
      </c>
      <c r="F86" s="2" t="n">
        <f aca="false">IF(IFERROR(VLOOKUP($A86,road_country_averages!$B$1:$I$147,3,0),0)=0,VLOOKUP($E86,road_region_averages!$A$1:$G$26,2,0),VLOOKUP($A86,road_country_averages!$B$1:$I$147,3,0))</f>
        <v>98.785</v>
      </c>
      <c r="G86" s="2" t="n">
        <f aca="false">IF(IFERROR(VLOOKUP($A86,road_country_averages!$B$1:$I$147,4,0),0)=0,VLOOKUP($E86,road_region_averages!$A$1:$G$26,3,0),VLOOKUP($A86,road_country_averages!$B$1:$I$147,4,0))</f>
        <v>100.395</v>
      </c>
      <c r="H86" s="2" t="n">
        <f aca="false">IF(IFERROR(VLOOKUP($A86,road_country_averages!$B$1:$I$147,5,0),0)=0,VLOOKUP($E86,road_region_averages!$A$1:$G$26,4,0),VLOOKUP($A86,road_country_averages!$B$1:$I$147,5,0))</f>
        <v>68.1835294117647</v>
      </c>
      <c r="I86" s="2" t="n">
        <f aca="false">IF(IFERROR(VLOOKUP($A86,road_country_averages!$B$1:$I$147,6,0),0)=0,VLOOKUP($E86,road_region_averages!$A$1:$G$26,5,0),VLOOKUP($A86,road_country_averages!$B$1:$I$147,6,0))</f>
        <v>68.1835294117647</v>
      </c>
      <c r="J86" s="2" t="n">
        <f aca="false">IF(IFERROR(VLOOKUP($A86,road_country_averages!$B$1:$I$147,7,0),0)=0,VLOOKUP($E86,road_region_averages!$A$1:$G$26,6,0),VLOOKUP($A86,road_country_averages!$B$1:$I$147,7,0))</f>
        <v>41.45</v>
      </c>
      <c r="K86" s="2" t="n">
        <f aca="false">IF(IFERROR(VLOOKUP($A86,road_country_averages!$B$1:$I$147,8,0),0)=0,VLOOKUP($E86,road_region_averages!$A$1:$G$26,7,0),VLOOKUP($A86,road_country_averages!$B$1:$I$147,8,0))</f>
        <v>41.8972222222222</v>
      </c>
    </row>
    <row r="87" customFormat="false" ht="16" hidden="false" customHeight="false" outlineLevel="0" collapsed="false">
      <c r="A87" s="1" t="s">
        <v>355</v>
      </c>
      <c r="B87" s="1" t="s">
        <v>39</v>
      </c>
      <c r="C87" s="1" t="str">
        <f aca="false">VLOOKUP($A87,country_info!$A$1:$E$259,2,0)</f>
        <v>Gambia</v>
      </c>
      <c r="D87" s="1" t="str">
        <f aca="false">VLOOKUP($A87,country_info!$A$1:$E$259,4,0)</f>
        <v>Africa</v>
      </c>
      <c r="E87" s="1" t="str">
        <f aca="false">VLOOKUP($A87,country_info!$A$1:$E$259,5,0)</f>
        <v>Western Africa</v>
      </c>
      <c r="F87" s="2" t="n">
        <f aca="false">IF(IFERROR(VLOOKUP($A87,road_country_averages!$B$1:$I$147,3,0),0)=0,VLOOKUP($E87,road_region_averages!$A$1:$G$26,2,0),VLOOKUP($A87,road_country_averages!$B$1:$I$147,3,0))</f>
        <v>100</v>
      </c>
      <c r="G87" s="2" t="n">
        <f aca="false">IF(IFERROR(VLOOKUP($A87,road_country_averages!$B$1:$I$147,4,0),0)=0,VLOOKUP($E87,road_region_averages!$A$1:$G$26,3,0),VLOOKUP($A87,road_country_averages!$B$1:$I$147,4,0))</f>
        <v>100</v>
      </c>
      <c r="H87" s="2" t="n">
        <f aca="false">IF(IFERROR(VLOOKUP($A87,road_country_averages!$B$1:$I$147,5,0),0)=0,VLOOKUP($E87,road_region_averages!$A$1:$G$26,4,0),VLOOKUP($A87,road_country_averages!$B$1:$I$147,5,0))</f>
        <v>85</v>
      </c>
      <c r="I87" s="2" t="n">
        <f aca="false">IF(IFERROR(VLOOKUP($A87,road_country_averages!$B$1:$I$147,6,0),0)=0,VLOOKUP($E87,road_region_averages!$A$1:$G$26,5,0),VLOOKUP($A87,road_country_averages!$B$1:$I$147,6,0))</f>
        <v>85</v>
      </c>
      <c r="J87" s="2" t="n">
        <f aca="false">IF(IFERROR(VLOOKUP($A87,road_country_averages!$B$1:$I$147,7,0),0)=0,VLOOKUP($E87,road_region_averages!$A$1:$G$26,6,0),VLOOKUP($A87,road_country_averages!$B$1:$I$147,7,0))</f>
        <v>40</v>
      </c>
      <c r="K87" s="2" t="n">
        <f aca="false">IF(IFERROR(VLOOKUP($A87,road_country_averages!$B$1:$I$147,8,0),0)=0,VLOOKUP($E87,road_region_averages!$A$1:$G$26,7,0),VLOOKUP($A87,road_country_averages!$B$1:$I$147,8,0))</f>
        <v>50</v>
      </c>
    </row>
    <row r="88" customFormat="false" ht="16" hidden="false" customHeight="false" outlineLevel="0" collapsed="false">
      <c r="A88" s="1" t="s">
        <v>326</v>
      </c>
      <c r="B88" s="1" t="s">
        <v>39</v>
      </c>
      <c r="C88" s="1" t="str">
        <f aca="false">VLOOKUP($A88,country_info!$A$1:$E$259,2,0)</f>
        <v>Guinea-Bissau</v>
      </c>
      <c r="D88" s="1" t="str">
        <f aca="false">VLOOKUP($A88,country_info!$A$1:$E$259,4,0)</f>
        <v>Africa</v>
      </c>
      <c r="E88" s="1" t="str">
        <f aca="false">VLOOKUP($A88,country_info!$A$1:$E$259,5,0)</f>
        <v>Western Africa</v>
      </c>
      <c r="F88" s="2" t="n">
        <f aca="false">IF(IFERROR(VLOOKUP($A88,road_country_averages!$B$1:$I$147,3,0),0)=0,VLOOKUP($E88,road_region_averages!$A$1:$G$26,2,0),VLOOKUP($A88,road_country_averages!$B$1:$I$147,3,0))</f>
        <v>100</v>
      </c>
      <c r="G88" s="2" t="n">
        <f aca="false">IF(IFERROR(VLOOKUP($A88,road_country_averages!$B$1:$I$147,4,0),0)=0,VLOOKUP($E88,road_region_averages!$A$1:$G$26,3,0),VLOOKUP($A88,road_country_averages!$B$1:$I$147,4,0))</f>
        <v>100</v>
      </c>
      <c r="H88" s="2" t="n">
        <f aca="false">IF(IFERROR(VLOOKUP($A88,road_country_averages!$B$1:$I$147,5,0),0)=0,VLOOKUP($E88,road_region_averages!$A$1:$G$26,4,0),VLOOKUP($A88,road_country_averages!$B$1:$I$147,5,0))</f>
        <v>85</v>
      </c>
      <c r="I88" s="2" t="n">
        <f aca="false">IF(IFERROR(VLOOKUP($A88,road_country_averages!$B$1:$I$147,6,0),0)=0,VLOOKUP($E88,road_region_averages!$A$1:$G$26,5,0),VLOOKUP($A88,road_country_averages!$B$1:$I$147,6,0))</f>
        <v>85</v>
      </c>
      <c r="J88" s="2" t="n">
        <f aca="false">IF(IFERROR(VLOOKUP($A88,road_country_averages!$B$1:$I$147,7,0),0)=0,VLOOKUP($E88,road_region_averages!$A$1:$G$26,6,0),VLOOKUP($A88,road_country_averages!$B$1:$I$147,7,0))</f>
        <v>40</v>
      </c>
      <c r="K88" s="2" t="n">
        <f aca="false">IF(IFERROR(VLOOKUP($A88,road_country_averages!$B$1:$I$147,8,0),0)=0,VLOOKUP($E88,road_region_averages!$A$1:$G$26,7,0),VLOOKUP($A88,road_country_averages!$B$1:$I$147,8,0))</f>
        <v>50</v>
      </c>
    </row>
    <row r="89" customFormat="false" ht="16" hidden="false" customHeight="false" outlineLevel="0" collapsed="false">
      <c r="A89" s="1" t="s">
        <v>353</v>
      </c>
      <c r="B89" s="1" t="s">
        <v>39</v>
      </c>
      <c r="C89" s="1" t="str">
        <f aca="false">VLOOKUP($A89,country_info!$A$1:$E$259,2,0)</f>
        <v>Equatorial Guinea</v>
      </c>
      <c r="D89" s="1" t="str">
        <f aca="false">VLOOKUP($A89,country_info!$A$1:$E$259,4,0)</f>
        <v>Africa</v>
      </c>
      <c r="E89" s="1" t="str">
        <f aca="false">VLOOKUP($A89,country_info!$A$1:$E$259,5,0)</f>
        <v>Middle Africa</v>
      </c>
      <c r="F89" s="2" t="n">
        <f aca="false">IF(IFERROR(VLOOKUP($A89,road_country_averages!$B$1:$I$147,3,0),0)=0,VLOOKUP($E89,road_region_averages!$A$1:$G$26,2,0),VLOOKUP($A89,road_country_averages!$B$1:$I$147,3,0))</f>
        <v>100</v>
      </c>
      <c r="G89" s="2" t="n">
        <f aca="false">IF(IFERROR(VLOOKUP($A89,road_country_averages!$B$1:$I$147,4,0),0)=0,VLOOKUP($E89,road_region_averages!$A$1:$G$26,3,0),VLOOKUP($A89,road_country_averages!$B$1:$I$147,4,0))</f>
        <v>100</v>
      </c>
      <c r="H89" s="2" t="n">
        <f aca="false">IF(IFERROR(VLOOKUP($A89,road_country_averages!$B$1:$I$147,5,0),0)=0,VLOOKUP($E89,road_region_averages!$A$1:$G$26,4,0),VLOOKUP($A89,road_country_averages!$B$1:$I$147,5,0))</f>
        <v>100</v>
      </c>
      <c r="I89" s="2" t="n">
        <f aca="false">IF(IFERROR(VLOOKUP($A89,road_country_averages!$B$1:$I$147,6,0),0)=0,VLOOKUP($E89,road_region_averages!$A$1:$G$26,5,0),VLOOKUP($A89,road_country_averages!$B$1:$I$147,6,0))</f>
        <v>100</v>
      </c>
      <c r="J89" s="2" t="n">
        <f aca="false">IF(IFERROR(VLOOKUP($A89,road_country_averages!$B$1:$I$147,7,0),0)=0,VLOOKUP($E89,road_region_averages!$A$1:$G$26,6,0),VLOOKUP($A89,road_country_averages!$B$1:$I$147,7,0))</f>
        <v>60</v>
      </c>
      <c r="K89" s="2" t="n">
        <f aca="false">IF(IFERROR(VLOOKUP($A89,road_country_averages!$B$1:$I$147,8,0),0)=0,VLOOKUP($E89,road_region_averages!$A$1:$G$26,7,0),VLOOKUP($A89,road_country_averages!$B$1:$I$147,8,0))</f>
        <v>60</v>
      </c>
    </row>
    <row r="90" customFormat="false" ht="16" hidden="false" customHeight="false" outlineLevel="0" collapsed="false">
      <c r="A90" s="1" t="s">
        <v>181</v>
      </c>
      <c r="B90" s="1" t="s">
        <v>56</v>
      </c>
      <c r="C90" s="1" t="str">
        <f aca="false">VLOOKUP($A90,country_info!$A$1:$E$259,2,0)</f>
        <v>Greece</v>
      </c>
      <c r="D90" s="1" t="str">
        <f aca="false">VLOOKUP($A90,country_info!$A$1:$E$259,4,0)</f>
        <v>Europe</v>
      </c>
      <c r="E90" s="1" t="str">
        <f aca="false">VLOOKUP($A90,country_info!$A$1:$E$259,5,0)</f>
        <v>Southern Europe</v>
      </c>
      <c r="F90" s="2" t="n">
        <f aca="false">IF(IFERROR(VLOOKUP($A90,road_country_averages!$B$1:$I$147,3,0),0)=0,VLOOKUP($E90,road_region_averages!$A$1:$G$26,2,0),VLOOKUP($A90,road_country_averages!$B$1:$I$147,3,0))</f>
        <v>110</v>
      </c>
      <c r="G90" s="2" t="n">
        <f aca="false">IF(IFERROR(VLOOKUP($A90,road_country_averages!$B$1:$I$147,4,0),0)=0,VLOOKUP($E90,road_region_averages!$A$1:$G$26,3,0),VLOOKUP($A90,road_country_averages!$B$1:$I$147,4,0))</f>
        <v>130</v>
      </c>
      <c r="H90" s="2" t="n">
        <f aca="false">IF(IFERROR(VLOOKUP($A90,road_country_averages!$B$1:$I$147,5,0),0)=0,VLOOKUP($E90,road_region_averages!$A$1:$G$26,4,0),VLOOKUP($A90,road_country_averages!$B$1:$I$147,5,0))</f>
        <v>110</v>
      </c>
      <c r="I90" s="2" t="n">
        <f aca="false">IF(IFERROR(VLOOKUP($A90,road_country_averages!$B$1:$I$147,6,0),0)=0,VLOOKUP($E90,road_region_averages!$A$1:$G$26,5,0),VLOOKUP($A90,road_country_averages!$B$1:$I$147,6,0))</f>
        <v>110</v>
      </c>
      <c r="J90" s="2" t="n">
        <f aca="false">IF(IFERROR(VLOOKUP($A90,road_country_averages!$B$1:$I$147,7,0),0)=0,VLOOKUP($E90,road_region_averages!$A$1:$G$26,6,0),VLOOKUP($A90,road_country_averages!$B$1:$I$147,7,0))</f>
        <v>50</v>
      </c>
      <c r="K90" s="2" t="n">
        <f aca="false">IF(IFERROR(VLOOKUP($A90,road_country_averages!$B$1:$I$147,8,0),0)=0,VLOOKUP($E90,road_region_averages!$A$1:$G$26,7,0),VLOOKUP($A90,road_country_averages!$B$1:$I$147,8,0))</f>
        <v>50</v>
      </c>
    </row>
    <row r="91" customFormat="false" ht="16" hidden="false" customHeight="false" outlineLevel="0" collapsed="false">
      <c r="A91" s="1" t="s">
        <v>420</v>
      </c>
      <c r="B91" s="1" t="s">
        <v>73</v>
      </c>
      <c r="C91" s="1" t="str">
        <f aca="false">VLOOKUP($A91,country_info!$A$1:$E$259,2,0)</f>
        <v>Grenada</v>
      </c>
      <c r="D91" s="1" t="str">
        <f aca="false">VLOOKUP($A91,country_info!$A$1:$E$259,4,0)</f>
        <v>Americas</v>
      </c>
      <c r="E91" s="1" t="str">
        <f aca="false">VLOOKUP($A91,country_info!$A$1:$E$259,5,0)</f>
        <v>Caribbean</v>
      </c>
      <c r="F91" s="2" t="n">
        <f aca="false">IF(IFERROR(VLOOKUP($A91,road_country_averages!$B$1:$I$147,3,0),0)=0,VLOOKUP($E91,road_region_averages!$A$1:$G$26,2,0),VLOOKUP($A91,road_country_averages!$B$1:$I$147,3,0))</f>
        <v>98.785</v>
      </c>
      <c r="G91" s="2" t="n">
        <f aca="false">IF(IFERROR(VLOOKUP($A91,road_country_averages!$B$1:$I$147,4,0),0)=0,VLOOKUP($E91,road_region_averages!$A$1:$G$26,3,0),VLOOKUP($A91,road_country_averages!$B$1:$I$147,4,0))</f>
        <v>100.395</v>
      </c>
      <c r="H91" s="2" t="n">
        <f aca="false">IF(IFERROR(VLOOKUP($A91,road_country_averages!$B$1:$I$147,5,0),0)=0,VLOOKUP($E91,road_region_averages!$A$1:$G$26,4,0),VLOOKUP($A91,road_country_averages!$B$1:$I$147,5,0))</f>
        <v>68.1835294117647</v>
      </c>
      <c r="I91" s="2" t="n">
        <f aca="false">IF(IFERROR(VLOOKUP($A91,road_country_averages!$B$1:$I$147,6,0),0)=0,VLOOKUP($E91,road_region_averages!$A$1:$G$26,5,0),VLOOKUP($A91,road_country_averages!$B$1:$I$147,6,0))</f>
        <v>68.1835294117647</v>
      </c>
      <c r="J91" s="2" t="n">
        <f aca="false">IF(IFERROR(VLOOKUP($A91,road_country_averages!$B$1:$I$147,7,0),0)=0,VLOOKUP($E91,road_region_averages!$A$1:$G$26,6,0),VLOOKUP($A91,road_country_averages!$B$1:$I$147,7,0))</f>
        <v>41.45</v>
      </c>
      <c r="K91" s="2" t="n">
        <f aca="false">IF(IFERROR(VLOOKUP($A91,road_country_averages!$B$1:$I$147,8,0),0)=0,VLOOKUP($E91,road_region_averages!$A$1:$G$26,7,0),VLOOKUP($A91,road_country_averages!$B$1:$I$147,8,0))</f>
        <v>41.8972222222222</v>
      </c>
    </row>
    <row r="92" customFormat="false" ht="16" hidden="false" customHeight="false" outlineLevel="0" collapsed="false">
      <c r="A92" s="1" t="s">
        <v>373</v>
      </c>
      <c r="B92" s="1" t="s">
        <v>73</v>
      </c>
      <c r="C92" s="1" t="str">
        <f aca="false">VLOOKUP($A92,country_info!$A$1:$E$259,2,0)</f>
        <v>Greenland</v>
      </c>
      <c r="D92" s="1" t="str">
        <f aca="false">VLOOKUP($A92,country_info!$A$1:$E$259,4,0)</f>
        <v>Americas</v>
      </c>
      <c r="E92" s="1" t="str">
        <f aca="false">VLOOKUP($A92,country_info!$A$1:$E$259,5,0)</f>
        <v>Northern America</v>
      </c>
      <c r="F92" s="2" t="n">
        <f aca="false">IF(IFERROR(VLOOKUP($A92,road_country_averages!$B$1:$I$147,3,0),0)=0,VLOOKUP($E92,road_region_averages!$A$1:$G$26,2,0),VLOOKUP($A92,road_country_averages!$B$1:$I$147,3,0))</f>
        <v>128.085</v>
      </c>
      <c r="G92" s="2" t="n">
        <f aca="false">IF(IFERROR(VLOOKUP($A92,road_country_averages!$B$1:$I$147,4,0),0)=0,VLOOKUP($E92,road_region_averages!$A$1:$G$26,3,0),VLOOKUP($A92,road_country_averages!$B$1:$I$147,4,0))</f>
        <v>163.845</v>
      </c>
      <c r="H92" s="2" t="n">
        <f aca="false">IF(IFERROR(VLOOKUP($A92,road_country_averages!$B$1:$I$147,5,0),0)=0,VLOOKUP($E92,road_region_averages!$A$1:$G$26,4,0),VLOOKUP($A92,road_country_averages!$B$1:$I$147,5,0))</f>
        <v>80</v>
      </c>
      <c r="I92" s="2" t="n">
        <f aca="false">IF(IFERROR(VLOOKUP($A92,road_country_averages!$B$1:$I$147,6,0),0)=0,VLOOKUP($E92,road_region_averages!$A$1:$G$26,5,0),VLOOKUP($A92,road_country_averages!$B$1:$I$147,6,0))</f>
        <v>80</v>
      </c>
      <c r="J92" s="2" t="n">
        <f aca="false">IF(IFERROR(VLOOKUP($A92,road_country_averages!$B$1:$I$147,7,0),0)=0,VLOOKUP($E92,road_region_averages!$A$1:$G$26,6,0),VLOOKUP($A92,road_country_averages!$B$1:$I$147,7,0))</f>
        <v>50</v>
      </c>
      <c r="K92" s="2" t="n">
        <f aca="false">IF(IFERROR(VLOOKUP($A92,road_country_averages!$B$1:$I$147,8,0),0)=0,VLOOKUP($E92,road_region_averages!$A$1:$G$26,7,0),VLOOKUP($A92,road_country_averages!$B$1:$I$147,8,0))</f>
        <v>50</v>
      </c>
    </row>
    <row r="93" customFormat="false" ht="16" hidden="false" customHeight="false" outlineLevel="0" collapsed="false">
      <c r="A93" s="1" t="s">
        <v>258</v>
      </c>
      <c r="B93" s="1" t="s">
        <v>73</v>
      </c>
      <c r="C93" s="1" t="str">
        <f aca="false">VLOOKUP($A93,country_info!$A$1:$E$259,2,0)</f>
        <v>Guatemala</v>
      </c>
      <c r="D93" s="1" t="str">
        <f aca="false">VLOOKUP($A93,country_info!$A$1:$E$259,4,0)</f>
        <v>Americas</v>
      </c>
      <c r="E93" s="1" t="str">
        <f aca="false">VLOOKUP($A93,country_info!$A$1:$E$259,5,0)</f>
        <v>Central America</v>
      </c>
      <c r="F93" s="2" t="n">
        <f aca="false">IF(IFERROR(VLOOKUP($A93,road_country_averages!$B$1:$I$147,3,0),0)=0,VLOOKUP($E93,road_region_averages!$A$1:$G$26,2,0),VLOOKUP($A93,road_country_averages!$B$1:$I$147,3,0))</f>
        <v>110</v>
      </c>
      <c r="G93" s="2" t="n">
        <f aca="false">IF(IFERROR(VLOOKUP($A93,road_country_averages!$B$1:$I$147,4,0),0)=0,VLOOKUP($E93,road_region_averages!$A$1:$G$26,3,0),VLOOKUP($A93,road_country_averages!$B$1:$I$147,4,0))</f>
        <v>110</v>
      </c>
      <c r="H93" s="2" t="n">
        <f aca="false">IF(IFERROR(VLOOKUP($A93,road_country_averages!$B$1:$I$147,5,0),0)=0,VLOOKUP($E93,road_region_averages!$A$1:$G$26,4,0),VLOOKUP($A93,road_country_averages!$B$1:$I$147,5,0))</f>
        <v>80</v>
      </c>
      <c r="I93" s="2" t="n">
        <f aca="false">IF(IFERROR(VLOOKUP($A93,road_country_averages!$B$1:$I$147,6,0),0)=0,VLOOKUP($E93,road_region_averages!$A$1:$G$26,5,0),VLOOKUP($A93,road_country_averages!$B$1:$I$147,6,0))</f>
        <v>80</v>
      </c>
      <c r="J93" s="2" t="n">
        <f aca="false">IF(IFERROR(VLOOKUP($A93,road_country_averages!$B$1:$I$147,7,0),0)=0,VLOOKUP($E93,road_region_averages!$A$1:$G$26,6,0),VLOOKUP($A93,road_country_averages!$B$1:$I$147,7,0))</f>
        <v>50</v>
      </c>
      <c r="K93" s="2" t="n">
        <f aca="false">IF(IFERROR(VLOOKUP($A93,road_country_averages!$B$1:$I$147,8,0),0)=0,VLOOKUP($E93,road_region_averages!$A$1:$G$26,7,0),VLOOKUP($A93,road_country_averages!$B$1:$I$147,8,0))</f>
        <v>50</v>
      </c>
    </row>
    <row r="94" customFormat="false" ht="16" hidden="false" customHeight="false" outlineLevel="0" collapsed="false">
      <c r="A94" s="1" t="s">
        <v>548</v>
      </c>
      <c r="B94" s="1" t="s">
        <v>13</v>
      </c>
      <c r="C94" s="1" t="s">
        <v>549</v>
      </c>
      <c r="D94" s="1" t="s">
        <v>14</v>
      </c>
      <c r="E94" s="1" t="s">
        <v>13</v>
      </c>
      <c r="F94" s="2" t="n">
        <f aca="false">IF(IFERROR(VLOOKUP($A94,road_country_averages!$B$1:$I$147,3,0),0)=0,VLOOKUP($E94,road_region_averages!$A$1:$G$26,2,0),VLOOKUP($A94,road_country_averages!$B$1:$I$147,3,0))</f>
        <v>100</v>
      </c>
      <c r="G94" s="2" t="n">
        <f aca="false">IF(IFERROR(VLOOKUP($A94,road_country_averages!$B$1:$I$147,4,0),0)=0,VLOOKUP($E94,road_region_averages!$A$1:$G$26,3,0),VLOOKUP($A94,road_country_averages!$B$1:$I$147,4,0))</f>
        <v>108.888888888889</v>
      </c>
      <c r="H94" s="2" t="n">
        <f aca="false">IF(IFERROR(VLOOKUP($A94,road_country_averages!$B$1:$I$147,5,0),0)=0,VLOOKUP($E94,road_region_averages!$A$1:$G$26,4,0),VLOOKUP($A94,road_country_averages!$B$1:$I$147,5,0))</f>
        <v>81.1111111111111</v>
      </c>
      <c r="I94" s="2" t="n">
        <f aca="false">IF(IFERROR(VLOOKUP($A94,road_country_averages!$B$1:$I$147,6,0),0)=0,VLOOKUP($E94,road_region_averages!$A$1:$G$26,5,0),VLOOKUP($A94,road_country_averages!$B$1:$I$147,6,0))</f>
        <v>83.3333333333333</v>
      </c>
      <c r="J94" s="2" t="n">
        <f aca="false">IF(IFERROR(VLOOKUP($A94,road_country_averages!$B$1:$I$147,7,0),0)=0,VLOOKUP($E94,road_region_averages!$A$1:$G$26,6,0),VLOOKUP($A94,road_country_averages!$B$1:$I$147,7,0))</f>
        <v>51.6666666666667</v>
      </c>
      <c r="K94" s="2" t="n">
        <f aca="false">IF(IFERROR(VLOOKUP($A94,road_country_averages!$B$1:$I$147,8,0),0)=0,VLOOKUP($E94,road_region_averages!$A$1:$G$26,7,0),VLOOKUP($A94,road_country_averages!$B$1:$I$147,8,0))</f>
        <v>57.2222222222222</v>
      </c>
    </row>
    <row r="95" customFormat="false" ht="16" hidden="false" customHeight="false" outlineLevel="0" collapsed="false">
      <c r="A95" s="1" t="s">
        <v>515</v>
      </c>
      <c r="B95" s="1" t="s">
        <v>345</v>
      </c>
      <c r="C95" s="1" t="str">
        <f aca="false">VLOOKUP($A95,country_info!$A$1:$E$259,2,0)</f>
        <v>Guam</v>
      </c>
      <c r="D95" s="1" t="str">
        <f aca="false">VLOOKUP($A95,country_info!$A$1:$E$259,4,0)</f>
        <v>Oceania</v>
      </c>
      <c r="E95" s="1" t="str">
        <f aca="false">VLOOKUP($A95,country_info!$A$1:$E$259,5,0)</f>
        <v>Micronesia</v>
      </c>
      <c r="F95" s="2" t="n">
        <f aca="false">IF(IFERROR(VLOOKUP($A95,road_country_averages!$B$1:$I$147,3,0),0)=0,VLOOKUP($E95,road_region_averages!$A$1:$G$26,2,0),VLOOKUP($A95,road_country_averages!$B$1:$I$147,3,0))</f>
        <v>110</v>
      </c>
      <c r="G95" s="2" t="n">
        <f aca="false">IF(IFERROR(VLOOKUP($A95,road_country_averages!$B$1:$I$147,4,0),0)=0,VLOOKUP($E95,road_region_averages!$A$1:$G$26,3,0),VLOOKUP($A95,road_country_averages!$B$1:$I$147,4,0))</f>
        <v>110</v>
      </c>
      <c r="H95" s="2" t="n">
        <f aca="false">IF(IFERROR(VLOOKUP($A95,road_country_averages!$B$1:$I$147,5,0),0)=0,VLOOKUP($E95,road_region_averages!$A$1:$G$26,4,0),VLOOKUP($A95,road_country_averages!$B$1:$I$147,5,0))</f>
        <v>56.35</v>
      </c>
      <c r="I95" s="2" t="n">
        <f aca="false">IF(IFERROR(VLOOKUP($A95,road_country_averages!$B$1:$I$147,6,0),0)=0,VLOOKUP($E95,road_region_averages!$A$1:$G$26,5,0),VLOOKUP($A95,road_country_averages!$B$1:$I$147,6,0))</f>
        <v>56.35</v>
      </c>
      <c r="J95" s="2" t="n">
        <f aca="false">IF(IFERROR(VLOOKUP($A95,road_country_averages!$B$1:$I$147,7,0),0)=0,VLOOKUP($E95,road_region_averages!$A$1:$G$26,6,0),VLOOKUP($A95,road_country_averages!$B$1:$I$147,7,0))</f>
        <v>24.15</v>
      </c>
      <c r="K95" s="2" t="n">
        <f aca="false">IF(IFERROR(VLOOKUP($A95,road_country_averages!$B$1:$I$147,8,0),0)=0,VLOOKUP($E95,road_region_averages!$A$1:$G$26,7,0),VLOOKUP($A95,road_country_averages!$B$1:$I$147,8,0))</f>
        <v>40.25</v>
      </c>
    </row>
    <row r="96" customFormat="false" ht="16" hidden="false" customHeight="false" outlineLevel="0" collapsed="false">
      <c r="A96" s="1" t="s">
        <v>60</v>
      </c>
      <c r="B96" s="1" t="s">
        <v>13</v>
      </c>
      <c r="C96" s="1" t="str">
        <f aca="false">VLOOKUP($A96,country_info!$A$1:$E$259,2,0)</f>
        <v>Guyana</v>
      </c>
      <c r="D96" s="1" t="str">
        <f aca="false">VLOOKUP($A96,country_info!$A$1:$E$259,4,0)</f>
        <v>Americas</v>
      </c>
      <c r="E96" s="1" t="str">
        <f aca="false">VLOOKUP($A96,country_info!$A$1:$E$259,5,0)</f>
        <v>South America</v>
      </c>
      <c r="F96" s="2" t="n">
        <f aca="false">IF(IFERROR(VLOOKUP($A96,road_country_averages!$B$1:$I$147,3,0),0)=0,VLOOKUP($E96,road_region_averages!$A$1:$G$26,2,0),VLOOKUP($A96,road_country_averages!$B$1:$I$147,3,0))</f>
        <v>100</v>
      </c>
      <c r="G96" s="2" t="n">
        <f aca="false">IF(IFERROR(VLOOKUP($A96,road_country_averages!$B$1:$I$147,4,0),0)=0,VLOOKUP($E96,road_region_averages!$A$1:$G$26,3,0),VLOOKUP($A96,road_country_averages!$B$1:$I$147,4,0))</f>
        <v>108.888888888889</v>
      </c>
      <c r="H96" s="2" t="n">
        <f aca="false">IF(IFERROR(VLOOKUP($A96,road_country_averages!$B$1:$I$147,5,0),0)=0,VLOOKUP($E96,road_region_averages!$A$1:$G$26,4,0),VLOOKUP($A96,road_country_averages!$B$1:$I$147,5,0))</f>
        <v>81.1111111111111</v>
      </c>
      <c r="I96" s="2" t="n">
        <f aca="false">IF(IFERROR(VLOOKUP($A96,road_country_averages!$B$1:$I$147,6,0),0)=0,VLOOKUP($E96,road_region_averages!$A$1:$G$26,5,0),VLOOKUP($A96,road_country_averages!$B$1:$I$147,6,0))</f>
        <v>83.3333333333333</v>
      </c>
      <c r="J96" s="2" t="n">
        <f aca="false">IF(IFERROR(VLOOKUP($A96,road_country_averages!$B$1:$I$147,7,0),0)=0,VLOOKUP($E96,road_region_averages!$A$1:$G$26,6,0),VLOOKUP($A96,road_country_averages!$B$1:$I$147,7,0))</f>
        <v>51.6666666666667</v>
      </c>
      <c r="K96" s="2" t="n">
        <f aca="false">IF(IFERROR(VLOOKUP($A96,road_country_averages!$B$1:$I$147,8,0),0)=0,VLOOKUP($E96,road_region_averages!$A$1:$G$26,7,0),VLOOKUP($A96,road_country_averages!$B$1:$I$147,8,0))</f>
        <v>57.2222222222222</v>
      </c>
    </row>
    <row r="97" customFormat="false" ht="16" hidden="false" customHeight="false" outlineLevel="0" collapsed="false">
      <c r="A97" s="1" t="s">
        <v>357</v>
      </c>
      <c r="B97" s="1" t="s">
        <v>7</v>
      </c>
      <c r="C97" s="1" t="str">
        <f aca="false">VLOOKUP($A97,country_info!$A$1:$E$259,2,0)</f>
        <v>Hong Kong S.A.R.</v>
      </c>
      <c r="D97" s="1" t="str">
        <f aca="false">VLOOKUP($A97,country_info!$A$1:$E$259,4,0)</f>
        <v>Asia</v>
      </c>
      <c r="E97" s="1" t="str">
        <f aca="false">VLOOKUP($A97,country_info!$A$1:$E$259,5,0)</f>
        <v>Eastern Asia</v>
      </c>
      <c r="F97" s="2" t="n">
        <f aca="false">IF(IFERROR(VLOOKUP($A97,road_country_averages!$B$1:$I$147,3,0),0)=0,VLOOKUP($E97,road_region_averages!$A$1:$G$26,2,0),VLOOKUP($A97,road_country_averages!$B$1:$I$147,3,0))</f>
        <v>80</v>
      </c>
      <c r="G97" s="2" t="n">
        <f aca="false">IF(IFERROR(VLOOKUP($A97,road_country_averages!$B$1:$I$147,4,0),0)=0,VLOOKUP($E97,road_region_averages!$A$1:$G$26,3,0),VLOOKUP($A97,road_country_averages!$B$1:$I$147,4,0))</f>
        <v>110</v>
      </c>
      <c r="H97" s="2" t="n">
        <f aca="false">IF(IFERROR(VLOOKUP($A97,road_country_averages!$B$1:$I$147,5,0),0)=0,VLOOKUP($E97,road_region_averages!$A$1:$G$26,4,0),VLOOKUP($A97,road_country_averages!$B$1:$I$147,5,0))</f>
        <v>70</v>
      </c>
      <c r="I97" s="2" t="n">
        <f aca="false">IF(IFERROR(VLOOKUP($A97,road_country_averages!$B$1:$I$147,6,0),0)=0,VLOOKUP($E97,road_region_averages!$A$1:$G$26,5,0),VLOOKUP($A97,road_country_averages!$B$1:$I$147,6,0))</f>
        <v>70</v>
      </c>
      <c r="J97" s="2" t="n">
        <f aca="false">IF(IFERROR(VLOOKUP($A97,road_country_averages!$B$1:$I$147,7,0),0)=0,VLOOKUP($E97,road_region_averages!$A$1:$G$26,6,0),VLOOKUP($A97,road_country_averages!$B$1:$I$147,7,0))</f>
        <v>50</v>
      </c>
      <c r="K97" s="2" t="n">
        <f aca="false">IF(IFERROR(VLOOKUP($A97,road_country_averages!$B$1:$I$147,8,0),0)=0,VLOOKUP($E97,road_region_averages!$A$1:$G$26,7,0),VLOOKUP($A97,road_country_averages!$B$1:$I$147,8,0))</f>
        <v>50</v>
      </c>
    </row>
    <row r="98" customFormat="false" ht="16" hidden="false" customHeight="false" outlineLevel="0" collapsed="false">
      <c r="A98" s="1" t="s">
        <v>454</v>
      </c>
      <c r="B98" s="1" t="s">
        <v>410</v>
      </c>
      <c r="C98" s="1" t="str">
        <f aca="false">VLOOKUP($A98,country_info!$A$1:$E$259,2,0)</f>
        <v>Heard Island and McDonald Islands</v>
      </c>
      <c r="D98" s="1" t="str">
        <f aca="false">VLOOKUP($A98,country_info!$A$1:$E$259,4,0)</f>
        <v>Africa</v>
      </c>
      <c r="E98" s="1" t="str">
        <f aca="false">VLOOKUP($A98,country_info!$A$1:$E$259,5,0)</f>
        <v>Seven seas (open ocean)</v>
      </c>
      <c r="F98" s="2" t="n">
        <f aca="false">IF(IFERROR(VLOOKUP($A98,road_country_averages!$B$1:$I$147,3,0),0)=0,VLOOKUP($E98,road_region_averages!$A$1:$G$26,2,0),VLOOKUP($A98,road_country_averages!$B$1:$I$147,3,0))</f>
        <v>110</v>
      </c>
      <c r="G98" s="2" t="n">
        <f aca="false">IF(IFERROR(VLOOKUP($A98,road_country_averages!$B$1:$I$147,4,0),0)=0,VLOOKUP($E98,road_region_averages!$A$1:$G$26,3,0),VLOOKUP($A98,road_country_averages!$B$1:$I$147,4,0))</f>
        <v>110</v>
      </c>
      <c r="H98" s="2" t="n">
        <f aca="false">IF(IFERROR(VLOOKUP($A98,road_country_averages!$B$1:$I$147,5,0),0)=0,VLOOKUP($E98,road_region_averages!$A$1:$G$26,4,0),VLOOKUP($A98,road_country_averages!$B$1:$I$147,5,0))</f>
        <v>90</v>
      </c>
      <c r="I98" s="2" t="n">
        <f aca="false">IF(IFERROR(VLOOKUP($A98,road_country_averages!$B$1:$I$147,6,0),0)=0,VLOOKUP($E98,road_region_averages!$A$1:$G$26,5,0),VLOOKUP($A98,road_country_averages!$B$1:$I$147,6,0))</f>
        <v>90</v>
      </c>
      <c r="J98" s="2" t="n">
        <f aca="false">IF(IFERROR(VLOOKUP($A98,road_country_averages!$B$1:$I$147,7,0),0)=0,VLOOKUP($E98,road_region_averages!$A$1:$G$26,6,0),VLOOKUP($A98,road_country_averages!$B$1:$I$147,7,0))</f>
        <v>50</v>
      </c>
      <c r="K98" s="2" t="n">
        <f aca="false">IF(IFERROR(VLOOKUP($A98,road_country_averages!$B$1:$I$147,8,0),0)=0,VLOOKUP($E98,road_region_averages!$A$1:$G$26,7,0),VLOOKUP($A98,road_country_averages!$B$1:$I$147,8,0))</f>
        <v>50</v>
      </c>
    </row>
    <row r="99" customFormat="false" ht="16" hidden="false" customHeight="false" outlineLevel="0" collapsed="false">
      <c r="A99" s="1" t="s">
        <v>293</v>
      </c>
      <c r="B99" s="1" t="s">
        <v>73</v>
      </c>
      <c r="C99" s="1" t="str">
        <f aca="false">VLOOKUP($A99,country_info!$A$1:$E$259,2,0)</f>
        <v>Honduras</v>
      </c>
      <c r="D99" s="1" t="str">
        <f aca="false">VLOOKUP($A99,country_info!$A$1:$E$259,4,0)</f>
        <v>Americas</v>
      </c>
      <c r="E99" s="1" t="str">
        <f aca="false">VLOOKUP($A99,country_info!$A$1:$E$259,5,0)</f>
        <v>Central America</v>
      </c>
      <c r="F99" s="2" t="n">
        <f aca="false">IF(IFERROR(VLOOKUP($A99,road_country_averages!$B$1:$I$147,3,0),0)=0,VLOOKUP($E99,road_region_averages!$A$1:$G$26,2,0),VLOOKUP($A99,road_country_averages!$B$1:$I$147,3,0))</f>
        <v>80</v>
      </c>
      <c r="G99" s="2" t="n">
        <f aca="false">IF(IFERROR(VLOOKUP($A99,road_country_averages!$B$1:$I$147,4,0),0)=0,VLOOKUP($E99,road_region_averages!$A$1:$G$26,3,0),VLOOKUP($A99,road_country_averages!$B$1:$I$147,4,0))</f>
        <v>80</v>
      </c>
      <c r="H99" s="2" t="n">
        <f aca="false">IF(IFERROR(VLOOKUP($A99,road_country_averages!$B$1:$I$147,5,0),0)=0,VLOOKUP($E99,road_region_averages!$A$1:$G$26,4,0),VLOOKUP($A99,road_country_averages!$B$1:$I$147,5,0))</f>
        <v>80</v>
      </c>
      <c r="I99" s="2" t="n">
        <f aca="false">IF(IFERROR(VLOOKUP($A99,road_country_averages!$B$1:$I$147,6,0),0)=0,VLOOKUP($E99,road_region_averages!$A$1:$G$26,5,0),VLOOKUP($A99,road_country_averages!$B$1:$I$147,6,0))</f>
        <v>80</v>
      </c>
      <c r="J99" s="2" t="n">
        <f aca="false">IF(IFERROR(VLOOKUP($A99,road_country_averages!$B$1:$I$147,7,0),0)=0,VLOOKUP($E99,road_region_averages!$A$1:$G$26,6,0),VLOOKUP($A99,road_country_averages!$B$1:$I$147,7,0))</f>
        <v>40</v>
      </c>
      <c r="K99" s="2" t="n">
        <f aca="false">IF(IFERROR(VLOOKUP($A99,road_country_averages!$B$1:$I$147,8,0),0)=0,VLOOKUP($E99,road_region_averages!$A$1:$G$26,7,0),VLOOKUP($A99,road_country_averages!$B$1:$I$147,8,0))</f>
        <v>40</v>
      </c>
    </row>
    <row r="100" customFormat="false" ht="16" hidden="false" customHeight="false" outlineLevel="0" collapsed="false">
      <c r="A100" s="1" t="s">
        <v>228</v>
      </c>
      <c r="B100" s="1" t="s">
        <v>56</v>
      </c>
      <c r="C100" s="1" t="str">
        <f aca="false">VLOOKUP($A100,country_info!$A$1:$E$259,2,0)</f>
        <v>Croatia</v>
      </c>
      <c r="D100" s="1" t="str">
        <f aca="false">VLOOKUP($A100,country_info!$A$1:$E$259,4,0)</f>
        <v>Europe</v>
      </c>
      <c r="E100" s="1" t="str">
        <f aca="false">VLOOKUP($A100,country_info!$A$1:$E$259,5,0)</f>
        <v>Southern Europe</v>
      </c>
      <c r="F100" s="2" t="n">
        <f aca="false">IF(IFERROR(VLOOKUP($A100,road_country_averages!$B$1:$I$147,3,0),0)=0,VLOOKUP($E100,road_region_averages!$A$1:$G$26,2,0),VLOOKUP($A100,road_country_averages!$B$1:$I$147,3,0))</f>
        <v>110</v>
      </c>
      <c r="G100" s="2" t="n">
        <f aca="false">IF(IFERROR(VLOOKUP($A100,road_country_averages!$B$1:$I$147,4,0),0)=0,VLOOKUP($E100,road_region_averages!$A$1:$G$26,3,0),VLOOKUP($A100,road_country_averages!$B$1:$I$147,4,0))</f>
        <v>130</v>
      </c>
      <c r="H100" s="2" t="n">
        <f aca="false">IF(IFERROR(VLOOKUP($A100,road_country_averages!$B$1:$I$147,5,0),0)=0,VLOOKUP($E100,road_region_averages!$A$1:$G$26,4,0),VLOOKUP($A100,road_country_averages!$B$1:$I$147,5,0))</f>
        <v>80</v>
      </c>
      <c r="I100" s="2" t="n">
        <f aca="false">IF(IFERROR(VLOOKUP($A100,road_country_averages!$B$1:$I$147,6,0),0)=0,VLOOKUP($E100,road_region_averages!$A$1:$G$26,5,0),VLOOKUP($A100,road_country_averages!$B$1:$I$147,6,0))</f>
        <v>80</v>
      </c>
      <c r="J100" s="2" t="n">
        <f aca="false">IF(IFERROR(VLOOKUP($A100,road_country_averages!$B$1:$I$147,7,0),0)=0,VLOOKUP($E100,road_region_averages!$A$1:$G$26,6,0),VLOOKUP($A100,road_country_averages!$B$1:$I$147,7,0))</f>
        <v>50</v>
      </c>
      <c r="K100" s="2" t="n">
        <f aca="false">IF(IFERROR(VLOOKUP($A100,road_country_averages!$B$1:$I$147,8,0),0)=0,VLOOKUP($E100,road_region_averages!$A$1:$G$26,7,0),VLOOKUP($A100,road_country_averages!$B$1:$I$147,8,0))</f>
        <v>50</v>
      </c>
    </row>
    <row r="101" customFormat="false" ht="16" hidden="false" customHeight="false" outlineLevel="0" collapsed="false">
      <c r="A101" s="1" t="s">
        <v>248</v>
      </c>
      <c r="B101" s="1" t="s">
        <v>73</v>
      </c>
      <c r="C101" s="1" t="str">
        <f aca="false">VLOOKUP($A101,country_info!$A$1:$E$259,2,0)</f>
        <v>Haiti</v>
      </c>
      <c r="D101" s="1" t="str">
        <f aca="false">VLOOKUP($A101,country_info!$A$1:$E$259,4,0)</f>
        <v>Americas</v>
      </c>
      <c r="E101" s="1" t="str">
        <f aca="false">VLOOKUP($A101,country_info!$A$1:$E$259,5,0)</f>
        <v>Caribbean</v>
      </c>
      <c r="F101" s="2" t="n">
        <f aca="false">IF(IFERROR(VLOOKUP($A101,road_country_averages!$B$1:$I$147,3,0),0)=0,VLOOKUP($E101,road_region_averages!$A$1:$G$26,2,0),VLOOKUP($A101,road_country_averages!$B$1:$I$147,3,0))</f>
        <v>98.785</v>
      </c>
      <c r="G101" s="2" t="n">
        <f aca="false">IF(IFERROR(VLOOKUP($A101,road_country_averages!$B$1:$I$147,4,0),0)=0,VLOOKUP($E101,road_region_averages!$A$1:$G$26,3,0),VLOOKUP($A101,road_country_averages!$B$1:$I$147,4,0))</f>
        <v>100.395</v>
      </c>
      <c r="H101" s="2" t="n">
        <f aca="false">IF(IFERROR(VLOOKUP($A101,road_country_averages!$B$1:$I$147,5,0),0)=0,VLOOKUP($E101,road_region_averages!$A$1:$G$26,4,0),VLOOKUP($A101,road_country_averages!$B$1:$I$147,5,0))</f>
        <v>50</v>
      </c>
      <c r="I101" s="2" t="n">
        <f aca="false">IF(IFERROR(VLOOKUP($A101,road_country_averages!$B$1:$I$147,6,0),0)=0,VLOOKUP($E101,road_region_averages!$A$1:$G$26,5,0),VLOOKUP($A101,road_country_averages!$B$1:$I$147,6,0))</f>
        <v>50</v>
      </c>
      <c r="J101" s="2" t="n">
        <f aca="false">IF(IFERROR(VLOOKUP($A101,road_country_averages!$B$1:$I$147,7,0),0)=0,VLOOKUP($E101,road_region_averages!$A$1:$G$26,6,0),VLOOKUP($A101,road_country_averages!$B$1:$I$147,7,0))</f>
        <v>50</v>
      </c>
      <c r="K101" s="2" t="n">
        <f aca="false">IF(IFERROR(VLOOKUP($A101,road_country_averages!$B$1:$I$147,8,0),0)=0,VLOOKUP($E101,road_region_averages!$A$1:$G$26,7,0),VLOOKUP($A101,road_country_averages!$B$1:$I$147,8,0))</f>
        <v>50</v>
      </c>
    </row>
    <row r="102" customFormat="false" ht="16" hidden="false" customHeight="false" outlineLevel="0" collapsed="false">
      <c r="A102" s="1" t="s">
        <v>171</v>
      </c>
      <c r="B102" s="1" t="s">
        <v>56</v>
      </c>
      <c r="C102" s="1" t="str">
        <f aca="false">VLOOKUP($A102,country_info!$A$1:$E$259,2,0)</f>
        <v>Hungary</v>
      </c>
      <c r="D102" s="1" t="str">
        <f aca="false">VLOOKUP($A102,country_info!$A$1:$E$259,4,0)</f>
        <v>Europe</v>
      </c>
      <c r="E102" s="1" t="str">
        <f aca="false">VLOOKUP($A102,country_info!$A$1:$E$259,5,0)</f>
        <v>Eastern Europe</v>
      </c>
      <c r="F102" s="2" t="n">
        <f aca="false">IF(IFERROR(VLOOKUP($A102,road_country_averages!$B$1:$I$147,3,0),0)=0,VLOOKUP($E102,road_region_averages!$A$1:$G$26,2,0),VLOOKUP($A102,road_country_averages!$B$1:$I$147,3,0))</f>
        <v>110</v>
      </c>
      <c r="G102" s="2" t="n">
        <f aca="false">IF(IFERROR(VLOOKUP($A102,road_country_averages!$B$1:$I$147,4,0),0)=0,VLOOKUP($E102,road_region_averages!$A$1:$G$26,3,0),VLOOKUP($A102,road_country_averages!$B$1:$I$147,4,0))</f>
        <v>130</v>
      </c>
      <c r="H102" s="2" t="n">
        <f aca="false">IF(IFERROR(VLOOKUP($A102,road_country_averages!$B$1:$I$147,5,0),0)=0,VLOOKUP($E102,road_region_averages!$A$1:$G$26,4,0),VLOOKUP($A102,road_country_averages!$B$1:$I$147,5,0))</f>
        <v>90</v>
      </c>
      <c r="I102" s="2" t="n">
        <f aca="false">IF(IFERROR(VLOOKUP($A102,road_country_averages!$B$1:$I$147,6,0),0)=0,VLOOKUP($E102,road_region_averages!$A$1:$G$26,5,0),VLOOKUP($A102,road_country_averages!$B$1:$I$147,6,0))</f>
        <v>90</v>
      </c>
      <c r="J102" s="2" t="n">
        <f aca="false">IF(IFERROR(VLOOKUP($A102,road_country_averages!$B$1:$I$147,7,0),0)=0,VLOOKUP($E102,road_region_averages!$A$1:$G$26,6,0),VLOOKUP($A102,road_country_averages!$B$1:$I$147,7,0))</f>
        <v>50</v>
      </c>
      <c r="K102" s="2" t="n">
        <f aca="false">IF(IFERROR(VLOOKUP($A102,road_country_averages!$B$1:$I$147,8,0),0)=0,VLOOKUP($E102,road_region_averages!$A$1:$G$26,7,0),VLOOKUP($A102,road_country_averages!$B$1:$I$147,8,0))</f>
        <v>50</v>
      </c>
    </row>
    <row r="103" customFormat="false" ht="16" hidden="false" customHeight="false" outlineLevel="0" collapsed="false">
      <c r="A103" s="1" t="s">
        <v>5</v>
      </c>
      <c r="B103" s="1" t="s">
        <v>7</v>
      </c>
      <c r="C103" s="1" t="str">
        <f aca="false">VLOOKUP($A103,country_info!$A$1:$E$259,2,0)</f>
        <v>Indonesia</v>
      </c>
      <c r="D103" s="1" t="str">
        <f aca="false">VLOOKUP($A103,country_info!$A$1:$E$259,4,0)</f>
        <v>Asia</v>
      </c>
      <c r="E103" s="1" t="str">
        <f aca="false">VLOOKUP($A103,country_info!$A$1:$E$259,5,0)</f>
        <v>South-Eastern Asia</v>
      </c>
      <c r="F103" s="2" t="n">
        <f aca="false">IF(IFERROR(VLOOKUP($A103,road_country_averages!$B$1:$I$147,3,0),0)=0,VLOOKUP($E103,road_region_averages!$A$1:$G$26,2,0),VLOOKUP($A103,road_country_averages!$B$1:$I$147,3,0))</f>
        <v>100</v>
      </c>
      <c r="G103" s="2" t="n">
        <f aca="false">IF(IFERROR(VLOOKUP($A103,road_country_averages!$B$1:$I$147,4,0),0)=0,VLOOKUP($E103,road_region_averages!$A$1:$G$26,3,0),VLOOKUP($A103,road_country_averages!$B$1:$I$147,4,0))</f>
        <v>100</v>
      </c>
      <c r="H103" s="2" t="n">
        <f aca="false">IF(IFERROR(VLOOKUP($A103,road_country_averages!$B$1:$I$147,5,0),0)=0,VLOOKUP($E103,road_region_averages!$A$1:$G$26,4,0),VLOOKUP($A103,road_country_averages!$B$1:$I$147,5,0))</f>
        <v>80</v>
      </c>
      <c r="I103" s="2" t="n">
        <f aca="false">IF(IFERROR(VLOOKUP($A103,road_country_averages!$B$1:$I$147,6,0),0)=0,VLOOKUP($E103,road_region_averages!$A$1:$G$26,5,0),VLOOKUP($A103,road_country_averages!$B$1:$I$147,6,0))</f>
        <v>80</v>
      </c>
      <c r="J103" s="2" t="n">
        <f aca="false">IF(IFERROR(VLOOKUP($A103,road_country_averages!$B$1:$I$147,7,0),0)=0,VLOOKUP($E103,road_region_averages!$A$1:$G$26,6,0),VLOOKUP($A103,road_country_averages!$B$1:$I$147,7,0))</f>
        <v>50</v>
      </c>
      <c r="K103" s="2" t="n">
        <f aca="false">IF(IFERROR(VLOOKUP($A103,road_country_averages!$B$1:$I$147,8,0),0)=0,VLOOKUP($E103,road_region_averages!$A$1:$G$26,7,0),VLOOKUP($A103,road_country_averages!$B$1:$I$147,8,0))</f>
        <v>50</v>
      </c>
    </row>
    <row r="104" customFormat="false" ht="16" hidden="false" customHeight="false" outlineLevel="0" collapsed="false">
      <c r="A104" s="1" t="s">
        <v>472</v>
      </c>
      <c r="B104" s="1" t="s">
        <v>56</v>
      </c>
      <c r="C104" s="1" t="str">
        <f aca="false">VLOOKUP($A104,country_info!$A$1:$E$259,2,0)</f>
        <v>Isle of Man</v>
      </c>
      <c r="D104" s="1" t="str">
        <f aca="false">VLOOKUP($A104,country_info!$A$1:$E$259,4,0)</f>
        <v>Europe</v>
      </c>
      <c r="E104" s="1" t="str">
        <f aca="false">VLOOKUP($A104,country_info!$A$1:$E$259,5,0)</f>
        <v>Northern Europe</v>
      </c>
      <c r="F104" s="2" t="n">
        <f aca="false">IF(IFERROR(VLOOKUP($A104,road_country_averages!$B$1:$I$147,3,0),0)=0,VLOOKUP($E104,road_region_averages!$A$1:$G$26,2,0),VLOOKUP($A104,road_country_averages!$B$1:$I$147,3,0))</f>
        <v>107.341666666667</v>
      </c>
      <c r="G104" s="2" t="n">
        <f aca="false">IF(IFERROR(VLOOKUP($A104,road_country_averages!$B$1:$I$147,4,0),0)=0,VLOOKUP($E104,road_region_averages!$A$1:$G$26,3,0),VLOOKUP($A104,road_country_averages!$B$1:$I$147,4,0))</f>
        <v>113.175</v>
      </c>
      <c r="H104" s="2" t="n">
        <f aca="false">IF(IFERROR(VLOOKUP($A104,road_country_averages!$B$1:$I$147,5,0),0)=0,VLOOKUP($E104,road_region_averages!$A$1:$G$26,4,0),VLOOKUP($A104,road_country_averages!$B$1:$I$147,5,0))</f>
        <v>85.0392857142857</v>
      </c>
      <c r="I104" s="2" t="n">
        <f aca="false">IF(IFERROR(VLOOKUP($A104,road_country_averages!$B$1:$I$147,6,0),0)=0,VLOOKUP($E104,road_region_averages!$A$1:$G$26,5,0),VLOOKUP($A104,road_country_averages!$B$1:$I$147,6,0))</f>
        <v>85.0392857142857</v>
      </c>
      <c r="J104" s="2" t="n">
        <f aca="false">IF(IFERROR(VLOOKUP($A104,road_country_averages!$B$1:$I$147,7,0),0)=0,VLOOKUP($E104,road_region_averages!$A$1:$G$26,6,0),VLOOKUP($A104,road_country_averages!$B$1:$I$147,7,0))</f>
        <v>49.97</v>
      </c>
      <c r="K104" s="2" t="n">
        <f aca="false">IF(IFERROR(VLOOKUP($A104,road_country_averages!$B$1:$I$147,8,0),0)=0,VLOOKUP($E104,road_region_averages!$A$1:$G$26,7,0),VLOOKUP($A104,road_country_averages!$B$1:$I$147,8,0))</f>
        <v>49.97</v>
      </c>
    </row>
    <row r="105" customFormat="false" ht="16" hidden="false" customHeight="false" outlineLevel="0" collapsed="false">
      <c r="A105" s="1" t="s">
        <v>25</v>
      </c>
      <c r="B105" s="1" t="s">
        <v>7</v>
      </c>
      <c r="C105" s="1" t="str">
        <f aca="false">VLOOKUP($A105,country_info!$A$1:$E$259,2,0)</f>
        <v>India</v>
      </c>
      <c r="D105" s="1" t="str">
        <f aca="false">VLOOKUP($A105,country_info!$A$1:$E$259,4,0)</f>
        <v>Asia</v>
      </c>
      <c r="E105" s="1" t="str">
        <f aca="false">VLOOKUP($A105,country_info!$A$1:$E$259,5,0)</f>
        <v>Southern Asia</v>
      </c>
      <c r="F105" s="2" t="n">
        <f aca="false">IF(IFERROR(VLOOKUP($A105,road_country_averages!$B$1:$I$147,3,0),0)=0,VLOOKUP($E105,road_region_averages!$A$1:$G$26,2,0),VLOOKUP($A105,road_country_averages!$B$1:$I$147,3,0))</f>
        <v>100</v>
      </c>
      <c r="G105" s="2" t="n">
        <f aca="false">IF(IFERROR(VLOOKUP($A105,road_country_averages!$B$1:$I$147,4,0),0)=0,VLOOKUP($E105,road_region_averages!$A$1:$G$26,3,0),VLOOKUP($A105,road_country_averages!$B$1:$I$147,4,0))</f>
        <v>120</v>
      </c>
      <c r="H105" s="2" t="n">
        <f aca="false">IF(IFERROR(VLOOKUP($A105,road_country_averages!$B$1:$I$147,5,0),0)=0,VLOOKUP($E105,road_region_averages!$A$1:$G$26,4,0),VLOOKUP($A105,road_country_averages!$B$1:$I$147,5,0))</f>
        <v>80</v>
      </c>
      <c r="I105" s="2" t="n">
        <f aca="false">IF(IFERROR(VLOOKUP($A105,road_country_averages!$B$1:$I$147,6,0),0)=0,VLOOKUP($E105,road_region_averages!$A$1:$G$26,5,0),VLOOKUP($A105,road_country_averages!$B$1:$I$147,6,0))</f>
        <v>80</v>
      </c>
      <c r="J105" s="2" t="n">
        <f aca="false">IF(IFERROR(VLOOKUP($A105,road_country_averages!$B$1:$I$147,7,0),0)=0,VLOOKUP($E105,road_region_averages!$A$1:$G$26,6,0),VLOOKUP($A105,road_country_averages!$B$1:$I$147,7,0))</f>
        <v>50</v>
      </c>
      <c r="K105" s="2" t="n">
        <f aca="false">IF(IFERROR(VLOOKUP($A105,road_country_averages!$B$1:$I$147,8,0),0)=0,VLOOKUP($E105,road_region_averages!$A$1:$G$26,7,0),VLOOKUP($A105,road_country_averages!$B$1:$I$147,8,0))</f>
        <v>50</v>
      </c>
    </row>
    <row r="106" customFormat="false" ht="16" hidden="false" customHeight="false" outlineLevel="0" collapsed="false">
      <c r="A106" s="1" t="s">
        <v>479</v>
      </c>
      <c r="B106" s="1" t="s">
        <v>410</v>
      </c>
      <c r="C106" s="1" t="str">
        <f aca="false">VLOOKUP($A106,country_info!$A$1:$E$259,2,0)</f>
        <v>British Indian Ocean Territory</v>
      </c>
      <c r="D106" s="1" t="str">
        <f aca="false">VLOOKUP($A106,country_info!$A$1:$E$259,4,0)</f>
        <v>Africa</v>
      </c>
      <c r="E106" s="1" t="str">
        <f aca="false">VLOOKUP($A106,country_info!$A$1:$E$259,5,0)</f>
        <v>Seven seas (open ocean)</v>
      </c>
      <c r="F106" s="2" t="n">
        <f aca="false">IF(IFERROR(VLOOKUP($A106,road_country_averages!$B$1:$I$147,3,0),0)=0,VLOOKUP($E106,road_region_averages!$A$1:$G$26,2,0),VLOOKUP($A106,road_country_averages!$B$1:$I$147,3,0))</f>
        <v>110</v>
      </c>
      <c r="G106" s="2" t="n">
        <f aca="false">IF(IFERROR(VLOOKUP($A106,road_country_averages!$B$1:$I$147,4,0),0)=0,VLOOKUP($E106,road_region_averages!$A$1:$G$26,3,0),VLOOKUP($A106,road_country_averages!$B$1:$I$147,4,0))</f>
        <v>110</v>
      </c>
      <c r="H106" s="2" t="n">
        <f aca="false">IF(IFERROR(VLOOKUP($A106,road_country_averages!$B$1:$I$147,5,0),0)=0,VLOOKUP($E106,road_region_averages!$A$1:$G$26,4,0),VLOOKUP($A106,road_country_averages!$B$1:$I$147,5,0))</f>
        <v>90</v>
      </c>
      <c r="I106" s="2" t="n">
        <f aca="false">IF(IFERROR(VLOOKUP($A106,road_country_averages!$B$1:$I$147,6,0),0)=0,VLOOKUP($E106,road_region_averages!$A$1:$G$26,5,0),VLOOKUP($A106,road_country_averages!$B$1:$I$147,6,0))</f>
        <v>90</v>
      </c>
      <c r="J106" s="2" t="n">
        <f aca="false">IF(IFERROR(VLOOKUP($A106,road_country_averages!$B$1:$I$147,7,0),0)=0,VLOOKUP($E106,road_region_averages!$A$1:$G$26,6,0),VLOOKUP($A106,road_country_averages!$B$1:$I$147,7,0))</f>
        <v>50</v>
      </c>
      <c r="K106" s="2" t="n">
        <f aca="false">IF(IFERROR(VLOOKUP($A106,road_country_averages!$B$1:$I$147,8,0),0)=0,VLOOKUP($E106,road_region_averages!$A$1:$G$26,7,0),VLOOKUP($A106,road_country_averages!$B$1:$I$147,8,0))</f>
        <v>50</v>
      </c>
    </row>
    <row r="107" customFormat="false" ht="16" hidden="false" customHeight="false" outlineLevel="0" collapsed="false">
      <c r="A107" s="1" t="s">
        <v>177</v>
      </c>
      <c r="B107" s="1" t="s">
        <v>56</v>
      </c>
      <c r="C107" s="1" t="str">
        <f aca="false">VLOOKUP($A107,country_info!$A$1:$E$259,2,0)</f>
        <v>Ireland</v>
      </c>
      <c r="D107" s="1" t="str">
        <f aca="false">VLOOKUP($A107,country_info!$A$1:$E$259,4,0)</f>
        <v>Europe</v>
      </c>
      <c r="E107" s="1" t="str">
        <f aca="false">VLOOKUP($A107,country_info!$A$1:$E$259,5,0)</f>
        <v>Northern Europe</v>
      </c>
      <c r="F107" s="2" t="n">
        <f aca="false">IF(IFERROR(VLOOKUP($A107,road_country_averages!$B$1:$I$147,3,0),0)=0,VLOOKUP($E107,road_region_averages!$A$1:$G$26,2,0),VLOOKUP($A107,road_country_averages!$B$1:$I$147,3,0))</f>
        <v>120</v>
      </c>
      <c r="G107" s="2" t="n">
        <f aca="false">IF(IFERROR(VLOOKUP($A107,road_country_averages!$B$1:$I$147,4,0),0)=0,VLOOKUP($E107,road_region_averages!$A$1:$G$26,3,0),VLOOKUP($A107,road_country_averages!$B$1:$I$147,4,0))</f>
        <v>120</v>
      </c>
      <c r="H107" s="2" t="n">
        <f aca="false">IF(IFERROR(VLOOKUP($A107,road_country_averages!$B$1:$I$147,5,0),0)=0,VLOOKUP($E107,road_region_averages!$A$1:$G$26,4,0),VLOOKUP($A107,road_country_averages!$B$1:$I$147,5,0))</f>
        <v>100</v>
      </c>
      <c r="I107" s="2" t="n">
        <f aca="false">IF(IFERROR(VLOOKUP($A107,road_country_averages!$B$1:$I$147,6,0),0)=0,VLOOKUP($E107,road_region_averages!$A$1:$G$26,5,0),VLOOKUP($A107,road_country_averages!$B$1:$I$147,6,0))</f>
        <v>100</v>
      </c>
      <c r="J107" s="2" t="n">
        <f aca="false">IF(IFERROR(VLOOKUP($A107,road_country_averages!$B$1:$I$147,7,0),0)=0,VLOOKUP($E107,road_region_averages!$A$1:$G$26,6,0),VLOOKUP($A107,road_country_averages!$B$1:$I$147,7,0))</f>
        <v>50</v>
      </c>
      <c r="K107" s="2" t="n">
        <f aca="false">IF(IFERROR(VLOOKUP($A107,road_country_averages!$B$1:$I$147,8,0),0)=0,VLOOKUP($E107,road_region_averages!$A$1:$G$26,7,0),VLOOKUP($A107,road_country_averages!$B$1:$I$147,8,0))</f>
        <v>50</v>
      </c>
    </row>
    <row r="108" customFormat="false" ht="16" hidden="false" customHeight="false" outlineLevel="0" collapsed="false">
      <c r="A108" s="1" t="s">
        <v>208</v>
      </c>
      <c r="B108" s="1" t="s">
        <v>7</v>
      </c>
      <c r="C108" s="1" t="str">
        <f aca="false">VLOOKUP($A108,country_info!$A$1:$E$259,2,0)</f>
        <v>Iran</v>
      </c>
      <c r="D108" s="1" t="str">
        <f aca="false">VLOOKUP($A108,country_info!$A$1:$E$259,4,0)</f>
        <v>Asia</v>
      </c>
      <c r="E108" s="1" t="str">
        <f aca="false">VLOOKUP($A108,country_info!$A$1:$E$259,5,0)</f>
        <v>Southern Asia</v>
      </c>
      <c r="F108" s="2" t="n">
        <f aca="false">IF(IFERROR(VLOOKUP($A108,road_country_averages!$B$1:$I$147,3,0),0)=0,VLOOKUP($E108,road_region_averages!$A$1:$G$26,2,0),VLOOKUP($A108,road_country_averages!$B$1:$I$147,3,0))</f>
        <v>86</v>
      </c>
      <c r="G108" s="2" t="n">
        <f aca="false">IF(IFERROR(VLOOKUP($A108,road_country_averages!$B$1:$I$147,4,0),0)=0,VLOOKUP($E108,road_region_averages!$A$1:$G$26,3,0),VLOOKUP($A108,road_country_averages!$B$1:$I$147,4,0))</f>
        <v>90</v>
      </c>
      <c r="H108" s="2" t="n">
        <f aca="false">IF(IFERROR(VLOOKUP($A108,road_country_averages!$B$1:$I$147,5,0),0)=0,VLOOKUP($E108,road_region_averages!$A$1:$G$26,4,0),VLOOKUP($A108,road_country_averages!$B$1:$I$147,5,0))</f>
        <v>52</v>
      </c>
      <c r="I108" s="2" t="n">
        <f aca="false">IF(IFERROR(VLOOKUP($A108,road_country_averages!$B$1:$I$147,6,0),0)=0,VLOOKUP($E108,road_region_averages!$A$1:$G$26,5,0),VLOOKUP($A108,road_country_averages!$B$1:$I$147,6,0))</f>
        <v>52</v>
      </c>
      <c r="J108" s="2" t="n">
        <f aca="false">IF(IFERROR(VLOOKUP($A108,road_country_averages!$B$1:$I$147,7,0),0)=0,VLOOKUP($E108,road_region_averages!$A$1:$G$26,6,0),VLOOKUP($A108,road_country_averages!$B$1:$I$147,7,0))</f>
        <v>46</v>
      </c>
      <c r="K108" s="2" t="n">
        <f aca="false">IF(IFERROR(VLOOKUP($A108,road_country_averages!$B$1:$I$147,8,0),0)=0,VLOOKUP($E108,road_region_averages!$A$1:$G$26,7,0),VLOOKUP($A108,road_country_averages!$B$1:$I$147,8,0))</f>
        <v>50</v>
      </c>
    </row>
    <row r="109" customFormat="false" ht="16" hidden="false" customHeight="false" outlineLevel="0" collapsed="false">
      <c r="A109" s="1" t="s">
        <v>202</v>
      </c>
      <c r="B109" s="1" t="s">
        <v>7</v>
      </c>
      <c r="C109" s="1" t="str">
        <f aca="false">VLOOKUP($A109,country_info!$A$1:$E$259,2,0)</f>
        <v>Iraq</v>
      </c>
      <c r="D109" s="1" t="str">
        <f aca="false">VLOOKUP($A109,country_info!$A$1:$E$259,4,0)</f>
        <v>Asia</v>
      </c>
      <c r="E109" s="1" t="str">
        <f aca="false">VLOOKUP($A109,country_info!$A$1:$E$259,5,0)</f>
        <v>Western Asia</v>
      </c>
      <c r="F109" s="2" t="n">
        <f aca="false">IF(IFERROR(VLOOKUP($A109,road_country_averages!$B$1:$I$147,3,0),0)=0,VLOOKUP($E109,road_region_averages!$A$1:$G$26,2,0),VLOOKUP($A109,road_country_averages!$B$1:$I$147,3,0))</f>
        <v>113.076923076923</v>
      </c>
      <c r="G109" s="2" t="n">
        <f aca="false">IF(IFERROR(VLOOKUP($A109,road_country_averages!$B$1:$I$147,4,0),0)=0,VLOOKUP($E109,road_region_averages!$A$1:$G$26,3,0),VLOOKUP($A109,road_country_averages!$B$1:$I$147,4,0))</f>
        <v>116.538461538462</v>
      </c>
      <c r="H109" s="2" t="n">
        <f aca="false">IF(IFERROR(VLOOKUP($A109,road_country_averages!$B$1:$I$147,5,0),0)=0,VLOOKUP($E109,road_region_averages!$A$1:$G$26,4,0),VLOOKUP($A109,road_country_averages!$B$1:$I$147,5,0))</f>
        <v>84.2857142857143</v>
      </c>
      <c r="I109" s="2" t="n">
        <f aca="false">IF(IFERROR(VLOOKUP($A109,road_country_averages!$B$1:$I$147,6,0),0)=0,VLOOKUP($E109,road_region_averages!$A$1:$G$26,5,0),VLOOKUP($A109,road_country_averages!$B$1:$I$147,6,0))</f>
        <v>88.5714285714286</v>
      </c>
      <c r="J109" s="2" t="n">
        <f aca="false">IF(IFERROR(VLOOKUP($A109,road_country_averages!$B$1:$I$147,7,0),0)=0,VLOOKUP($E109,road_region_averages!$A$1:$G$26,6,0),VLOOKUP($A109,road_country_averages!$B$1:$I$147,7,0))</f>
        <v>55</v>
      </c>
      <c r="K109" s="2" t="n">
        <f aca="false">IF(IFERROR(VLOOKUP($A109,road_country_averages!$B$1:$I$147,8,0),0)=0,VLOOKUP($E109,road_region_averages!$A$1:$G$26,7,0),VLOOKUP($A109,road_country_averages!$B$1:$I$147,8,0))</f>
        <v>59.2857142857143</v>
      </c>
    </row>
    <row r="110" customFormat="false" ht="16" hidden="false" customHeight="false" outlineLevel="0" collapsed="false">
      <c r="A110" s="1" t="s">
        <v>401</v>
      </c>
      <c r="B110" s="1" t="s">
        <v>56</v>
      </c>
      <c r="C110" s="1" t="str">
        <f aca="false">VLOOKUP($A110,country_info!$A$1:$E$259,2,0)</f>
        <v>Iceland</v>
      </c>
      <c r="D110" s="1" t="str">
        <f aca="false">VLOOKUP($A110,country_info!$A$1:$E$259,4,0)</f>
        <v>Europe</v>
      </c>
      <c r="E110" s="1" t="str">
        <f aca="false">VLOOKUP($A110,country_info!$A$1:$E$259,5,0)</f>
        <v>Northern Europe</v>
      </c>
      <c r="F110" s="2" t="n">
        <f aca="false">IF(IFERROR(VLOOKUP($A110,road_country_averages!$B$1:$I$147,3,0),0)=0,VLOOKUP($E110,road_region_averages!$A$1:$G$26,2,0),VLOOKUP($A110,road_country_averages!$B$1:$I$147,3,0))</f>
        <v>90</v>
      </c>
      <c r="G110" s="2" t="n">
        <f aca="false">IF(IFERROR(VLOOKUP($A110,road_country_averages!$B$1:$I$147,4,0),0)=0,VLOOKUP($E110,road_region_averages!$A$1:$G$26,3,0),VLOOKUP($A110,road_country_averages!$B$1:$I$147,4,0))</f>
        <v>90</v>
      </c>
      <c r="H110" s="2" t="n">
        <f aca="false">IF(IFERROR(VLOOKUP($A110,road_country_averages!$B$1:$I$147,5,0),0)=0,VLOOKUP($E110,road_region_averages!$A$1:$G$26,4,0),VLOOKUP($A110,road_country_averages!$B$1:$I$147,5,0))</f>
        <v>80</v>
      </c>
      <c r="I110" s="2" t="n">
        <f aca="false">IF(IFERROR(VLOOKUP($A110,road_country_averages!$B$1:$I$147,6,0),0)=0,VLOOKUP($E110,road_region_averages!$A$1:$G$26,5,0),VLOOKUP($A110,road_country_averages!$B$1:$I$147,6,0))</f>
        <v>80</v>
      </c>
      <c r="J110" s="2" t="n">
        <f aca="false">IF(IFERROR(VLOOKUP($A110,road_country_averages!$B$1:$I$147,7,0),0)=0,VLOOKUP($E110,road_region_averages!$A$1:$G$26,6,0),VLOOKUP($A110,road_country_averages!$B$1:$I$147,7,0))</f>
        <v>50</v>
      </c>
      <c r="K110" s="2" t="n">
        <f aca="false">IF(IFERROR(VLOOKUP($A110,road_country_averages!$B$1:$I$147,8,0),0)=0,VLOOKUP($E110,road_region_averages!$A$1:$G$26,7,0),VLOOKUP($A110,road_country_averages!$B$1:$I$147,8,0))</f>
        <v>50</v>
      </c>
    </row>
    <row r="111" customFormat="false" ht="16" hidden="false" customHeight="false" outlineLevel="0" collapsed="false">
      <c r="A111" s="1" t="s">
        <v>31</v>
      </c>
      <c r="B111" s="1" t="s">
        <v>7</v>
      </c>
      <c r="C111" s="1" t="str">
        <f aca="false">VLOOKUP($A111,country_info!$A$1:$E$259,2,0)</f>
        <v>Israel</v>
      </c>
      <c r="D111" s="1" t="str">
        <f aca="false">VLOOKUP($A111,country_info!$A$1:$E$259,4,0)</f>
        <v>Asia</v>
      </c>
      <c r="E111" s="1" t="str">
        <f aca="false">VLOOKUP($A111,country_info!$A$1:$E$259,5,0)</f>
        <v>Western Asia</v>
      </c>
      <c r="F111" s="2" t="n">
        <f aca="false">IF(IFERROR(VLOOKUP($A111,road_country_averages!$B$1:$I$147,3,0),0)=0,VLOOKUP($E111,road_region_averages!$A$1:$G$26,2,0),VLOOKUP($A111,road_country_averages!$B$1:$I$147,3,0))</f>
        <v>110</v>
      </c>
      <c r="G111" s="2" t="n">
        <f aca="false">IF(IFERROR(VLOOKUP($A111,road_country_averages!$B$1:$I$147,4,0),0)=0,VLOOKUP($E111,road_region_averages!$A$1:$G$26,3,0),VLOOKUP($A111,road_country_averages!$B$1:$I$147,4,0))</f>
        <v>110</v>
      </c>
      <c r="H111" s="2" t="n">
        <f aca="false">IF(IFERROR(VLOOKUP($A111,road_country_averages!$B$1:$I$147,5,0),0)=0,VLOOKUP($E111,road_region_averages!$A$1:$G$26,4,0),VLOOKUP($A111,road_country_averages!$B$1:$I$147,5,0))</f>
        <v>80</v>
      </c>
      <c r="I111" s="2" t="n">
        <f aca="false">IF(IFERROR(VLOOKUP($A111,road_country_averages!$B$1:$I$147,6,0),0)=0,VLOOKUP($E111,road_region_averages!$A$1:$G$26,5,0),VLOOKUP($A111,road_country_averages!$B$1:$I$147,6,0))</f>
        <v>90</v>
      </c>
      <c r="J111" s="2" t="n">
        <f aca="false">IF(IFERROR(VLOOKUP($A111,road_country_averages!$B$1:$I$147,7,0),0)=0,VLOOKUP($E111,road_region_averages!$A$1:$G$26,6,0),VLOOKUP($A111,road_country_averages!$B$1:$I$147,7,0))</f>
        <v>50</v>
      </c>
      <c r="K111" s="2" t="n">
        <f aca="false">IF(IFERROR(VLOOKUP($A111,road_country_averages!$B$1:$I$147,8,0),0)=0,VLOOKUP($E111,road_region_averages!$A$1:$G$26,7,0),VLOOKUP($A111,road_country_averages!$B$1:$I$147,8,0))</f>
        <v>50</v>
      </c>
    </row>
    <row r="112" customFormat="false" ht="16" hidden="false" customHeight="false" outlineLevel="0" collapsed="false">
      <c r="A112" s="1" t="s">
        <v>204</v>
      </c>
      <c r="B112" s="1" t="s">
        <v>56</v>
      </c>
      <c r="C112" s="1" t="str">
        <f aca="false">VLOOKUP($A112,country_info!$A$1:$E$259,2,0)</f>
        <v>Italy</v>
      </c>
      <c r="D112" s="1" t="str">
        <f aca="false">VLOOKUP($A112,country_info!$A$1:$E$259,4,0)</f>
        <v>Europe</v>
      </c>
      <c r="E112" s="1" t="str">
        <f aca="false">VLOOKUP($A112,country_info!$A$1:$E$259,5,0)</f>
        <v>Southern Europe</v>
      </c>
      <c r="F112" s="2" t="n">
        <f aca="false">IF(IFERROR(VLOOKUP($A112,road_country_averages!$B$1:$I$147,3,0),0)=0,VLOOKUP($E112,road_region_averages!$A$1:$G$26,2,0),VLOOKUP($A112,road_country_averages!$B$1:$I$147,3,0))</f>
        <v>130</v>
      </c>
      <c r="G112" s="2" t="n">
        <f aca="false">IF(IFERROR(VLOOKUP($A112,road_country_averages!$B$1:$I$147,4,0),0)=0,VLOOKUP($E112,road_region_averages!$A$1:$G$26,3,0),VLOOKUP($A112,road_country_averages!$B$1:$I$147,4,0))</f>
        <v>130</v>
      </c>
      <c r="H112" s="2" t="n">
        <f aca="false">IF(IFERROR(VLOOKUP($A112,road_country_averages!$B$1:$I$147,5,0),0)=0,VLOOKUP($E112,road_region_averages!$A$1:$G$26,4,0),VLOOKUP($A112,road_country_averages!$B$1:$I$147,5,0))</f>
        <v>90</v>
      </c>
      <c r="I112" s="2" t="n">
        <f aca="false">IF(IFERROR(VLOOKUP($A112,road_country_averages!$B$1:$I$147,6,0),0)=0,VLOOKUP($E112,road_region_averages!$A$1:$G$26,5,0),VLOOKUP($A112,road_country_averages!$B$1:$I$147,6,0))</f>
        <v>90</v>
      </c>
      <c r="J112" s="2" t="n">
        <f aca="false">IF(IFERROR(VLOOKUP($A112,road_country_averages!$B$1:$I$147,7,0),0)=0,VLOOKUP($E112,road_region_averages!$A$1:$G$26,6,0),VLOOKUP($A112,road_country_averages!$B$1:$I$147,7,0))</f>
        <v>50</v>
      </c>
      <c r="K112" s="2" t="n">
        <f aca="false">IF(IFERROR(VLOOKUP($A112,road_country_averages!$B$1:$I$147,8,0),0)=0,VLOOKUP($E112,road_region_averages!$A$1:$G$26,7,0),VLOOKUP($A112,road_country_averages!$B$1:$I$147,8,0))</f>
        <v>50</v>
      </c>
    </row>
    <row r="113" customFormat="false" ht="16" hidden="false" customHeight="false" outlineLevel="0" collapsed="false">
      <c r="A113" s="1" t="s">
        <v>448</v>
      </c>
      <c r="B113" s="1" t="s">
        <v>73</v>
      </c>
      <c r="C113" s="1" t="str">
        <f aca="false">VLOOKUP($A113,country_info!$A$1:$E$259,2,0)</f>
        <v>Jamaica</v>
      </c>
      <c r="D113" s="1" t="str">
        <f aca="false">VLOOKUP($A113,country_info!$A$1:$E$259,4,0)</f>
        <v>Americas</v>
      </c>
      <c r="E113" s="1" t="str">
        <f aca="false">VLOOKUP($A113,country_info!$A$1:$E$259,5,0)</f>
        <v>Caribbean</v>
      </c>
      <c r="F113" s="2" t="n">
        <f aca="false">IF(IFERROR(VLOOKUP($A113,road_country_averages!$B$1:$I$147,3,0),0)=0,VLOOKUP($E113,road_region_averages!$A$1:$G$26,2,0),VLOOKUP($A113,road_country_averages!$B$1:$I$147,3,0))</f>
        <v>110</v>
      </c>
      <c r="G113" s="2" t="n">
        <f aca="false">IF(IFERROR(VLOOKUP($A113,road_country_averages!$B$1:$I$147,4,0),0)=0,VLOOKUP($E113,road_region_averages!$A$1:$G$26,3,0),VLOOKUP($A113,road_country_averages!$B$1:$I$147,4,0))</f>
        <v>110</v>
      </c>
      <c r="H113" s="2" t="n">
        <f aca="false">IF(IFERROR(VLOOKUP($A113,road_country_averages!$B$1:$I$147,5,0),0)=0,VLOOKUP($E113,road_region_averages!$A$1:$G$26,4,0),VLOOKUP($A113,road_country_averages!$B$1:$I$147,5,0))</f>
        <v>80</v>
      </c>
      <c r="I113" s="2" t="n">
        <f aca="false">IF(IFERROR(VLOOKUP($A113,road_country_averages!$B$1:$I$147,6,0),0)=0,VLOOKUP($E113,road_region_averages!$A$1:$G$26,5,0),VLOOKUP($A113,road_country_averages!$B$1:$I$147,6,0))</f>
        <v>80</v>
      </c>
      <c r="J113" s="2" t="n">
        <f aca="false">IF(IFERROR(VLOOKUP($A113,road_country_averages!$B$1:$I$147,7,0),0)=0,VLOOKUP($E113,road_region_averages!$A$1:$G$26,6,0),VLOOKUP($A113,road_country_averages!$B$1:$I$147,7,0))</f>
        <v>50</v>
      </c>
      <c r="K113" s="2" t="n">
        <f aca="false">IF(IFERROR(VLOOKUP($A113,road_country_averages!$B$1:$I$147,8,0),0)=0,VLOOKUP($E113,road_region_averages!$A$1:$G$26,7,0),VLOOKUP($A113,road_country_averages!$B$1:$I$147,8,0))</f>
        <v>50</v>
      </c>
    </row>
    <row r="114" customFormat="false" ht="16" hidden="false" customHeight="false" outlineLevel="0" collapsed="false">
      <c r="A114" s="1" t="s">
        <v>468</v>
      </c>
      <c r="B114" s="1" t="s">
        <v>56</v>
      </c>
      <c r="C114" s="1" t="str">
        <f aca="false">VLOOKUP($A114,country_info!$A$1:$E$259,2,0)</f>
        <v>Jersey</v>
      </c>
      <c r="D114" s="1" t="str">
        <f aca="false">VLOOKUP($A114,country_info!$A$1:$E$259,4,0)</f>
        <v>Europe</v>
      </c>
      <c r="E114" s="1" t="str">
        <f aca="false">VLOOKUP($A114,country_info!$A$1:$E$259,5,0)</f>
        <v>Northern Europe</v>
      </c>
      <c r="F114" s="2" t="n">
        <f aca="false">IF(IFERROR(VLOOKUP($A114,road_country_averages!$B$1:$I$147,3,0),0)=0,VLOOKUP($E114,road_region_averages!$A$1:$G$26,2,0),VLOOKUP($A114,road_country_averages!$B$1:$I$147,3,0))</f>
        <v>107.341666666667</v>
      </c>
      <c r="G114" s="2" t="n">
        <f aca="false">IF(IFERROR(VLOOKUP($A114,road_country_averages!$B$1:$I$147,4,0),0)=0,VLOOKUP($E114,road_region_averages!$A$1:$G$26,3,0),VLOOKUP($A114,road_country_averages!$B$1:$I$147,4,0))</f>
        <v>113.175</v>
      </c>
      <c r="H114" s="2" t="n">
        <f aca="false">IF(IFERROR(VLOOKUP($A114,road_country_averages!$B$1:$I$147,5,0),0)=0,VLOOKUP($E114,road_region_averages!$A$1:$G$26,4,0),VLOOKUP($A114,road_country_averages!$B$1:$I$147,5,0))</f>
        <v>64.4</v>
      </c>
      <c r="I114" s="2" t="n">
        <f aca="false">IF(IFERROR(VLOOKUP($A114,road_country_averages!$B$1:$I$147,6,0),0)=0,VLOOKUP($E114,road_region_averages!$A$1:$G$26,5,0),VLOOKUP($A114,road_country_averages!$B$1:$I$147,6,0))</f>
        <v>64.4</v>
      </c>
      <c r="J114" s="2" t="n">
        <f aca="false">IF(IFERROR(VLOOKUP($A114,road_country_averages!$B$1:$I$147,7,0),0)=0,VLOOKUP($E114,road_region_averages!$A$1:$G$26,6,0),VLOOKUP($A114,road_country_averages!$B$1:$I$147,7,0))</f>
        <v>64.4</v>
      </c>
      <c r="K114" s="2" t="n">
        <f aca="false">IF(IFERROR(VLOOKUP($A114,road_country_averages!$B$1:$I$147,8,0),0)=0,VLOOKUP($E114,road_region_averages!$A$1:$G$26,7,0),VLOOKUP($A114,road_country_averages!$B$1:$I$147,8,0))</f>
        <v>64.4</v>
      </c>
    </row>
    <row r="115" customFormat="false" ht="16" hidden="false" customHeight="false" outlineLevel="0" collapsed="false">
      <c r="A115" s="1" t="s">
        <v>308</v>
      </c>
      <c r="B115" s="1" t="s">
        <v>7</v>
      </c>
      <c r="C115" s="1" t="str">
        <f aca="false">VLOOKUP($A115,country_info!$A$1:$E$259,2,0)</f>
        <v>Jordan</v>
      </c>
      <c r="D115" s="1" t="str">
        <f aca="false">VLOOKUP($A115,country_info!$A$1:$E$259,4,0)</f>
        <v>Asia</v>
      </c>
      <c r="E115" s="1" t="str">
        <f aca="false">VLOOKUP($A115,country_info!$A$1:$E$259,5,0)</f>
        <v>Western Asia</v>
      </c>
      <c r="F115" s="2" t="n">
        <f aca="false">IF(IFERROR(VLOOKUP($A115,road_country_averages!$B$1:$I$147,3,0),0)=0,VLOOKUP($E115,road_region_averages!$A$1:$G$26,2,0),VLOOKUP($A115,road_country_averages!$B$1:$I$147,3,0))</f>
        <v>120</v>
      </c>
      <c r="G115" s="2" t="n">
        <f aca="false">IF(IFERROR(VLOOKUP($A115,road_country_averages!$B$1:$I$147,4,0),0)=0,VLOOKUP($E115,road_region_averages!$A$1:$G$26,3,0),VLOOKUP($A115,road_country_averages!$B$1:$I$147,4,0))</f>
        <v>120</v>
      </c>
      <c r="H115" s="2" t="n">
        <f aca="false">IF(IFERROR(VLOOKUP($A115,road_country_averages!$B$1:$I$147,5,0),0)=0,VLOOKUP($E115,road_region_averages!$A$1:$G$26,4,0),VLOOKUP($A115,road_country_averages!$B$1:$I$147,5,0))</f>
        <v>80</v>
      </c>
      <c r="I115" s="2" t="n">
        <f aca="false">IF(IFERROR(VLOOKUP($A115,road_country_averages!$B$1:$I$147,6,0),0)=0,VLOOKUP($E115,road_region_averages!$A$1:$G$26,5,0),VLOOKUP($A115,road_country_averages!$B$1:$I$147,6,0))</f>
        <v>80</v>
      </c>
      <c r="J115" s="2" t="n">
        <f aca="false">IF(IFERROR(VLOOKUP($A115,road_country_averages!$B$1:$I$147,7,0),0)=0,VLOOKUP($E115,road_region_averages!$A$1:$G$26,6,0),VLOOKUP($A115,road_country_averages!$B$1:$I$147,7,0))</f>
        <v>60</v>
      </c>
      <c r="K115" s="2" t="n">
        <f aca="false">IF(IFERROR(VLOOKUP($A115,road_country_averages!$B$1:$I$147,8,0),0)=0,VLOOKUP($E115,road_region_averages!$A$1:$G$26,7,0),VLOOKUP($A115,road_country_averages!$B$1:$I$147,8,0))</f>
        <v>60</v>
      </c>
    </row>
    <row r="116" customFormat="false" ht="16" hidden="false" customHeight="false" outlineLevel="0" collapsed="false">
      <c r="A116" s="1" t="s">
        <v>397</v>
      </c>
      <c r="B116" s="1" t="s">
        <v>7</v>
      </c>
      <c r="C116" s="1" t="str">
        <f aca="false">VLOOKUP($A116,country_info!$A$1:$E$259,2,0)</f>
        <v>Japan</v>
      </c>
      <c r="D116" s="1" t="str">
        <f aca="false">VLOOKUP($A116,country_info!$A$1:$E$259,4,0)</f>
        <v>Asia</v>
      </c>
      <c r="E116" s="1" t="str">
        <f aca="false">VLOOKUP($A116,country_info!$A$1:$E$259,5,0)</f>
        <v>Eastern Asia</v>
      </c>
      <c r="F116" s="2" t="n">
        <f aca="false">IF(IFERROR(VLOOKUP($A116,road_country_averages!$B$1:$I$147,3,0),0)=0,VLOOKUP($E116,road_region_averages!$A$1:$G$26,2,0),VLOOKUP($A116,road_country_averages!$B$1:$I$147,3,0))</f>
        <v>100</v>
      </c>
      <c r="G116" s="2" t="n">
        <f aca="false">IF(IFERROR(VLOOKUP($A116,road_country_averages!$B$1:$I$147,4,0),0)=0,VLOOKUP($E116,road_region_averages!$A$1:$G$26,3,0),VLOOKUP($A116,road_country_averages!$B$1:$I$147,4,0))</f>
        <v>100</v>
      </c>
      <c r="H116" s="2" t="n">
        <f aca="false">IF(IFERROR(VLOOKUP($A116,road_country_averages!$B$1:$I$147,5,0),0)=0,VLOOKUP($E116,road_region_averages!$A$1:$G$26,4,0),VLOOKUP($A116,road_country_averages!$B$1:$I$147,5,0))</f>
        <v>80</v>
      </c>
      <c r="I116" s="2" t="n">
        <f aca="false">IF(IFERROR(VLOOKUP($A116,road_country_averages!$B$1:$I$147,6,0),0)=0,VLOOKUP($E116,road_region_averages!$A$1:$G$26,5,0),VLOOKUP($A116,road_country_averages!$B$1:$I$147,6,0))</f>
        <v>80</v>
      </c>
      <c r="J116" s="2" t="n">
        <f aca="false">IF(IFERROR(VLOOKUP($A116,road_country_averages!$B$1:$I$147,7,0),0)=0,VLOOKUP($E116,road_region_averages!$A$1:$G$26,6,0),VLOOKUP($A116,road_country_averages!$B$1:$I$147,7,0))</f>
        <v>30</v>
      </c>
      <c r="K116" s="2" t="n">
        <f aca="false">IF(IFERROR(VLOOKUP($A116,road_country_averages!$B$1:$I$147,8,0),0)=0,VLOOKUP($E116,road_region_averages!$A$1:$G$26,7,0),VLOOKUP($A116,road_country_averages!$B$1:$I$147,8,0))</f>
        <v>50</v>
      </c>
    </row>
    <row r="117" customFormat="false" ht="16" hidden="false" customHeight="false" outlineLevel="0" collapsed="false">
      <c r="A117" s="1" t="s">
        <v>104</v>
      </c>
      <c r="B117" s="1" t="s">
        <v>7</v>
      </c>
      <c r="C117" s="1" t="str">
        <f aca="false">VLOOKUP($A117,country_info!$A$1:$E$259,2,0)</f>
        <v>Kazakhstan</v>
      </c>
      <c r="D117" s="1" t="str">
        <f aca="false">VLOOKUP($A117,country_info!$A$1:$E$259,4,0)</f>
        <v>Asia</v>
      </c>
      <c r="E117" s="1" t="str">
        <f aca="false">VLOOKUP($A117,country_info!$A$1:$E$259,5,0)</f>
        <v>Central Asia</v>
      </c>
      <c r="F117" s="2" t="n">
        <f aca="false">IF(IFERROR(VLOOKUP($A117,road_country_averages!$B$1:$I$147,3,0),0)=0,VLOOKUP($E117,road_region_averages!$A$1:$G$26,2,0),VLOOKUP($A117,road_country_averages!$B$1:$I$147,3,0))</f>
        <v>110</v>
      </c>
      <c r="G117" s="2" t="n">
        <f aca="false">IF(IFERROR(VLOOKUP($A117,road_country_averages!$B$1:$I$147,4,0),0)=0,VLOOKUP($E117,road_region_averages!$A$1:$G$26,3,0),VLOOKUP($A117,road_country_averages!$B$1:$I$147,4,0))</f>
        <v>110</v>
      </c>
      <c r="H117" s="2" t="n">
        <f aca="false">IF(IFERROR(VLOOKUP($A117,road_country_averages!$B$1:$I$147,5,0),0)=0,VLOOKUP($E117,road_region_averages!$A$1:$G$26,4,0),VLOOKUP($A117,road_country_averages!$B$1:$I$147,5,0))</f>
        <v>90</v>
      </c>
      <c r="I117" s="2" t="n">
        <f aca="false">IF(IFERROR(VLOOKUP($A117,road_country_averages!$B$1:$I$147,6,0),0)=0,VLOOKUP($E117,road_region_averages!$A$1:$G$26,5,0),VLOOKUP($A117,road_country_averages!$B$1:$I$147,6,0))</f>
        <v>90</v>
      </c>
      <c r="J117" s="2" t="n">
        <f aca="false">IF(IFERROR(VLOOKUP($A117,road_country_averages!$B$1:$I$147,7,0),0)=0,VLOOKUP($E117,road_region_averages!$A$1:$G$26,6,0),VLOOKUP($A117,road_country_averages!$B$1:$I$147,7,0))</f>
        <v>20</v>
      </c>
      <c r="K117" s="2" t="n">
        <f aca="false">IF(IFERROR(VLOOKUP($A117,road_country_averages!$B$1:$I$147,8,0),0)=0,VLOOKUP($E117,road_region_averages!$A$1:$G$26,7,0),VLOOKUP($A117,road_country_averages!$B$1:$I$147,8,0))</f>
        <v>60</v>
      </c>
    </row>
    <row r="118" customFormat="false" ht="16" hidden="false" customHeight="false" outlineLevel="0" collapsed="false">
      <c r="A118" s="1" t="s">
        <v>45</v>
      </c>
      <c r="B118" s="1" t="s">
        <v>39</v>
      </c>
      <c r="C118" s="1" t="str">
        <f aca="false">VLOOKUP($A118,country_info!$A$1:$E$259,2,0)</f>
        <v>Kenya</v>
      </c>
      <c r="D118" s="1" t="str">
        <f aca="false">VLOOKUP($A118,country_info!$A$1:$E$259,4,0)</f>
        <v>Africa</v>
      </c>
      <c r="E118" s="1" t="str">
        <f aca="false">VLOOKUP($A118,country_info!$A$1:$E$259,5,0)</f>
        <v>Eastern Africa</v>
      </c>
      <c r="F118" s="2" t="n">
        <f aca="false">IF(IFERROR(VLOOKUP($A118,road_country_averages!$B$1:$I$147,3,0),0)=0,VLOOKUP($E118,road_region_averages!$A$1:$G$26,2,0),VLOOKUP($A118,road_country_averages!$B$1:$I$147,3,0))</f>
        <v>110</v>
      </c>
      <c r="G118" s="2" t="n">
        <f aca="false">IF(IFERROR(VLOOKUP($A118,road_country_averages!$B$1:$I$147,4,0),0)=0,VLOOKUP($E118,road_region_averages!$A$1:$G$26,3,0),VLOOKUP($A118,road_country_averages!$B$1:$I$147,4,0))</f>
        <v>110</v>
      </c>
      <c r="H118" s="2" t="n">
        <f aca="false">IF(IFERROR(VLOOKUP($A118,road_country_averages!$B$1:$I$147,5,0),0)=0,VLOOKUP($E118,road_region_averages!$A$1:$G$26,4,0),VLOOKUP($A118,road_country_averages!$B$1:$I$147,5,0))</f>
        <v>110</v>
      </c>
      <c r="I118" s="2" t="n">
        <f aca="false">IF(IFERROR(VLOOKUP($A118,road_country_averages!$B$1:$I$147,6,0),0)=0,VLOOKUP($E118,road_region_averages!$A$1:$G$26,5,0),VLOOKUP($A118,road_country_averages!$B$1:$I$147,6,0))</f>
        <v>110</v>
      </c>
      <c r="J118" s="2" t="n">
        <f aca="false">IF(IFERROR(VLOOKUP($A118,road_country_averages!$B$1:$I$147,7,0),0)=0,VLOOKUP($E118,road_region_averages!$A$1:$G$26,6,0),VLOOKUP($A118,road_country_averages!$B$1:$I$147,7,0))</f>
        <v>50</v>
      </c>
      <c r="K118" s="2" t="n">
        <f aca="false">IF(IFERROR(VLOOKUP($A118,road_country_averages!$B$1:$I$147,8,0),0)=0,VLOOKUP($E118,road_region_averages!$A$1:$G$26,7,0),VLOOKUP($A118,road_country_averages!$B$1:$I$147,8,0))</f>
        <v>50</v>
      </c>
    </row>
    <row r="119" customFormat="false" ht="16" hidden="false" customHeight="false" outlineLevel="0" collapsed="false">
      <c r="A119" s="1" t="s">
        <v>159</v>
      </c>
      <c r="B119" s="1" t="s">
        <v>7</v>
      </c>
      <c r="C119" s="1" t="str">
        <f aca="false">VLOOKUP($A119,country_info!$A$1:$E$259,2,0)</f>
        <v>Kyrgyzstan</v>
      </c>
      <c r="D119" s="1" t="str">
        <f aca="false">VLOOKUP($A119,country_info!$A$1:$E$259,4,0)</f>
        <v>Asia</v>
      </c>
      <c r="E119" s="1" t="str">
        <f aca="false">VLOOKUP($A119,country_info!$A$1:$E$259,5,0)</f>
        <v>Central Asia</v>
      </c>
      <c r="F119" s="2" t="n">
        <f aca="false">IF(IFERROR(VLOOKUP($A119,road_country_averages!$B$1:$I$147,3,0),0)=0,VLOOKUP($E119,road_region_averages!$A$1:$G$26,2,0),VLOOKUP($A119,road_country_averages!$B$1:$I$147,3,0))</f>
        <v>110</v>
      </c>
      <c r="G119" s="2" t="n">
        <f aca="false">IF(IFERROR(VLOOKUP($A119,road_country_averages!$B$1:$I$147,4,0),0)=0,VLOOKUP($E119,road_region_averages!$A$1:$G$26,3,0),VLOOKUP($A119,road_country_averages!$B$1:$I$147,4,0))</f>
        <v>110</v>
      </c>
      <c r="H119" s="2" t="n">
        <f aca="false">IF(IFERROR(VLOOKUP($A119,road_country_averages!$B$1:$I$147,5,0),0)=0,VLOOKUP($E119,road_region_averages!$A$1:$G$26,4,0),VLOOKUP($A119,road_country_averages!$B$1:$I$147,5,0))</f>
        <v>90</v>
      </c>
      <c r="I119" s="2" t="n">
        <f aca="false">IF(IFERROR(VLOOKUP($A119,road_country_averages!$B$1:$I$147,6,0),0)=0,VLOOKUP($E119,road_region_averages!$A$1:$G$26,5,0),VLOOKUP($A119,road_country_averages!$B$1:$I$147,6,0))</f>
        <v>90</v>
      </c>
      <c r="J119" s="2" t="n">
        <f aca="false">IF(IFERROR(VLOOKUP($A119,road_country_averages!$B$1:$I$147,7,0),0)=0,VLOOKUP($E119,road_region_averages!$A$1:$G$26,6,0),VLOOKUP($A119,road_country_averages!$B$1:$I$147,7,0))</f>
        <v>20</v>
      </c>
      <c r="K119" s="2" t="n">
        <f aca="false">IF(IFERROR(VLOOKUP($A119,road_country_averages!$B$1:$I$147,8,0),0)=0,VLOOKUP($E119,road_region_averages!$A$1:$G$26,7,0),VLOOKUP($A119,road_country_averages!$B$1:$I$147,8,0))</f>
        <v>60</v>
      </c>
    </row>
    <row r="120" customFormat="false" ht="16" hidden="false" customHeight="false" outlineLevel="0" collapsed="false">
      <c r="A120" s="1" t="s">
        <v>135</v>
      </c>
      <c r="B120" s="1" t="s">
        <v>7</v>
      </c>
      <c r="C120" s="1" t="str">
        <f aca="false">VLOOKUP($A120,country_info!$A$1:$E$259,2,0)</f>
        <v>Cambodia</v>
      </c>
      <c r="D120" s="1" t="str">
        <f aca="false">VLOOKUP($A120,country_info!$A$1:$E$259,4,0)</f>
        <v>Asia</v>
      </c>
      <c r="E120" s="1" t="str">
        <f aca="false">VLOOKUP($A120,country_info!$A$1:$E$259,5,0)</f>
        <v>South-Eastern Asia</v>
      </c>
      <c r="F120" s="2" t="n">
        <f aca="false">IF(IFERROR(VLOOKUP($A120,road_country_averages!$B$1:$I$147,3,0),0)=0,VLOOKUP($E120,road_region_averages!$A$1:$G$26,2,0),VLOOKUP($A120,road_country_averages!$B$1:$I$147,3,0))</f>
        <v>104</v>
      </c>
      <c r="G120" s="2" t="n">
        <f aca="false">IF(IFERROR(VLOOKUP($A120,road_country_averages!$B$1:$I$147,4,0),0)=0,VLOOKUP($E120,road_region_averages!$A$1:$G$26,3,0),VLOOKUP($A120,road_country_averages!$B$1:$I$147,4,0))</f>
        <v>104</v>
      </c>
      <c r="H120" s="2" t="n">
        <f aca="false">IF(IFERROR(VLOOKUP($A120,road_country_averages!$B$1:$I$147,5,0),0)=0,VLOOKUP($E120,road_region_averages!$A$1:$G$26,4,0),VLOOKUP($A120,road_country_averages!$B$1:$I$147,5,0))</f>
        <v>76</v>
      </c>
      <c r="I120" s="2" t="n">
        <f aca="false">IF(IFERROR(VLOOKUP($A120,road_country_averages!$B$1:$I$147,6,0),0)=0,VLOOKUP($E120,road_region_averages!$A$1:$G$26,5,0),VLOOKUP($A120,road_country_averages!$B$1:$I$147,6,0))</f>
        <v>76</v>
      </c>
      <c r="J120" s="2" t="n">
        <f aca="false">IF(IFERROR(VLOOKUP($A120,road_country_averages!$B$1:$I$147,7,0),0)=0,VLOOKUP($E120,road_region_averages!$A$1:$G$26,6,0),VLOOKUP($A120,road_country_averages!$B$1:$I$147,7,0))</f>
        <v>48</v>
      </c>
      <c r="K120" s="2" t="n">
        <f aca="false">IF(IFERROR(VLOOKUP($A120,road_country_averages!$B$1:$I$147,8,0),0)=0,VLOOKUP($E120,road_region_averages!$A$1:$G$26,7,0),VLOOKUP($A120,road_country_averages!$B$1:$I$147,8,0))</f>
        <v>48</v>
      </c>
    </row>
    <row r="121" customFormat="false" ht="16" hidden="false" customHeight="false" outlineLevel="0" collapsed="false">
      <c r="A121" s="1" t="s">
        <v>413</v>
      </c>
      <c r="B121" s="1" t="s">
        <v>345</v>
      </c>
      <c r="C121" s="1" t="str">
        <f aca="false">VLOOKUP($A121,country_info!$A$1:$E$259,2,0)</f>
        <v>Kiribati</v>
      </c>
      <c r="D121" s="1" t="str">
        <f aca="false">VLOOKUP($A121,country_info!$A$1:$E$259,4,0)</f>
        <v>Oceania</v>
      </c>
      <c r="E121" s="1" t="str">
        <f aca="false">VLOOKUP($A121,country_info!$A$1:$E$259,5,0)</f>
        <v>Micronesia</v>
      </c>
      <c r="F121" s="2" t="n">
        <f aca="false">IF(IFERROR(VLOOKUP($A121,road_country_averages!$B$1:$I$147,3,0),0)=0,VLOOKUP($E121,road_region_averages!$A$1:$G$26,2,0),VLOOKUP($A121,road_country_averages!$B$1:$I$147,3,0))</f>
        <v>110</v>
      </c>
      <c r="G121" s="2" t="n">
        <f aca="false">IF(IFERROR(VLOOKUP($A121,road_country_averages!$B$1:$I$147,4,0),0)=0,VLOOKUP($E121,road_region_averages!$A$1:$G$26,3,0),VLOOKUP($A121,road_country_averages!$B$1:$I$147,4,0))</f>
        <v>110</v>
      </c>
      <c r="H121" s="2" t="n">
        <f aca="false">IF(IFERROR(VLOOKUP($A121,road_country_averages!$B$1:$I$147,5,0),0)=0,VLOOKUP($E121,road_region_averages!$A$1:$G$26,4,0),VLOOKUP($A121,road_country_averages!$B$1:$I$147,5,0))</f>
        <v>56.35</v>
      </c>
      <c r="I121" s="2" t="n">
        <f aca="false">IF(IFERROR(VLOOKUP($A121,road_country_averages!$B$1:$I$147,6,0),0)=0,VLOOKUP($E121,road_region_averages!$A$1:$G$26,5,0),VLOOKUP($A121,road_country_averages!$B$1:$I$147,6,0))</f>
        <v>56.35</v>
      </c>
      <c r="J121" s="2" t="n">
        <f aca="false">IF(IFERROR(VLOOKUP($A121,road_country_averages!$B$1:$I$147,7,0),0)=0,VLOOKUP($E121,road_region_averages!$A$1:$G$26,6,0),VLOOKUP($A121,road_country_averages!$B$1:$I$147,7,0))</f>
        <v>24.15</v>
      </c>
      <c r="K121" s="2" t="n">
        <f aca="false">IF(IFERROR(VLOOKUP($A121,road_country_averages!$B$1:$I$147,8,0),0)=0,VLOOKUP($E121,road_region_averages!$A$1:$G$26,7,0),VLOOKUP($A121,road_country_averages!$B$1:$I$147,8,0))</f>
        <v>40.25</v>
      </c>
    </row>
    <row r="122" customFormat="false" ht="16" hidden="false" customHeight="false" outlineLevel="0" collapsed="false">
      <c r="A122" s="1" t="s">
        <v>436</v>
      </c>
      <c r="B122" s="1" t="s">
        <v>73</v>
      </c>
      <c r="C122" s="1" t="str">
        <f aca="false">VLOOKUP($A122,country_info!$A$1:$E$259,2,0)</f>
        <v>Saint Kitts and Nevis</v>
      </c>
      <c r="D122" s="1" t="str">
        <f aca="false">VLOOKUP($A122,country_info!$A$1:$E$259,4,0)</f>
        <v>Americas</v>
      </c>
      <c r="E122" s="1" t="str">
        <f aca="false">VLOOKUP($A122,country_info!$A$1:$E$259,5,0)</f>
        <v>Caribbean</v>
      </c>
      <c r="F122" s="2" t="n">
        <f aca="false">IF(IFERROR(VLOOKUP($A122,road_country_averages!$B$1:$I$147,3,0),0)=0,VLOOKUP($E122,road_region_averages!$A$1:$G$26,2,0),VLOOKUP($A122,road_country_averages!$B$1:$I$147,3,0))</f>
        <v>98.785</v>
      </c>
      <c r="G122" s="2" t="n">
        <f aca="false">IF(IFERROR(VLOOKUP($A122,road_country_averages!$B$1:$I$147,4,0),0)=0,VLOOKUP($E122,road_region_averages!$A$1:$G$26,3,0),VLOOKUP($A122,road_country_averages!$B$1:$I$147,4,0))</f>
        <v>100.395</v>
      </c>
      <c r="H122" s="2" t="n">
        <f aca="false">IF(IFERROR(VLOOKUP($A122,road_country_averages!$B$1:$I$147,5,0),0)=0,VLOOKUP($E122,road_region_averages!$A$1:$G$26,4,0),VLOOKUP($A122,road_country_averages!$B$1:$I$147,5,0))</f>
        <v>68.1835294117647</v>
      </c>
      <c r="I122" s="2" t="n">
        <f aca="false">IF(IFERROR(VLOOKUP($A122,road_country_averages!$B$1:$I$147,6,0),0)=0,VLOOKUP($E122,road_region_averages!$A$1:$G$26,5,0),VLOOKUP($A122,road_country_averages!$B$1:$I$147,6,0))</f>
        <v>68.1835294117647</v>
      </c>
      <c r="J122" s="2" t="n">
        <f aca="false">IF(IFERROR(VLOOKUP($A122,road_country_averages!$B$1:$I$147,7,0),0)=0,VLOOKUP($E122,road_region_averages!$A$1:$G$26,6,0),VLOOKUP($A122,road_country_averages!$B$1:$I$147,7,0))</f>
        <v>41.45</v>
      </c>
      <c r="K122" s="2" t="n">
        <f aca="false">IF(IFERROR(VLOOKUP($A122,road_country_averages!$B$1:$I$147,8,0),0)=0,VLOOKUP($E122,road_region_averages!$A$1:$G$26,7,0),VLOOKUP($A122,road_country_averages!$B$1:$I$147,8,0))</f>
        <v>41.8972222222222</v>
      </c>
    </row>
    <row r="123" customFormat="false" ht="16" hidden="false" customHeight="false" outlineLevel="0" collapsed="false">
      <c r="A123" s="1" t="s">
        <v>62</v>
      </c>
      <c r="B123" s="1" t="s">
        <v>7</v>
      </c>
      <c r="C123" s="1" t="str">
        <f aca="false">VLOOKUP($A123,country_info!$A$1:$E$259,2,0)</f>
        <v>South Korea</v>
      </c>
      <c r="D123" s="1" t="str">
        <f aca="false">VLOOKUP($A123,country_info!$A$1:$E$259,4,0)</f>
        <v>Asia</v>
      </c>
      <c r="E123" s="1" t="str">
        <f aca="false">VLOOKUP($A123,country_info!$A$1:$E$259,5,0)</f>
        <v>Eastern Asia</v>
      </c>
      <c r="F123" s="2" t="n">
        <f aca="false">IF(IFERROR(VLOOKUP($A123,road_country_averages!$B$1:$I$147,3,0),0)=0,VLOOKUP($E123,road_region_averages!$A$1:$G$26,2,0),VLOOKUP($A123,road_country_averages!$B$1:$I$147,3,0))</f>
        <v>80</v>
      </c>
      <c r="G123" s="2" t="n">
        <f aca="false">IF(IFERROR(VLOOKUP($A123,road_country_averages!$B$1:$I$147,4,0),0)=0,VLOOKUP($E123,road_region_averages!$A$1:$G$26,3,0),VLOOKUP($A123,road_country_averages!$B$1:$I$147,4,0))</f>
        <v>120</v>
      </c>
      <c r="H123" s="2" t="n">
        <f aca="false">IF(IFERROR(VLOOKUP($A123,road_country_averages!$B$1:$I$147,5,0),0)=0,VLOOKUP($E123,road_region_averages!$A$1:$G$26,4,0),VLOOKUP($A123,road_country_averages!$B$1:$I$147,5,0))</f>
        <v>80</v>
      </c>
      <c r="I123" s="2" t="n">
        <f aca="false">IF(IFERROR(VLOOKUP($A123,road_country_averages!$B$1:$I$147,6,0),0)=0,VLOOKUP($E123,road_region_averages!$A$1:$G$26,5,0),VLOOKUP($A123,road_country_averages!$B$1:$I$147,6,0))</f>
        <v>80</v>
      </c>
      <c r="J123" s="2" t="n">
        <f aca="false">IF(IFERROR(VLOOKUP($A123,road_country_averages!$B$1:$I$147,7,0),0)=0,VLOOKUP($E123,road_region_averages!$A$1:$G$26,6,0),VLOOKUP($A123,road_country_averages!$B$1:$I$147,7,0))</f>
        <v>60</v>
      </c>
      <c r="K123" s="2" t="n">
        <f aca="false">IF(IFERROR(VLOOKUP($A123,road_country_averages!$B$1:$I$147,8,0),0)=0,VLOOKUP($E123,road_region_averages!$A$1:$G$26,7,0),VLOOKUP($A123,road_country_averages!$B$1:$I$147,8,0))</f>
        <v>60</v>
      </c>
    </row>
    <row r="124" customFormat="false" ht="16" hidden="false" customHeight="false" outlineLevel="0" collapsed="false">
      <c r="A124" s="1" t="s">
        <v>254</v>
      </c>
      <c r="B124" s="1" t="s">
        <v>7</v>
      </c>
      <c r="C124" s="1" t="str">
        <f aca="false">VLOOKUP($A124,country_info!$A$1:$E$259,2,0)</f>
        <v>Kuwait</v>
      </c>
      <c r="D124" s="1" t="str">
        <f aca="false">VLOOKUP($A124,country_info!$A$1:$E$259,4,0)</f>
        <v>Asia</v>
      </c>
      <c r="E124" s="1" t="str">
        <f aca="false">VLOOKUP($A124,country_info!$A$1:$E$259,5,0)</f>
        <v>Western Asia</v>
      </c>
      <c r="F124" s="2" t="n">
        <f aca="false">IF(IFERROR(VLOOKUP($A124,road_country_averages!$B$1:$I$147,3,0),0)=0,VLOOKUP($E124,road_region_averages!$A$1:$G$26,2,0),VLOOKUP($A124,road_country_averages!$B$1:$I$147,3,0))</f>
        <v>120</v>
      </c>
      <c r="G124" s="2" t="n">
        <f aca="false">IF(IFERROR(VLOOKUP($A124,road_country_averages!$B$1:$I$147,4,0),0)=0,VLOOKUP($E124,road_region_averages!$A$1:$G$26,3,0),VLOOKUP($A124,road_country_averages!$B$1:$I$147,4,0))</f>
        <v>120</v>
      </c>
      <c r="H124" s="2" t="n">
        <f aca="false">IF(IFERROR(VLOOKUP($A124,road_country_averages!$B$1:$I$147,5,0),0)=0,VLOOKUP($E124,road_region_averages!$A$1:$G$26,4,0),VLOOKUP($A124,road_country_averages!$B$1:$I$147,5,0))</f>
        <v>50</v>
      </c>
      <c r="I124" s="2" t="n">
        <f aca="false">IF(IFERROR(VLOOKUP($A124,road_country_averages!$B$1:$I$147,6,0),0)=0,VLOOKUP($E124,road_region_averages!$A$1:$G$26,5,0),VLOOKUP($A124,road_country_averages!$B$1:$I$147,6,0))</f>
        <v>80</v>
      </c>
      <c r="J124" s="2" t="n">
        <f aca="false">IF(IFERROR(VLOOKUP($A124,road_country_averages!$B$1:$I$147,7,0),0)=0,VLOOKUP($E124,road_region_averages!$A$1:$G$26,6,0),VLOOKUP($A124,road_country_averages!$B$1:$I$147,7,0))</f>
        <v>45</v>
      </c>
      <c r="K124" s="2" t="n">
        <f aca="false">IF(IFERROR(VLOOKUP($A124,road_country_averages!$B$1:$I$147,8,0),0)=0,VLOOKUP($E124,road_region_averages!$A$1:$G$26,7,0),VLOOKUP($A124,road_country_averages!$B$1:$I$147,8,0))</f>
        <v>45</v>
      </c>
    </row>
    <row r="125" customFormat="false" ht="16" hidden="false" customHeight="false" outlineLevel="0" collapsed="false">
      <c r="A125" s="1" t="s">
        <v>157</v>
      </c>
      <c r="B125" s="1" t="s">
        <v>7</v>
      </c>
      <c r="C125" s="1" t="str">
        <f aca="false">VLOOKUP($A125,country_info!$A$1:$E$259,2,0)</f>
        <v>Laos</v>
      </c>
      <c r="D125" s="1" t="str">
        <f aca="false">VLOOKUP($A125,country_info!$A$1:$E$259,4,0)</f>
        <v>Asia</v>
      </c>
      <c r="E125" s="1" t="str">
        <f aca="false">VLOOKUP($A125,country_info!$A$1:$E$259,5,0)</f>
        <v>South-Eastern Asia</v>
      </c>
      <c r="F125" s="2" t="n">
        <f aca="false">IF(IFERROR(VLOOKUP($A125,road_country_averages!$B$1:$I$147,3,0),0)=0,VLOOKUP($E125,road_region_averages!$A$1:$G$26,2,0),VLOOKUP($A125,road_country_averages!$B$1:$I$147,3,0))</f>
        <v>104</v>
      </c>
      <c r="G125" s="2" t="n">
        <f aca="false">IF(IFERROR(VLOOKUP($A125,road_country_averages!$B$1:$I$147,4,0),0)=0,VLOOKUP($E125,road_region_averages!$A$1:$G$26,3,0),VLOOKUP($A125,road_country_averages!$B$1:$I$147,4,0))</f>
        <v>104</v>
      </c>
      <c r="H125" s="2" t="n">
        <f aca="false">IF(IFERROR(VLOOKUP($A125,road_country_averages!$B$1:$I$147,5,0),0)=0,VLOOKUP($E125,road_region_averages!$A$1:$G$26,4,0),VLOOKUP($A125,road_country_averages!$B$1:$I$147,5,0))</f>
        <v>76</v>
      </c>
      <c r="I125" s="2" t="n">
        <f aca="false">IF(IFERROR(VLOOKUP($A125,road_country_averages!$B$1:$I$147,6,0),0)=0,VLOOKUP($E125,road_region_averages!$A$1:$G$26,5,0),VLOOKUP($A125,road_country_averages!$B$1:$I$147,6,0))</f>
        <v>76</v>
      </c>
      <c r="J125" s="2" t="n">
        <f aca="false">IF(IFERROR(VLOOKUP($A125,road_country_averages!$B$1:$I$147,7,0),0)=0,VLOOKUP($E125,road_region_averages!$A$1:$G$26,6,0),VLOOKUP($A125,road_country_averages!$B$1:$I$147,7,0))</f>
        <v>48</v>
      </c>
      <c r="K125" s="2" t="n">
        <f aca="false">IF(IFERROR(VLOOKUP($A125,road_country_averages!$B$1:$I$147,8,0),0)=0,VLOOKUP($E125,road_region_averages!$A$1:$G$26,7,0),VLOOKUP($A125,road_country_averages!$B$1:$I$147,8,0))</f>
        <v>48</v>
      </c>
    </row>
    <row r="126" customFormat="false" ht="16" hidden="false" customHeight="false" outlineLevel="0" collapsed="false">
      <c r="A126" s="1" t="s">
        <v>35</v>
      </c>
      <c r="B126" s="1" t="s">
        <v>7</v>
      </c>
      <c r="C126" s="1" t="str">
        <f aca="false">VLOOKUP($A126,country_info!$A$1:$E$259,2,0)</f>
        <v>Lebanon</v>
      </c>
      <c r="D126" s="1" t="str">
        <f aca="false">VLOOKUP($A126,country_info!$A$1:$E$259,4,0)</f>
        <v>Asia</v>
      </c>
      <c r="E126" s="1" t="str">
        <f aca="false">VLOOKUP($A126,country_info!$A$1:$E$259,5,0)</f>
        <v>Western Asia</v>
      </c>
      <c r="F126" s="2" t="n">
        <f aca="false">IF(IFERROR(VLOOKUP($A126,road_country_averages!$B$1:$I$147,3,0),0)=0,VLOOKUP($E126,road_region_averages!$A$1:$G$26,2,0),VLOOKUP($A126,road_country_averages!$B$1:$I$147,3,0))</f>
        <v>113.076923076923</v>
      </c>
      <c r="G126" s="2" t="n">
        <f aca="false">IF(IFERROR(VLOOKUP($A126,road_country_averages!$B$1:$I$147,4,0),0)=0,VLOOKUP($E126,road_region_averages!$A$1:$G$26,3,0),VLOOKUP($A126,road_country_averages!$B$1:$I$147,4,0))</f>
        <v>116.538461538462</v>
      </c>
      <c r="H126" s="2" t="n">
        <f aca="false">IF(IFERROR(VLOOKUP($A126,road_country_averages!$B$1:$I$147,5,0),0)=0,VLOOKUP($E126,road_region_averages!$A$1:$G$26,4,0),VLOOKUP($A126,road_country_averages!$B$1:$I$147,5,0))</f>
        <v>100</v>
      </c>
      <c r="I126" s="2" t="n">
        <f aca="false">IF(IFERROR(VLOOKUP($A126,road_country_averages!$B$1:$I$147,6,0),0)=0,VLOOKUP($E126,road_region_averages!$A$1:$G$26,5,0),VLOOKUP($A126,road_country_averages!$B$1:$I$147,6,0))</f>
        <v>100</v>
      </c>
      <c r="J126" s="2" t="n">
        <f aca="false">IF(IFERROR(VLOOKUP($A126,road_country_averages!$B$1:$I$147,7,0),0)=0,VLOOKUP($E126,road_region_averages!$A$1:$G$26,6,0),VLOOKUP($A126,road_country_averages!$B$1:$I$147,7,0))</f>
        <v>50</v>
      </c>
      <c r="K126" s="2" t="n">
        <f aca="false">IF(IFERROR(VLOOKUP($A126,road_country_averages!$B$1:$I$147,8,0),0)=0,VLOOKUP($E126,road_region_averages!$A$1:$G$26,7,0),VLOOKUP($A126,road_country_averages!$B$1:$I$147,8,0))</f>
        <v>50</v>
      </c>
    </row>
    <row r="127" customFormat="false" ht="16" hidden="false" customHeight="false" outlineLevel="0" collapsed="false">
      <c r="A127" s="1" t="s">
        <v>190</v>
      </c>
      <c r="B127" s="1" t="s">
        <v>39</v>
      </c>
      <c r="C127" s="1" t="str">
        <f aca="false">VLOOKUP($A127,country_info!$A$1:$E$259,2,0)</f>
        <v>Liberia</v>
      </c>
      <c r="D127" s="1" t="str">
        <f aca="false">VLOOKUP($A127,country_info!$A$1:$E$259,4,0)</f>
        <v>Africa</v>
      </c>
      <c r="E127" s="1" t="str">
        <f aca="false">VLOOKUP($A127,country_info!$A$1:$E$259,5,0)</f>
        <v>Western Africa</v>
      </c>
      <c r="F127" s="2" t="n">
        <f aca="false">IF(IFERROR(VLOOKUP($A127,road_country_averages!$B$1:$I$147,3,0),0)=0,VLOOKUP($E127,road_region_averages!$A$1:$G$26,2,0),VLOOKUP($A127,road_country_averages!$B$1:$I$147,3,0))</f>
        <v>100</v>
      </c>
      <c r="G127" s="2" t="n">
        <f aca="false">IF(IFERROR(VLOOKUP($A127,road_country_averages!$B$1:$I$147,4,0),0)=0,VLOOKUP($E127,road_region_averages!$A$1:$G$26,3,0),VLOOKUP($A127,road_country_averages!$B$1:$I$147,4,0))</f>
        <v>100</v>
      </c>
      <c r="H127" s="2" t="n">
        <f aca="false">IF(IFERROR(VLOOKUP($A127,road_country_averages!$B$1:$I$147,5,0),0)=0,VLOOKUP($E127,road_region_averages!$A$1:$G$26,4,0),VLOOKUP($A127,road_country_averages!$B$1:$I$147,5,0))</f>
        <v>85</v>
      </c>
      <c r="I127" s="2" t="n">
        <f aca="false">IF(IFERROR(VLOOKUP($A127,road_country_averages!$B$1:$I$147,6,0),0)=0,VLOOKUP($E127,road_region_averages!$A$1:$G$26,5,0),VLOOKUP($A127,road_country_averages!$B$1:$I$147,6,0))</f>
        <v>85</v>
      </c>
      <c r="J127" s="2" t="n">
        <f aca="false">IF(IFERROR(VLOOKUP($A127,road_country_averages!$B$1:$I$147,7,0),0)=0,VLOOKUP($E127,road_region_averages!$A$1:$G$26,6,0),VLOOKUP($A127,road_country_averages!$B$1:$I$147,7,0))</f>
        <v>40</v>
      </c>
      <c r="K127" s="2" t="n">
        <f aca="false">IF(IFERROR(VLOOKUP($A127,road_country_averages!$B$1:$I$147,8,0),0)=0,VLOOKUP($E127,road_region_averages!$A$1:$G$26,7,0),VLOOKUP($A127,road_country_averages!$B$1:$I$147,8,0))</f>
        <v>50</v>
      </c>
    </row>
    <row r="128" customFormat="false" ht="16" hidden="false" customHeight="false" outlineLevel="0" collapsed="false">
      <c r="A128" s="1" t="s">
        <v>165</v>
      </c>
      <c r="B128" s="1" t="s">
        <v>39</v>
      </c>
      <c r="C128" s="1" t="str">
        <f aca="false">VLOOKUP($A128,country_info!$A$1:$E$259,2,0)</f>
        <v>Libya</v>
      </c>
      <c r="D128" s="1" t="str">
        <f aca="false">VLOOKUP($A128,country_info!$A$1:$E$259,4,0)</f>
        <v>Africa</v>
      </c>
      <c r="E128" s="1" t="str">
        <f aca="false">VLOOKUP($A128,country_info!$A$1:$E$259,5,0)</f>
        <v>Northern Africa</v>
      </c>
      <c r="F128" s="2" t="n">
        <f aca="false">IF(IFERROR(VLOOKUP($A128,road_country_averages!$B$1:$I$147,3,0),0)=0,VLOOKUP($E128,road_region_averages!$A$1:$G$26,2,0),VLOOKUP($A128,road_country_averages!$B$1:$I$147,3,0))</f>
        <v>105</v>
      </c>
      <c r="G128" s="2" t="n">
        <f aca="false">IF(IFERROR(VLOOKUP($A128,road_country_averages!$B$1:$I$147,4,0),0)=0,VLOOKUP($E128,road_region_averages!$A$1:$G$26,3,0),VLOOKUP($A128,road_country_averages!$B$1:$I$147,4,0))</f>
        <v>107.5</v>
      </c>
      <c r="H128" s="2" t="n">
        <f aca="false">IF(IFERROR(VLOOKUP($A128,road_country_averages!$B$1:$I$147,5,0),0)=0,VLOOKUP($E128,road_region_averages!$A$1:$G$26,4,0),VLOOKUP($A128,road_country_averages!$B$1:$I$147,5,0))</f>
        <v>90</v>
      </c>
      <c r="I128" s="2" t="n">
        <f aca="false">IF(IFERROR(VLOOKUP($A128,road_country_averages!$B$1:$I$147,6,0),0)=0,VLOOKUP($E128,road_region_averages!$A$1:$G$26,5,0),VLOOKUP($A128,road_country_averages!$B$1:$I$147,6,0))</f>
        <v>90</v>
      </c>
      <c r="J128" s="2" t="n">
        <f aca="false">IF(IFERROR(VLOOKUP($A128,road_country_averages!$B$1:$I$147,7,0),0)=0,VLOOKUP($E128,road_region_averages!$A$1:$G$26,6,0),VLOOKUP($A128,road_country_averages!$B$1:$I$147,7,0))</f>
        <v>52.5</v>
      </c>
      <c r="K128" s="2" t="n">
        <f aca="false">IF(IFERROR(VLOOKUP($A128,road_country_averages!$B$1:$I$147,8,0),0)=0,VLOOKUP($E128,road_region_averages!$A$1:$G$26,7,0),VLOOKUP($A128,road_country_averages!$B$1:$I$147,8,0))</f>
        <v>52.5</v>
      </c>
    </row>
    <row r="129" customFormat="false" ht="16" hidden="false" customHeight="false" outlineLevel="0" collapsed="false">
      <c r="A129" s="1" t="s">
        <v>426</v>
      </c>
      <c r="B129" s="1" t="s">
        <v>73</v>
      </c>
      <c r="C129" s="1" t="str">
        <f aca="false">VLOOKUP($A129,country_info!$A$1:$E$259,2,0)</f>
        <v>Saint Lucia</v>
      </c>
      <c r="D129" s="1" t="str">
        <f aca="false">VLOOKUP($A129,country_info!$A$1:$E$259,4,0)</f>
        <v>Americas</v>
      </c>
      <c r="E129" s="1" t="str">
        <f aca="false">VLOOKUP($A129,country_info!$A$1:$E$259,5,0)</f>
        <v>Caribbean</v>
      </c>
      <c r="F129" s="2" t="n">
        <f aca="false">IF(IFERROR(VLOOKUP($A129,road_country_averages!$B$1:$I$147,3,0),0)=0,VLOOKUP($E129,road_region_averages!$A$1:$G$26,2,0),VLOOKUP($A129,road_country_averages!$B$1:$I$147,3,0))</f>
        <v>98.785</v>
      </c>
      <c r="G129" s="2" t="n">
        <f aca="false">IF(IFERROR(VLOOKUP($A129,road_country_averages!$B$1:$I$147,4,0),0)=0,VLOOKUP($E129,road_region_averages!$A$1:$G$26,3,0),VLOOKUP($A129,road_country_averages!$B$1:$I$147,4,0))</f>
        <v>100.395</v>
      </c>
      <c r="H129" s="2" t="n">
        <f aca="false">IF(IFERROR(VLOOKUP($A129,road_country_averages!$B$1:$I$147,5,0),0)=0,VLOOKUP($E129,road_region_averages!$A$1:$G$26,4,0),VLOOKUP($A129,road_country_averages!$B$1:$I$147,5,0))</f>
        <v>80</v>
      </c>
      <c r="I129" s="2" t="n">
        <f aca="false">IF(IFERROR(VLOOKUP($A129,road_country_averages!$B$1:$I$147,6,0),0)=0,VLOOKUP($E129,road_region_averages!$A$1:$G$26,5,0),VLOOKUP($A129,road_country_averages!$B$1:$I$147,6,0))</f>
        <v>80</v>
      </c>
      <c r="J129" s="2" t="n">
        <f aca="false">IF(IFERROR(VLOOKUP($A129,road_country_averages!$B$1:$I$147,7,0),0)=0,VLOOKUP($E129,road_region_averages!$A$1:$G$26,6,0),VLOOKUP($A129,road_country_averages!$B$1:$I$147,7,0))</f>
        <v>50</v>
      </c>
      <c r="K129" s="2" t="n">
        <f aca="false">IF(IFERROR(VLOOKUP($A129,road_country_averages!$B$1:$I$147,8,0),0)=0,VLOOKUP($E129,road_region_averages!$A$1:$G$26,7,0),VLOOKUP($A129,road_country_averages!$B$1:$I$147,8,0))</f>
        <v>50</v>
      </c>
    </row>
    <row r="130" customFormat="false" ht="16" hidden="false" customHeight="false" outlineLevel="0" collapsed="false">
      <c r="A130" s="1" t="s">
        <v>212</v>
      </c>
      <c r="B130" s="1" t="s">
        <v>56</v>
      </c>
      <c r="C130" s="1" t="str">
        <f aca="false">VLOOKUP($A130,country_info!$A$1:$E$259,2,0)</f>
        <v>Liechtenstein</v>
      </c>
      <c r="D130" s="1" t="str">
        <f aca="false">VLOOKUP($A130,country_info!$A$1:$E$259,4,0)</f>
        <v>Europe</v>
      </c>
      <c r="E130" s="1" t="str">
        <f aca="false">VLOOKUP($A130,country_info!$A$1:$E$259,5,0)</f>
        <v>Western Europe</v>
      </c>
      <c r="F130" s="2" t="n">
        <f aca="false">IF(IFERROR(VLOOKUP($A130,road_country_averages!$B$1:$I$147,3,0),0)=0,VLOOKUP($E130,road_region_averages!$A$1:$G$26,2,0),VLOOKUP($A130,road_country_averages!$B$1:$I$147,3,0))</f>
        <v>120</v>
      </c>
      <c r="G130" s="2" t="n">
        <f aca="false">IF(IFERROR(VLOOKUP($A130,road_country_averages!$B$1:$I$147,4,0),0)=0,VLOOKUP($E130,road_region_averages!$A$1:$G$26,3,0),VLOOKUP($A130,road_country_averages!$B$1:$I$147,4,0))</f>
        <v>120</v>
      </c>
      <c r="H130" s="2" t="n">
        <f aca="false">IF(IFERROR(VLOOKUP($A130,road_country_averages!$B$1:$I$147,5,0),0)=0,VLOOKUP($E130,road_region_averages!$A$1:$G$26,4,0),VLOOKUP($A130,road_country_averages!$B$1:$I$147,5,0))</f>
        <v>80</v>
      </c>
      <c r="I130" s="2" t="n">
        <f aca="false">IF(IFERROR(VLOOKUP($A130,road_country_averages!$B$1:$I$147,6,0),0)=0,VLOOKUP($E130,road_region_averages!$A$1:$G$26,5,0),VLOOKUP($A130,road_country_averages!$B$1:$I$147,6,0))</f>
        <v>80</v>
      </c>
      <c r="J130" s="2" t="n">
        <f aca="false">IF(IFERROR(VLOOKUP($A130,road_country_averages!$B$1:$I$147,7,0),0)=0,VLOOKUP($E130,road_region_averages!$A$1:$G$26,6,0),VLOOKUP($A130,road_country_averages!$B$1:$I$147,7,0))</f>
        <v>50</v>
      </c>
      <c r="K130" s="2" t="n">
        <f aca="false">IF(IFERROR(VLOOKUP($A130,road_country_averages!$B$1:$I$147,8,0),0)=0,VLOOKUP($E130,road_region_averages!$A$1:$G$26,7,0),VLOOKUP($A130,road_country_averages!$B$1:$I$147,8,0))</f>
        <v>50</v>
      </c>
    </row>
    <row r="131" customFormat="false" ht="16" hidden="false" customHeight="false" outlineLevel="0" collapsed="false">
      <c r="A131" s="1" t="s">
        <v>385</v>
      </c>
      <c r="B131" s="1" t="s">
        <v>7</v>
      </c>
      <c r="C131" s="1" t="str">
        <f aca="false">VLOOKUP($A131,country_info!$A$1:$E$259,2,0)</f>
        <v>Sri Lanka</v>
      </c>
      <c r="D131" s="1" t="str">
        <f aca="false">VLOOKUP($A131,country_info!$A$1:$E$259,4,0)</f>
        <v>Asia</v>
      </c>
      <c r="E131" s="1" t="str">
        <f aca="false">VLOOKUP($A131,country_info!$A$1:$E$259,5,0)</f>
        <v>Southern Asia</v>
      </c>
      <c r="F131" s="2" t="n">
        <f aca="false">IF(IFERROR(VLOOKUP($A131,road_country_averages!$B$1:$I$147,3,0),0)=0,VLOOKUP($E131,road_region_averages!$A$1:$G$26,2,0),VLOOKUP($A131,road_country_averages!$B$1:$I$147,3,0))</f>
        <v>100</v>
      </c>
      <c r="G131" s="2" t="n">
        <f aca="false">IF(IFERROR(VLOOKUP($A131,road_country_averages!$B$1:$I$147,4,0),0)=0,VLOOKUP($E131,road_region_averages!$A$1:$G$26,3,0),VLOOKUP($A131,road_country_averages!$B$1:$I$147,4,0))</f>
        <v>100</v>
      </c>
      <c r="H131" s="2" t="n">
        <f aca="false">IF(IFERROR(VLOOKUP($A131,road_country_averages!$B$1:$I$147,5,0),0)=0,VLOOKUP($E131,road_region_averages!$A$1:$G$26,4,0),VLOOKUP($A131,road_country_averages!$B$1:$I$147,5,0))</f>
        <v>70</v>
      </c>
      <c r="I131" s="2" t="n">
        <f aca="false">IF(IFERROR(VLOOKUP($A131,road_country_averages!$B$1:$I$147,6,0),0)=0,VLOOKUP($E131,road_region_averages!$A$1:$G$26,5,0),VLOOKUP($A131,road_country_averages!$B$1:$I$147,6,0))</f>
        <v>70</v>
      </c>
      <c r="J131" s="2" t="n">
        <f aca="false">IF(IFERROR(VLOOKUP($A131,road_country_averages!$B$1:$I$147,7,0),0)=0,VLOOKUP($E131,road_region_averages!$A$1:$G$26,6,0),VLOOKUP($A131,road_country_averages!$B$1:$I$147,7,0))</f>
        <v>50</v>
      </c>
      <c r="K131" s="2" t="n">
        <f aca="false">IF(IFERROR(VLOOKUP($A131,road_country_averages!$B$1:$I$147,8,0),0)=0,VLOOKUP($E131,road_region_averages!$A$1:$G$26,7,0),VLOOKUP($A131,road_country_averages!$B$1:$I$147,8,0))</f>
        <v>50</v>
      </c>
    </row>
    <row r="132" customFormat="false" ht="16" hidden="false" customHeight="false" outlineLevel="0" collapsed="false">
      <c r="A132" s="1" t="s">
        <v>312</v>
      </c>
      <c r="B132" s="1" t="s">
        <v>39</v>
      </c>
      <c r="C132" s="1" t="str">
        <f aca="false">VLOOKUP($A132,country_info!$A$1:$E$259,2,0)</f>
        <v>Lesotho</v>
      </c>
      <c r="D132" s="1" t="str">
        <f aca="false">VLOOKUP($A132,country_info!$A$1:$E$259,4,0)</f>
        <v>Africa</v>
      </c>
      <c r="E132" s="1" t="str">
        <f aca="false">VLOOKUP($A132,country_info!$A$1:$E$259,5,0)</f>
        <v>Southern Africa</v>
      </c>
      <c r="F132" s="2" t="n">
        <f aca="false">IF(IFERROR(VLOOKUP($A132,road_country_averages!$B$1:$I$147,3,0),0)=0,VLOOKUP($E132,road_region_averages!$A$1:$G$26,2,0),VLOOKUP($A132,road_country_averages!$B$1:$I$147,3,0))</f>
        <v>100</v>
      </c>
      <c r="G132" s="2" t="n">
        <f aca="false">IF(IFERROR(VLOOKUP($A132,road_country_averages!$B$1:$I$147,4,0),0)=0,VLOOKUP($E132,road_region_averages!$A$1:$G$26,3,0),VLOOKUP($A132,road_country_averages!$B$1:$I$147,4,0))</f>
        <v>100</v>
      </c>
      <c r="H132" s="2" t="n">
        <f aca="false">IF(IFERROR(VLOOKUP($A132,road_country_averages!$B$1:$I$147,5,0),0)=0,VLOOKUP($E132,road_region_averages!$A$1:$G$26,4,0),VLOOKUP($A132,road_country_averages!$B$1:$I$147,5,0))</f>
        <v>80</v>
      </c>
      <c r="I132" s="2" t="n">
        <f aca="false">IF(IFERROR(VLOOKUP($A132,road_country_averages!$B$1:$I$147,6,0),0)=0,VLOOKUP($E132,road_region_averages!$A$1:$G$26,5,0),VLOOKUP($A132,road_country_averages!$B$1:$I$147,6,0))</f>
        <v>80</v>
      </c>
      <c r="J132" s="2" t="n">
        <f aca="false">IF(IFERROR(VLOOKUP($A132,road_country_averages!$B$1:$I$147,7,0),0)=0,VLOOKUP($E132,road_region_averages!$A$1:$G$26,6,0),VLOOKUP($A132,road_country_averages!$B$1:$I$147,7,0))</f>
        <v>50</v>
      </c>
      <c r="K132" s="2" t="n">
        <f aca="false">IF(IFERROR(VLOOKUP($A132,road_country_averages!$B$1:$I$147,8,0),0)=0,VLOOKUP($E132,road_region_averages!$A$1:$G$26,7,0),VLOOKUP($A132,road_country_averages!$B$1:$I$147,8,0))</f>
        <v>50</v>
      </c>
    </row>
    <row r="133" customFormat="false" ht="16" hidden="false" customHeight="false" outlineLevel="0" collapsed="false">
      <c r="A133" s="1" t="s">
        <v>108</v>
      </c>
      <c r="B133" s="1" t="s">
        <v>56</v>
      </c>
      <c r="C133" s="1" t="str">
        <f aca="false">VLOOKUP($A133,country_info!$A$1:$E$259,2,0)</f>
        <v>Lithuania</v>
      </c>
      <c r="D133" s="1" t="str">
        <f aca="false">VLOOKUP($A133,country_info!$A$1:$E$259,4,0)</f>
        <v>Europe</v>
      </c>
      <c r="E133" s="1" t="str">
        <f aca="false">VLOOKUP($A133,country_info!$A$1:$E$259,5,0)</f>
        <v>Northern Europe</v>
      </c>
      <c r="F133" s="2" t="n">
        <f aca="false">IF(IFERROR(VLOOKUP($A133,road_country_averages!$B$1:$I$147,3,0),0)=0,VLOOKUP($E133,road_region_averages!$A$1:$G$26,2,0),VLOOKUP($A133,road_country_averages!$B$1:$I$147,3,0))</f>
        <v>110</v>
      </c>
      <c r="G133" s="2" t="n">
        <f aca="false">IF(IFERROR(VLOOKUP($A133,road_country_averages!$B$1:$I$147,4,0),0)=0,VLOOKUP($E133,road_region_averages!$A$1:$G$26,3,0),VLOOKUP($A133,road_country_averages!$B$1:$I$147,4,0))</f>
        <v>130</v>
      </c>
      <c r="H133" s="2" t="n">
        <f aca="false">IF(IFERROR(VLOOKUP($A133,road_country_averages!$B$1:$I$147,5,0),0)=0,VLOOKUP($E133,road_region_averages!$A$1:$G$26,4,0),VLOOKUP($A133,road_country_averages!$B$1:$I$147,5,0))</f>
        <v>90</v>
      </c>
      <c r="I133" s="2" t="n">
        <f aca="false">IF(IFERROR(VLOOKUP($A133,road_country_averages!$B$1:$I$147,6,0),0)=0,VLOOKUP($E133,road_region_averages!$A$1:$G$26,5,0),VLOOKUP($A133,road_country_averages!$B$1:$I$147,6,0))</f>
        <v>90</v>
      </c>
      <c r="J133" s="2" t="n">
        <f aca="false">IF(IFERROR(VLOOKUP($A133,road_country_averages!$B$1:$I$147,7,0),0)=0,VLOOKUP($E133,road_region_averages!$A$1:$G$26,6,0),VLOOKUP($A133,road_country_averages!$B$1:$I$147,7,0))</f>
        <v>50</v>
      </c>
      <c r="K133" s="2" t="n">
        <f aca="false">IF(IFERROR(VLOOKUP($A133,road_country_averages!$B$1:$I$147,8,0),0)=0,VLOOKUP($E133,road_region_averages!$A$1:$G$26,7,0),VLOOKUP($A133,road_country_averages!$B$1:$I$147,8,0))</f>
        <v>50</v>
      </c>
    </row>
    <row r="134" customFormat="false" ht="16" hidden="false" customHeight="false" outlineLevel="0" collapsed="false">
      <c r="A134" s="1" t="s">
        <v>137</v>
      </c>
      <c r="B134" s="1" t="s">
        <v>56</v>
      </c>
      <c r="C134" s="1" t="str">
        <f aca="false">VLOOKUP($A134,country_info!$A$1:$E$259,2,0)</f>
        <v>Luxembourg</v>
      </c>
      <c r="D134" s="1" t="str">
        <f aca="false">VLOOKUP($A134,country_info!$A$1:$E$259,4,0)</f>
        <v>Europe</v>
      </c>
      <c r="E134" s="1" t="str">
        <f aca="false">VLOOKUP($A134,country_info!$A$1:$E$259,5,0)</f>
        <v>Western Europe</v>
      </c>
      <c r="F134" s="2" t="n">
        <f aca="false">IF(IFERROR(VLOOKUP($A134,road_country_averages!$B$1:$I$147,3,0),0)=0,VLOOKUP($E134,road_region_averages!$A$1:$G$26,2,0),VLOOKUP($A134,road_country_averages!$B$1:$I$147,3,0))</f>
        <v>130</v>
      </c>
      <c r="G134" s="2" t="n">
        <f aca="false">IF(IFERROR(VLOOKUP($A134,road_country_averages!$B$1:$I$147,4,0),0)=0,VLOOKUP($E134,road_region_averages!$A$1:$G$26,3,0),VLOOKUP($A134,road_country_averages!$B$1:$I$147,4,0))</f>
        <v>130</v>
      </c>
      <c r="H134" s="2" t="n">
        <f aca="false">IF(IFERROR(VLOOKUP($A134,road_country_averages!$B$1:$I$147,5,0),0)=0,VLOOKUP($E134,road_region_averages!$A$1:$G$26,4,0),VLOOKUP($A134,road_country_averages!$B$1:$I$147,5,0))</f>
        <v>90</v>
      </c>
      <c r="I134" s="2" t="n">
        <f aca="false">IF(IFERROR(VLOOKUP($A134,road_country_averages!$B$1:$I$147,6,0),0)=0,VLOOKUP($E134,road_region_averages!$A$1:$G$26,5,0),VLOOKUP($A134,road_country_averages!$B$1:$I$147,6,0))</f>
        <v>90</v>
      </c>
      <c r="J134" s="2" t="n">
        <f aca="false">IF(IFERROR(VLOOKUP($A134,road_country_averages!$B$1:$I$147,7,0),0)=0,VLOOKUP($E134,road_region_averages!$A$1:$G$26,6,0),VLOOKUP($A134,road_country_averages!$B$1:$I$147,7,0))</f>
        <v>50</v>
      </c>
      <c r="K134" s="2" t="n">
        <f aca="false">IF(IFERROR(VLOOKUP($A134,road_country_averages!$B$1:$I$147,8,0),0)=0,VLOOKUP($E134,road_region_averages!$A$1:$G$26,7,0),VLOOKUP($A134,road_country_averages!$B$1:$I$147,8,0))</f>
        <v>50</v>
      </c>
    </row>
    <row r="135" customFormat="false" ht="16" hidden="false" customHeight="false" outlineLevel="0" collapsed="false">
      <c r="A135" s="1" t="s">
        <v>125</v>
      </c>
      <c r="B135" s="1" t="s">
        <v>56</v>
      </c>
      <c r="C135" s="1" t="str">
        <f aca="false">VLOOKUP($A135,country_info!$A$1:$E$259,2,0)</f>
        <v>Latvia</v>
      </c>
      <c r="D135" s="1" t="str">
        <f aca="false">VLOOKUP($A135,country_info!$A$1:$E$259,4,0)</f>
        <v>Europe</v>
      </c>
      <c r="E135" s="1" t="str">
        <f aca="false">VLOOKUP($A135,country_info!$A$1:$E$259,5,0)</f>
        <v>Northern Europe</v>
      </c>
      <c r="F135" s="2" t="n">
        <f aca="false">IF(IFERROR(VLOOKUP($A135,road_country_averages!$B$1:$I$147,3,0),0)=0,VLOOKUP($E135,road_region_averages!$A$1:$G$26,2,0),VLOOKUP($A135,road_country_averages!$B$1:$I$147,3,0))</f>
        <v>90</v>
      </c>
      <c r="G135" s="2" t="n">
        <f aca="false">IF(IFERROR(VLOOKUP($A135,road_country_averages!$B$1:$I$147,4,0),0)=0,VLOOKUP($E135,road_region_averages!$A$1:$G$26,3,0),VLOOKUP($A135,road_country_averages!$B$1:$I$147,4,0))</f>
        <v>100</v>
      </c>
      <c r="H135" s="2" t="n">
        <f aca="false">IF(IFERROR(VLOOKUP($A135,road_country_averages!$B$1:$I$147,5,0),0)=0,VLOOKUP($E135,road_region_averages!$A$1:$G$26,4,0),VLOOKUP($A135,road_country_averages!$B$1:$I$147,5,0))</f>
        <v>90</v>
      </c>
      <c r="I135" s="2" t="n">
        <f aca="false">IF(IFERROR(VLOOKUP($A135,road_country_averages!$B$1:$I$147,6,0),0)=0,VLOOKUP($E135,road_region_averages!$A$1:$G$26,5,0),VLOOKUP($A135,road_country_averages!$B$1:$I$147,6,0))</f>
        <v>90</v>
      </c>
      <c r="J135" s="2" t="n">
        <f aca="false">IF(IFERROR(VLOOKUP($A135,road_country_averages!$B$1:$I$147,7,0),0)=0,VLOOKUP($E135,road_region_averages!$A$1:$G$26,6,0),VLOOKUP($A135,road_country_averages!$B$1:$I$147,7,0))</f>
        <v>50</v>
      </c>
      <c r="K135" s="2" t="n">
        <f aca="false">IF(IFERROR(VLOOKUP($A135,road_country_averages!$B$1:$I$147,8,0),0)=0,VLOOKUP($E135,road_region_averages!$A$1:$G$26,7,0),VLOOKUP($A135,road_country_averages!$B$1:$I$147,8,0))</f>
        <v>50</v>
      </c>
    </row>
    <row r="136" customFormat="false" ht="16" hidden="false" customHeight="false" outlineLevel="0" collapsed="false">
      <c r="A136" s="1" t="s">
        <v>524</v>
      </c>
      <c r="B136" s="1" t="s">
        <v>7</v>
      </c>
      <c r="C136" s="1" t="str">
        <f aca="false">VLOOKUP($A136,country_info!$A$1:$E$259,2,0)</f>
        <v>Macao S.A.R</v>
      </c>
      <c r="D136" s="1" t="str">
        <f aca="false">VLOOKUP($A136,country_info!$A$1:$E$259,4,0)</f>
        <v>Asia</v>
      </c>
      <c r="E136" s="1" t="str">
        <f aca="false">VLOOKUP($A136,country_info!$A$1:$E$259,5,0)</f>
        <v>Eastern Asia</v>
      </c>
      <c r="F136" s="2" t="n">
        <f aca="false">IF(IFERROR(VLOOKUP($A136,road_country_averages!$B$1:$I$147,3,0),0)=0,VLOOKUP($E136,road_region_averages!$A$1:$G$26,2,0),VLOOKUP($A136,road_country_averages!$B$1:$I$147,3,0))</f>
        <v>88</v>
      </c>
      <c r="G136" s="2" t="n">
        <f aca="false">IF(IFERROR(VLOOKUP($A136,road_country_averages!$B$1:$I$147,4,0),0)=0,VLOOKUP($E136,road_region_averages!$A$1:$G$26,3,0),VLOOKUP($A136,road_country_averages!$B$1:$I$147,4,0))</f>
        <v>112</v>
      </c>
      <c r="H136" s="2" t="n">
        <f aca="false">IF(IFERROR(VLOOKUP($A136,road_country_averages!$B$1:$I$147,5,0),0)=0,VLOOKUP($E136,road_region_averages!$A$1:$G$26,4,0),VLOOKUP($A136,road_country_averages!$B$1:$I$147,5,0))</f>
        <v>82</v>
      </c>
      <c r="I136" s="2" t="n">
        <f aca="false">IF(IFERROR(VLOOKUP($A136,road_country_averages!$B$1:$I$147,6,0),0)=0,VLOOKUP($E136,road_region_averages!$A$1:$G$26,5,0),VLOOKUP($A136,road_country_averages!$B$1:$I$147,6,0))</f>
        <v>82</v>
      </c>
      <c r="J136" s="2" t="n">
        <f aca="false">IF(IFERROR(VLOOKUP($A136,road_country_averages!$B$1:$I$147,7,0),0)=0,VLOOKUP($E136,road_region_averages!$A$1:$G$26,6,0),VLOOKUP($A136,road_country_averages!$B$1:$I$147,7,0))</f>
        <v>44</v>
      </c>
      <c r="K136" s="2" t="n">
        <f aca="false">IF(IFERROR(VLOOKUP($A136,road_country_averages!$B$1:$I$147,8,0),0)=0,VLOOKUP($E136,road_region_averages!$A$1:$G$26,7,0),VLOOKUP($A136,road_country_averages!$B$1:$I$147,8,0))</f>
        <v>48</v>
      </c>
    </row>
    <row r="137" customFormat="false" ht="16" hidden="false" customHeight="false" outlineLevel="0" collapsed="false">
      <c r="A137" s="1" t="s">
        <v>94</v>
      </c>
      <c r="B137" s="1" t="s">
        <v>73</v>
      </c>
      <c r="C137" s="1" t="str">
        <f aca="false">VLOOKUP($A137,country_info!$A$1:$E$259,2,0)</f>
        <v>Saint Martin</v>
      </c>
      <c r="D137" s="1" t="str">
        <f aca="false">VLOOKUP($A137,country_info!$A$1:$E$259,4,0)</f>
        <v>Americas</v>
      </c>
      <c r="E137" s="1" t="str">
        <f aca="false">VLOOKUP($A137,country_info!$A$1:$E$259,5,0)</f>
        <v>Caribbean</v>
      </c>
      <c r="F137" s="2" t="n">
        <f aca="false">IF(IFERROR(VLOOKUP($A137,road_country_averages!$B$1:$I$147,3,0),0)=0,VLOOKUP($E137,road_region_averages!$A$1:$G$26,2,0),VLOOKUP($A137,road_country_averages!$B$1:$I$147,3,0))</f>
        <v>98.785</v>
      </c>
      <c r="G137" s="2" t="n">
        <f aca="false">IF(IFERROR(VLOOKUP($A137,road_country_averages!$B$1:$I$147,4,0),0)=0,VLOOKUP($E137,road_region_averages!$A$1:$G$26,3,0),VLOOKUP($A137,road_country_averages!$B$1:$I$147,4,0))</f>
        <v>100.395</v>
      </c>
      <c r="H137" s="2" t="n">
        <f aca="false">IF(IFERROR(VLOOKUP($A137,road_country_averages!$B$1:$I$147,5,0),0)=0,VLOOKUP($E137,road_region_averages!$A$1:$G$26,4,0),VLOOKUP($A137,road_country_averages!$B$1:$I$147,5,0))</f>
        <v>68.1835294117647</v>
      </c>
      <c r="I137" s="2" t="n">
        <f aca="false">IF(IFERROR(VLOOKUP($A137,road_country_averages!$B$1:$I$147,6,0),0)=0,VLOOKUP($E137,road_region_averages!$A$1:$G$26,5,0),VLOOKUP($A137,road_country_averages!$B$1:$I$147,6,0))</f>
        <v>68.1835294117647</v>
      </c>
      <c r="J137" s="2" t="n">
        <f aca="false">IF(IFERROR(VLOOKUP($A137,road_country_averages!$B$1:$I$147,7,0),0)=0,VLOOKUP($E137,road_region_averages!$A$1:$G$26,6,0),VLOOKUP($A137,road_country_averages!$B$1:$I$147,7,0))</f>
        <v>41.45</v>
      </c>
      <c r="K137" s="2" t="n">
        <f aca="false">IF(IFERROR(VLOOKUP($A137,road_country_averages!$B$1:$I$147,8,0),0)=0,VLOOKUP($E137,road_region_averages!$A$1:$G$26,7,0),VLOOKUP($A137,road_country_averages!$B$1:$I$147,8,0))</f>
        <v>41.8972222222222</v>
      </c>
    </row>
    <row r="138" customFormat="false" ht="16" hidden="false" customHeight="false" outlineLevel="0" collapsed="false">
      <c r="A138" s="1" t="s">
        <v>66</v>
      </c>
      <c r="B138" s="1" t="s">
        <v>39</v>
      </c>
      <c r="C138" s="1" t="str">
        <f aca="false">VLOOKUP($A138,country_info!$A$1:$E$259,2,0)</f>
        <v>Morocco</v>
      </c>
      <c r="D138" s="1" t="str">
        <f aca="false">VLOOKUP($A138,country_info!$A$1:$E$259,4,0)</f>
        <v>Africa</v>
      </c>
      <c r="E138" s="1" t="str">
        <f aca="false">VLOOKUP($A138,country_info!$A$1:$E$259,5,0)</f>
        <v>Northern Africa</v>
      </c>
      <c r="F138" s="2" t="n">
        <f aca="false">IF(IFERROR(VLOOKUP($A138,road_country_averages!$B$1:$I$147,3,0),0)=0,VLOOKUP($E138,road_region_averages!$A$1:$G$26,2,0),VLOOKUP($A138,road_country_averages!$B$1:$I$147,3,0))</f>
        <v>90</v>
      </c>
      <c r="G138" s="2" t="n">
        <f aca="false">IF(IFERROR(VLOOKUP($A138,road_country_averages!$B$1:$I$147,4,0),0)=0,VLOOKUP($E138,road_region_averages!$A$1:$G$26,3,0),VLOOKUP($A138,road_country_averages!$B$1:$I$147,4,0))</f>
        <v>100</v>
      </c>
      <c r="H138" s="2" t="n">
        <f aca="false">IF(IFERROR(VLOOKUP($A138,road_country_averages!$B$1:$I$147,5,0),0)=0,VLOOKUP($E138,road_region_averages!$A$1:$G$26,4,0),VLOOKUP($A138,road_country_averages!$B$1:$I$147,5,0))</f>
        <v>100</v>
      </c>
      <c r="I138" s="2" t="n">
        <f aca="false">IF(IFERROR(VLOOKUP($A138,road_country_averages!$B$1:$I$147,6,0),0)=0,VLOOKUP($E138,road_region_averages!$A$1:$G$26,5,0),VLOOKUP($A138,road_country_averages!$B$1:$I$147,6,0))</f>
        <v>100</v>
      </c>
      <c r="J138" s="2" t="n">
        <f aca="false">IF(IFERROR(VLOOKUP($A138,road_country_averages!$B$1:$I$147,7,0),0)=0,VLOOKUP($E138,road_region_averages!$A$1:$G$26,6,0),VLOOKUP($A138,road_country_averages!$B$1:$I$147,7,0))</f>
        <v>60</v>
      </c>
      <c r="K138" s="2" t="n">
        <f aca="false">IF(IFERROR(VLOOKUP($A138,road_country_averages!$B$1:$I$147,8,0),0)=0,VLOOKUP($E138,road_region_averages!$A$1:$G$26,7,0),VLOOKUP($A138,road_country_averages!$B$1:$I$147,8,0))</f>
        <v>60</v>
      </c>
    </row>
    <row r="139" customFormat="false" ht="16" hidden="false" customHeight="false" outlineLevel="0" collapsed="false">
      <c r="A139" s="1" t="s">
        <v>264</v>
      </c>
      <c r="B139" s="1" t="s">
        <v>56</v>
      </c>
      <c r="C139" s="1" t="str">
        <f aca="false">VLOOKUP($A139,country_info!$A$1:$E$259,2,0)</f>
        <v>Monaco</v>
      </c>
      <c r="D139" s="1" t="str">
        <f aca="false">VLOOKUP($A139,country_info!$A$1:$E$259,4,0)</f>
        <v>Europe</v>
      </c>
      <c r="E139" s="1" t="str">
        <f aca="false">VLOOKUP($A139,country_info!$A$1:$E$259,5,0)</f>
        <v>Western Europe</v>
      </c>
      <c r="F139" s="2" t="n">
        <f aca="false">IF(IFERROR(VLOOKUP($A139,road_country_averages!$B$1:$I$147,3,0),0)=0,VLOOKUP($E139,road_region_averages!$A$1:$G$26,2,0),VLOOKUP($A139,road_country_averages!$B$1:$I$147,3,0))</f>
        <v>115.555555555556</v>
      </c>
      <c r="G139" s="2" t="n">
        <f aca="false">IF(IFERROR(VLOOKUP($A139,road_country_averages!$B$1:$I$147,4,0),0)=0,VLOOKUP($E139,road_region_averages!$A$1:$G$26,3,0),VLOOKUP($A139,road_country_averages!$B$1:$I$147,4,0))</f>
        <v>120</v>
      </c>
      <c r="H139" s="2" t="n">
        <f aca="false">IF(IFERROR(VLOOKUP($A139,road_country_averages!$B$1:$I$147,5,0),0)=0,VLOOKUP($E139,road_region_averages!$A$1:$G$26,4,0),VLOOKUP($A139,road_country_averages!$B$1:$I$147,5,0))</f>
        <v>83.3333333333333</v>
      </c>
      <c r="I139" s="2" t="n">
        <f aca="false">IF(IFERROR(VLOOKUP($A139,road_country_averages!$B$1:$I$147,6,0),0)=0,VLOOKUP($E139,road_region_averages!$A$1:$G$26,5,0),VLOOKUP($A139,road_country_averages!$B$1:$I$147,6,0))</f>
        <v>83.3333333333333</v>
      </c>
      <c r="J139" s="2" t="n">
        <f aca="false">IF(IFERROR(VLOOKUP($A139,road_country_averages!$B$1:$I$147,7,0),0)=0,VLOOKUP($E139,road_region_averages!$A$1:$G$26,6,0),VLOOKUP($A139,road_country_averages!$B$1:$I$147,7,0))</f>
        <v>44.4444444444444</v>
      </c>
      <c r="K139" s="2" t="n">
        <f aca="false">IF(IFERROR(VLOOKUP($A139,road_country_averages!$B$1:$I$147,8,0),0)=0,VLOOKUP($E139,road_region_averages!$A$1:$G$26,7,0),VLOOKUP($A139,road_country_averages!$B$1:$I$147,8,0))</f>
        <v>45.5555555555556</v>
      </c>
    </row>
    <row r="140" customFormat="false" ht="16" hidden="false" customHeight="false" outlineLevel="0" collapsed="false">
      <c r="A140" s="1" t="s">
        <v>304</v>
      </c>
      <c r="B140" s="1" t="s">
        <v>56</v>
      </c>
      <c r="C140" s="1" t="str">
        <f aca="false">VLOOKUP($A140,country_info!$A$1:$E$259,2,0)</f>
        <v>Moldova</v>
      </c>
      <c r="D140" s="1" t="str">
        <f aca="false">VLOOKUP($A140,country_info!$A$1:$E$259,4,0)</f>
        <v>Europe</v>
      </c>
      <c r="E140" s="1" t="str">
        <f aca="false">VLOOKUP($A140,country_info!$A$1:$E$259,5,0)</f>
        <v>Eastern Europe</v>
      </c>
      <c r="F140" s="2" t="n">
        <f aca="false">IF(IFERROR(VLOOKUP($A140,road_country_averages!$B$1:$I$147,3,0),0)=0,VLOOKUP($E140,road_region_averages!$A$1:$G$26,2,0),VLOOKUP($A140,road_country_averages!$B$1:$I$147,3,0))</f>
        <v>110</v>
      </c>
      <c r="G140" s="2" t="n">
        <f aca="false">IF(IFERROR(VLOOKUP($A140,road_country_averages!$B$1:$I$147,4,0),0)=0,VLOOKUP($E140,road_region_averages!$A$1:$G$26,3,0),VLOOKUP($A140,road_country_averages!$B$1:$I$147,4,0))</f>
        <v>110</v>
      </c>
      <c r="H140" s="2" t="n">
        <f aca="false">IF(IFERROR(VLOOKUP($A140,road_country_averages!$B$1:$I$147,5,0),0)=0,VLOOKUP($E140,road_region_averages!$A$1:$G$26,4,0),VLOOKUP($A140,road_country_averages!$B$1:$I$147,5,0))</f>
        <v>80</v>
      </c>
      <c r="I140" s="2" t="n">
        <f aca="false">IF(IFERROR(VLOOKUP($A140,road_country_averages!$B$1:$I$147,6,0),0)=0,VLOOKUP($E140,road_region_averages!$A$1:$G$26,5,0),VLOOKUP($A140,road_country_averages!$B$1:$I$147,6,0))</f>
        <v>80</v>
      </c>
      <c r="J140" s="2" t="n">
        <f aca="false">IF(IFERROR(VLOOKUP($A140,road_country_averages!$B$1:$I$147,7,0),0)=0,VLOOKUP($E140,road_region_averages!$A$1:$G$26,6,0),VLOOKUP($A140,road_country_averages!$B$1:$I$147,7,0))</f>
        <v>50</v>
      </c>
      <c r="K140" s="2" t="n">
        <f aca="false">IF(IFERROR(VLOOKUP($A140,road_country_averages!$B$1:$I$147,8,0),0)=0,VLOOKUP($E140,road_region_averages!$A$1:$G$26,7,0),VLOOKUP($A140,road_country_averages!$B$1:$I$147,8,0))</f>
        <v>50</v>
      </c>
    </row>
    <row r="141" customFormat="false" ht="16" hidden="false" customHeight="false" outlineLevel="0" collapsed="false">
      <c r="A141" s="1" t="s">
        <v>381</v>
      </c>
      <c r="B141" s="1" t="s">
        <v>39</v>
      </c>
      <c r="C141" s="1" t="str">
        <f aca="false">VLOOKUP($A141,country_info!$A$1:$E$259,2,0)</f>
        <v>Madagascar</v>
      </c>
      <c r="D141" s="1" t="str">
        <f aca="false">VLOOKUP($A141,country_info!$A$1:$E$259,4,0)</f>
        <v>Africa</v>
      </c>
      <c r="E141" s="1" t="str">
        <f aca="false">VLOOKUP($A141,country_info!$A$1:$E$259,5,0)</f>
        <v>Eastern Africa</v>
      </c>
      <c r="F141" s="2" t="n">
        <f aca="false">IF(IFERROR(VLOOKUP($A141,road_country_averages!$B$1:$I$147,3,0),0)=0,VLOOKUP($E141,road_region_averages!$A$1:$G$26,2,0),VLOOKUP($A141,road_country_averages!$B$1:$I$147,3,0))</f>
        <v>110</v>
      </c>
      <c r="G141" s="2" t="n">
        <f aca="false">IF(IFERROR(VLOOKUP($A141,road_country_averages!$B$1:$I$147,4,0),0)=0,VLOOKUP($E141,road_region_averages!$A$1:$G$26,3,0),VLOOKUP($A141,road_country_averages!$B$1:$I$147,4,0))</f>
        <v>110</v>
      </c>
      <c r="H141" s="2" t="n">
        <f aca="false">IF(IFERROR(VLOOKUP($A141,road_country_averages!$B$1:$I$147,5,0),0)=0,VLOOKUP($E141,road_region_averages!$A$1:$G$26,4,0),VLOOKUP($A141,road_country_averages!$B$1:$I$147,5,0))</f>
        <v>60</v>
      </c>
      <c r="I141" s="2" t="n">
        <f aca="false">IF(IFERROR(VLOOKUP($A141,road_country_averages!$B$1:$I$147,6,0),0)=0,VLOOKUP($E141,road_region_averages!$A$1:$G$26,5,0),VLOOKUP($A141,road_country_averages!$B$1:$I$147,6,0))</f>
        <v>70</v>
      </c>
      <c r="J141" s="2" t="n">
        <f aca="false">IF(IFERROR(VLOOKUP($A141,road_country_averages!$B$1:$I$147,7,0),0)=0,VLOOKUP($E141,road_region_averages!$A$1:$G$26,6,0),VLOOKUP($A141,road_country_averages!$B$1:$I$147,7,0))</f>
        <v>50</v>
      </c>
      <c r="K141" s="2" t="n">
        <f aca="false">IF(IFERROR(VLOOKUP($A141,road_country_averages!$B$1:$I$147,8,0),0)=0,VLOOKUP($E141,road_region_averages!$A$1:$G$26,7,0),VLOOKUP($A141,road_country_averages!$B$1:$I$147,8,0))</f>
        <v>50</v>
      </c>
    </row>
    <row r="142" customFormat="false" ht="16" hidden="false" customHeight="false" outlineLevel="0" collapsed="false">
      <c r="A142" s="1" t="s">
        <v>497</v>
      </c>
      <c r="B142" s="1" t="s">
        <v>410</v>
      </c>
      <c r="C142" s="1" t="str">
        <f aca="false">VLOOKUP($A142,country_info!$A$1:$E$259,2,0)</f>
        <v>Maldives</v>
      </c>
      <c r="D142" s="1" t="str">
        <f aca="false">VLOOKUP($A142,country_info!$A$1:$E$259,4,0)</f>
        <v>Asia</v>
      </c>
      <c r="E142" s="1" t="str">
        <f aca="false">VLOOKUP($A142,country_info!$A$1:$E$259,5,0)</f>
        <v>Southern Asia</v>
      </c>
      <c r="F142" s="2" t="n">
        <f aca="false">IF(IFERROR(VLOOKUP($A142,road_country_averages!$B$1:$I$147,3,0),0)=0,VLOOKUP($E142,road_region_averages!$A$1:$G$26,2,0),VLOOKUP($A142,road_country_averages!$B$1:$I$147,3,0))</f>
        <v>30</v>
      </c>
      <c r="G142" s="2" t="n">
        <f aca="false">IF(IFERROR(VLOOKUP($A142,road_country_averages!$B$1:$I$147,4,0),0)=0,VLOOKUP($E142,road_region_averages!$A$1:$G$26,3,0),VLOOKUP($A142,road_country_averages!$B$1:$I$147,4,0))</f>
        <v>30</v>
      </c>
      <c r="H142" s="2" t="n">
        <f aca="false">IF(IFERROR(VLOOKUP($A142,road_country_averages!$B$1:$I$147,5,0),0)=0,VLOOKUP($E142,road_region_averages!$A$1:$G$26,4,0),VLOOKUP($A142,road_country_averages!$B$1:$I$147,5,0))</f>
        <v>30</v>
      </c>
      <c r="I142" s="2" t="n">
        <f aca="false">IF(IFERROR(VLOOKUP($A142,road_country_averages!$B$1:$I$147,6,0),0)=0,VLOOKUP($E142,road_region_averages!$A$1:$G$26,5,0),VLOOKUP($A142,road_country_averages!$B$1:$I$147,6,0))</f>
        <v>30</v>
      </c>
      <c r="J142" s="2" t="n">
        <f aca="false">IF(IFERROR(VLOOKUP($A142,road_country_averages!$B$1:$I$147,7,0),0)=0,VLOOKUP($E142,road_region_averages!$A$1:$G$26,6,0),VLOOKUP($A142,road_country_averages!$B$1:$I$147,7,0))</f>
        <v>25</v>
      </c>
      <c r="K142" s="2" t="n">
        <f aca="false">IF(IFERROR(VLOOKUP($A142,road_country_averages!$B$1:$I$147,8,0),0)=0,VLOOKUP($E142,road_region_averages!$A$1:$G$26,7,0),VLOOKUP($A142,road_country_averages!$B$1:$I$147,8,0))</f>
        <v>25</v>
      </c>
    </row>
    <row r="143" customFormat="false" ht="16" hidden="false" customHeight="false" outlineLevel="0" collapsed="false">
      <c r="A143" s="1" t="s">
        <v>335</v>
      </c>
      <c r="B143" s="1" t="s">
        <v>73</v>
      </c>
      <c r="C143" s="1" t="str">
        <f aca="false">VLOOKUP($A143,country_info!$A$1:$E$259,2,0)</f>
        <v>Mexico</v>
      </c>
      <c r="D143" s="1" t="str">
        <f aca="false">VLOOKUP($A143,country_info!$A$1:$E$259,4,0)</f>
        <v>Americas</v>
      </c>
      <c r="E143" s="1" t="str">
        <f aca="false">VLOOKUP($A143,country_info!$A$1:$E$259,5,0)</f>
        <v>Central America</v>
      </c>
      <c r="F143" s="2" t="n">
        <f aca="false">IF(IFERROR(VLOOKUP($A143,road_country_averages!$B$1:$I$147,3,0),0)=0,VLOOKUP($E143,road_region_averages!$A$1:$G$26,2,0),VLOOKUP($A143,road_country_averages!$B$1:$I$147,3,0))</f>
        <v>100</v>
      </c>
      <c r="G143" s="2" t="n">
        <f aca="false">IF(IFERROR(VLOOKUP($A143,road_country_averages!$B$1:$I$147,4,0),0)=0,VLOOKUP($E143,road_region_averages!$A$1:$G$26,3,0),VLOOKUP($A143,road_country_averages!$B$1:$I$147,4,0))</f>
        <v>120</v>
      </c>
      <c r="H143" s="2" t="n">
        <f aca="false">IF(IFERROR(VLOOKUP($A143,road_country_averages!$B$1:$I$147,5,0),0)=0,VLOOKUP($E143,road_region_averages!$A$1:$G$26,4,0),VLOOKUP($A143,road_country_averages!$B$1:$I$147,5,0))</f>
        <v>90</v>
      </c>
      <c r="I143" s="2" t="n">
        <f aca="false">IF(IFERROR(VLOOKUP($A143,road_country_averages!$B$1:$I$147,6,0),0)=0,VLOOKUP($E143,road_region_averages!$A$1:$G$26,5,0),VLOOKUP($A143,road_country_averages!$B$1:$I$147,6,0))</f>
        <v>90</v>
      </c>
      <c r="J143" s="2" t="n">
        <f aca="false">IF(IFERROR(VLOOKUP($A143,road_country_averages!$B$1:$I$147,7,0),0)=0,VLOOKUP($E143,road_region_averages!$A$1:$G$26,6,0),VLOOKUP($A143,road_country_averages!$B$1:$I$147,7,0))</f>
        <v>30</v>
      </c>
      <c r="K143" s="2" t="n">
        <f aca="false">IF(IFERROR(VLOOKUP($A143,road_country_averages!$B$1:$I$147,8,0),0)=0,VLOOKUP($E143,road_region_averages!$A$1:$G$26,7,0),VLOOKUP($A143,road_country_averages!$B$1:$I$147,8,0))</f>
        <v>70</v>
      </c>
    </row>
    <row r="144" customFormat="false" ht="16" hidden="false" customHeight="false" outlineLevel="0" collapsed="false">
      <c r="A144" s="1" t="s">
        <v>416</v>
      </c>
      <c r="B144" s="1" t="s">
        <v>345</v>
      </c>
      <c r="C144" s="1" t="str">
        <f aca="false">VLOOKUP($A144,country_info!$A$1:$E$259,2,0)</f>
        <v>Marshall Islands</v>
      </c>
      <c r="D144" s="1" t="str">
        <f aca="false">VLOOKUP($A144,country_info!$A$1:$E$259,4,0)</f>
        <v>Oceania</v>
      </c>
      <c r="E144" s="1" t="str">
        <f aca="false">VLOOKUP($A144,country_info!$A$1:$E$259,5,0)</f>
        <v>Micronesia</v>
      </c>
      <c r="F144" s="2" t="n">
        <f aca="false">IF(IFERROR(VLOOKUP($A144,road_country_averages!$B$1:$I$147,3,0),0)=0,VLOOKUP($E144,road_region_averages!$A$1:$G$26,2,0),VLOOKUP($A144,road_country_averages!$B$1:$I$147,3,0))</f>
        <v>110</v>
      </c>
      <c r="G144" s="2" t="n">
        <f aca="false">IF(IFERROR(VLOOKUP($A144,road_country_averages!$B$1:$I$147,4,0),0)=0,VLOOKUP($E144,road_region_averages!$A$1:$G$26,3,0),VLOOKUP($A144,road_country_averages!$B$1:$I$147,4,0))</f>
        <v>110</v>
      </c>
      <c r="H144" s="2" t="n">
        <f aca="false">IF(IFERROR(VLOOKUP($A144,road_country_averages!$B$1:$I$147,5,0),0)=0,VLOOKUP($E144,road_region_averages!$A$1:$G$26,4,0),VLOOKUP($A144,road_country_averages!$B$1:$I$147,5,0))</f>
        <v>56.35</v>
      </c>
      <c r="I144" s="2" t="n">
        <f aca="false">IF(IFERROR(VLOOKUP($A144,road_country_averages!$B$1:$I$147,6,0),0)=0,VLOOKUP($E144,road_region_averages!$A$1:$G$26,5,0),VLOOKUP($A144,road_country_averages!$B$1:$I$147,6,0))</f>
        <v>56.35</v>
      </c>
      <c r="J144" s="2" t="n">
        <f aca="false">IF(IFERROR(VLOOKUP($A144,road_country_averages!$B$1:$I$147,7,0),0)=0,VLOOKUP($E144,road_region_averages!$A$1:$G$26,6,0),VLOOKUP($A144,road_country_averages!$B$1:$I$147,7,0))</f>
        <v>24.15</v>
      </c>
      <c r="K144" s="2" t="n">
        <f aca="false">IF(IFERROR(VLOOKUP($A144,road_country_averages!$B$1:$I$147,8,0),0)=0,VLOOKUP($E144,road_region_averages!$A$1:$G$26,7,0),VLOOKUP($A144,road_country_averages!$B$1:$I$147,8,0))</f>
        <v>40.25</v>
      </c>
    </row>
    <row r="145" customFormat="false" ht="16" hidden="false" customHeight="false" outlineLevel="0" collapsed="false">
      <c r="A145" s="1" t="s">
        <v>145</v>
      </c>
      <c r="B145" s="1" t="s">
        <v>56</v>
      </c>
      <c r="C145" s="1" t="str">
        <f aca="false">VLOOKUP($A145,country_info!$A$1:$E$259,2,0)</f>
        <v>North Macedonia</v>
      </c>
      <c r="D145" s="1" t="str">
        <f aca="false">VLOOKUP($A145,country_info!$A$1:$E$259,4,0)</f>
        <v>Europe</v>
      </c>
      <c r="E145" s="1" t="str">
        <f aca="false">VLOOKUP($A145,country_info!$A$1:$E$259,5,0)</f>
        <v>Southern Europe</v>
      </c>
      <c r="F145" s="2" t="n">
        <f aca="false">IF(IFERROR(VLOOKUP($A145,road_country_averages!$B$1:$I$147,3,0),0)=0,VLOOKUP($E145,road_region_averages!$A$1:$G$26,2,0),VLOOKUP($A145,road_country_averages!$B$1:$I$147,3,0))</f>
        <v>130</v>
      </c>
      <c r="G145" s="2" t="n">
        <f aca="false">IF(IFERROR(VLOOKUP($A145,road_country_averages!$B$1:$I$147,4,0),0)=0,VLOOKUP($E145,road_region_averages!$A$1:$G$26,3,0),VLOOKUP($A145,road_country_averages!$B$1:$I$147,4,0))</f>
        <v>130</v>
      </c>
      <c r="H145" s="2" t="n">
        <f aca="false">IF(IFERROR(VLOOKUP($A145,road_country_averages!$B$1:$I$147,5,0),0)=0,VLOOKUP($E145,road_region_averages!$A$1:$G$26,4,0),VLOOKUP($A145,road_country_averages!$B$1:$I$147,5,0))</f>
        <v>80</v>
      </c>
      <c r="I145" s="2" t="n">
        <f aca="false">IF(IFERROR(VLOOKUP($A145,road_country_averages!$B$1:$I$147,6,0),0)=0,VLOOKUP($E145,road_region_averages!$A$1:$G$26,5,0),VLOOKUP($A145,road_country_averages!$B$1:$I$147,6,0))</f>
        <v>80</v>
      </c>
      <c r="J145" s="2" t="n">
        <f aca="false">IF(IFERROR(VLOOKUP($A145,road_country_averages!$B$1:$I$147,7,0),0)=0,VLOOKUP($E145,road_region_averages!$A$1:$G$26,6,0),VLOOKUP($A145,road_country_averages!$B$1:$I$147,7,0))</f>
        <v>50</v>
      </c>
      <c r="K145" s="2" t="n">
        <f aca="false">IF(IFERROR(VLOOKUP($A145,road_country_averages!$B$1:$I$147,8,0),0)=0,VLOOKUP($E145,road_region_averages!$A$1:$G$26,7,0),VLOOKUP($A145,road_country_averages!$B$1:$I$147,8,0))</f>
        <v>50</v>
      </c>
    </row>
    <row r="146" customFormat="false" ht="16" hidden="false" customHeight="false" outlineLevel="0" collapsed="false">
      <c r="A146" s="1" t="s">
        <v>218</v>
      </c>
      <c r="B146" s="1" t="s">
        <v>39</v>
      </c>
      <c r="C146" s="1" t="str">
        <f aca="false">VLOOKUP($A146,country_info!$A$1:$E$259,2,0)</f>
        <v>Mali</v>
      </c>
      <c r="D146" s="1" t="str">
        <f aca="false">VLOOKUP($A146,country_info!$A$1:$E$259,4,0)</f>
        <v>Africa</v>
      </c>
      <c r="E146" s="1" t="str">
        <f aca="false">VLOOKUP($A146,country_info!$A$1:$E$259,5,0)</f>
        <v>Western Africa</v>
      </c>
      <c r="F146" s="2" t="n">
        <f aca="false">IF(IFERROR(VLOOKUP($A146,road_country_averages!$B$1:$I$147,3,0),0)=0,VLOOKUP($E146,road_region_averages!$A$1:$G$26,2,0),VLOOKUP($A146,road_country_averages!$B$1:$I$147,3,0))</f>
        <v>100</v>
      </c>
      <c r="G146" s="2" t="n">
        <f aca="false">IF(IFERROR(VLOOKUP($A146,road_country_averages!$B$1:$I$147,4,0),0)=0,VLOOKUP($E146,road_region_averages!$A$1:$G$26,3,0),VLOOKUP($A146,road_country_averages!$B$1:$I$147,4,0))</f>
        <v>100</v>
      </c>
      <c r="H146" s="2" t="n">
        <f aca="false">IF(IFERROR(VLOOKUP($A146,road_country_averages!$B$1:$I$147,5,0),0)=0,VLOOKUP($E146,road_region_averages!$A$1:$G$26,4,0),VLOOKUP($A146,road_country_averages!$B$1:$I$147,5,0))</f>
        <v>85</v>
      </c>
      <c r="I146" s="2" t="n">
        <f aca="false">IF(IFERROR(VLOOKUP($A146,road_country_averages!$B$1:$I$147,6,0),0)=0,VLOOKUP($E146,road_region_averages!$A$1:$G$26,5,0),VLOOKUP($A146,road_country_averages!$B$1:$I$147,6,0))</f>
        <v>85</v>
      </c>
      <c r="J146" s="2" t="n">
        <f aca="false">IF(IFERROR(VLOOKUP($A146,road_country_averages!$B$1:$I$147,7,0),0)=0,VLOOKUP($E146,road_region_averages!$A$1:$G$26,6,0),VLOOKUP($A146,road_country_averages!$B$1:$I$147,7,0))</f>
        <v>40</v>
      </c>
      <c r="K146" s="2" t="n">
        <f aca="false">IF(IFERROR(VLOOKUP($A146,road_country_averages!$B$1:$I$147,8,0),0)=0,VLOOKUP($E146,road_region_averages!$A$1:$G$26,7,0),VLOOKUP($A146,road_country_averages!$B$1:$I$147,8,0))</f>
        <v>50</v>
      </c>
    </row>
    <row r="147" customFormat="false" ht="16" hidden="false" customHeight="false" outlineLevel="0" collapsed="false">
      <c r="A147" s="1" t="s">
        <v>466</v>
      </c>
      <c r="B147" s="1" t="s">
        <v>56</v>
      </c>
      <c r="C147" s="1" t="str">
        <f aca="false">VLOOKUP($A147,country_info!$A$1:$E$259,2,0)</f>
        <v>Malta</v>
      </c>
      <c r="D147" s="1" t="str">
        <f aca="false">VLOOKUP($A147,country_info!$A$1:$E$259,4,0)</f>
        <v>Europe</v>
      </c>
      <c r="E147" s="1" t="str">
        <f aca="false">VLOOKUP($A147,country_info!$A$1:$E$259,5,0)</f>
        <v>Southern Europe</v>
      </c>
      <c r="F147" s="2" t="n">
        <f aca="false">IF(IFERROR(VLOOKUP($A147,road_country_averages!$B$1:$I$147,3,0),0)=0,VLOOKUP($E147,road_region_averages!$A$1:$G$26,2,0),VLOOKUP($A147,road_country_averages!$B$1:$I$147,3,0))</f>
        <v>115.714285714286</v>
      </c>
      <c r="G147" s="2" t="n">
        <f aca="false">IF(IFERROR(VLOOKUP($A147,road_country_averages!$B$1:$I$147,4,0),0)=0,VLOOKUP($E147,road_region_averages!$A$1:$G$26,3,0),VLOOKUP($A147,road_country_averages!$B$1:$I$147,4,0))</f>
        <v>124.285714285714</v>
      </c>
      <c r="H147" s="2" t="n">
        <f aca="false">IF(IFERROR(VLOOKUP($A147,road_country_averages!$B$1:$I$147,5,0),0)=0,VLOOKUP($E147,road_region_averages!$A$1:$G$26,4,0),VLOOKUP($A147,road_country_averages!$B$1:$I$147,5,0))</f>
        <v>60</v>
      </c>
      <c r="I147" s="2" t="n">
        <f aca="false">IF(IFERROR(VLOOKUP($A147,road_country_averages!$B$1:$I$147,6,0),0)=0,VLOOKUP($E147,road_region_averages!$A$1:$G$26,5,0),VLOOKUP($A147,road_country_averages!$B$1:$I$147,6,0))</f>
        <v>60</v>
      </c>
      <c r="J147" s="2" t="n">
        <f aca="false">IF(IFERROR(VLOOKUP($A147,road_country_averages!$B$1:$I$147,7,0),0)=0,VLOOKUP($E147,road_region_averages!$A$1:$G$26,6,0),VLOOKUP($A147,road_country_averages!$B$1:$I$147,7,0))</f>
        <v>50</v>
      </c>
      <c r="K147" s="2" t="n">
        <f aca="false">IF(IFERROR(VLOOKUP($A147,road_country_averages!$B$1:$I$147,8,0),0)=0,VLOOKUP($E147,road_region_averages!$A$1:$G$26,7,0),VLOOKUP($A147,road_country_averages!$B$1:$I$147,8,0))</f>
        <v>50</v>
      </c>
    </row>
    <row r="148" customFormat="false" ht="16" hidden="false" customHeight="false" outlineLevel="0" collapsed="false">
      <c r="A148" s="1" t="s">
        <v>276</v>
      </c>
      <c r="B148" s="1" t="s">
        <v>7</v>
      </c>
      <c r="C148" s="1" t="str">
        <f aca="false">VLOOKUP($A148,country_info!$A$1:$E$259,2,0)</f>
        <v>Myanmar</v>
      </c>
      <c r="D148" s="1" t="str">
        <f aca="false">VLOOKUP($A148,country_info!$A$1:$E$259,4,0)</f>
        <v>Asia</v>
      </c>
      <c r="E148" s="1" t="str">
        <f aca="false">VLOOKUP($A148,country_info!$A$1:$E$259,5,0)</f>
        <v>South-Eastern Asia</v>
      </c>
      <c r="F148" s="2" t="n">
        <f aca="false">IF(IFERROR(VLOOKUP($A148,road_country_averages!$B$1:$I$147,3,0),0)=0,VLOOKUP($E148,road_region_averages!$A$1:$G$26,2,0),VLOOKUP($A148,road_country_averages!$B$1:$I$147,3,0))</f>
        <v>104</v>
      </c>
      <c r="G148" s="2" t="n">
        <f aca="false">IF(IFERROR(VLOOKUP($A148,road_country_averages!$B$1:$I$147,4,0),0)=0,VLOOKUP($E148,road_region_averages!$A$1:$G$26,3,0),VLOOKUP($A148,road_country_averages!$B$1:$I$147,4,0))</f>
        <v>104</v>
      </c>
      <c r="H148" s="2" t="n">
        <f aca="false">IF(IFERROR(VLOOKUP($A148,road_country_averages!$B$1:$I$147,5,0),0)=0,VLOOKUP($E148,road_region_averages!$A$1:$G$26,4,0),VLOOKUP($A148,road_country_averages!$B$1:$I$147,5,0))</f>
        <v>76</v>
      </c>
      <c r="I148" s="2" t="n">
        <f aca="false">IF(IFERROR(VLOOKUP($A148,road_country_averages!$B$1:$I$147,6,0),0)=0,VLOOKUP($E148,road_region_averages!$A$1:$G$26,5,0),VLOOKUP($A148,road_country_averages!$B$1:$I$147,6,0))</f>
        <v>76</v>
      </c>
      <c r="J148" s="2" t="n">
        <f aca="false">IF(IFERROR(VLOOKUP($A148,road_country_averages!$B$1:$I$147,7,0),0)=0,VLOOKUP($E148,road_region_averages!$A$1:$G$26,6,0),VLOOKUP($A148,road_country_averages!$B$1:$I$147,7,0))</f>
        <v>48</v>
      </c>
      <c r="K148" s="2" t="n">
        <f aca="false">IF(IFERROR(VLOOKUP($A148,road_country_averages!$B$1:$I$147,8,0),0)=0,VLOOKUP($E148,road_region_averages!$A$1:$G$26,7,0),VLOOKUP($A148,road_country_averages!$B$1:$I$147,8,0))</f>
        <v>48</v>
      </c>
    </row>
    <row r="149" customFormat="false" ht="16" hidden="false" customHeight="false" outlineLevel="0" collapsed="false">
      <c r="A149" s="1" t="s">
        <v>284</v>
      </c>
      <c r="B149" s="1" t="s">
        <v>56</v>
      </c>
      <c r="C149" s="1" t="str">
        <f aca="false">VLOOKUP($A149,country_info!$A$1:$E$259,2,0)</f>
        <v>Montenegro</v>
      </c>
      <c r="D149" s="1" t="str">
        <f aca="false">VLOOKUP($A149,country_info!$A$1:$E$259,4,0)</f>
        <v>Europe</v>
      </c>
      <c r="E149" s="1" t="str">
        <f aca="false">VLOOKUP($A149,country_info!$A$1:$E$259,5,0)</f>
        <v>Southern Europe</v>
      </c>
      <c r="F149" s="2" t="n">
        <f aca="false">IF(IFERROR(VLOOKUP($A149,road_country_averages!$B$1:$I$147,3,0),0)=0,VLOOKUP($E149,road_region_averages!$A$1:$G$26,2,0),VLOOKUP($A149,road_country_averages!$B$1:$I$147,3,0))</f>
        <v>115.714285714286</v>
      </c>
      <c r="G149" s="2" t="n">
        <f aca="false">IF(IFERROR(VLOOKUP($A149,road_country_averages!$B$1:$I$147,4,0),0)=0,VLOOKUP($E149,road_region_averages!$A$1:$G$26,3,0),VLOOKUP($A149,road_country_averages!$B$1:$I$147,4,0))</f>
        <v>124.285714285714</v>
      </c>
      <c r="H149" s="2" t="n">
        <f aca="false">IF(IFERROR(VLOOKUP($A149,road_country_averages!$B$1:$I$147,5,0),0)=0,VLOOKUP($E149,road_region_averages!$A$1:$G$26,4,0),VLOOKUP($A149,road_country_averages!$B$1:$I$147,5,0))</f>
        <v>80</v>
      </c>
      <c r="I149" s="2" t="n">
        <f aca="false">IF(IFERROR(VLOOKUP($A149,road_country_averages!$B$1:$I$147,6,0),0)=0,VLOOKUP($E149,road_region_averages!$A$1:$G$26,5,0),VLOOKUP($A149,road_country_averages!$B$1:$I$147,6,0))</f>
        <v>80</v>
      </c>
      <c r="J149" s="2" t="n">
        <f aca="false">IF(IFERROR(VLOOKUP($A149,road_country_averages!$B$1:$I$147,7,0),0)=0,VLOOKUP($E149,road_region_averages!$A$1:$G$26,6,0),VLOOKUP($A149,road_country_averages!$B$1:$I$147,7,0))</f>
        <v>50</v>
      </c>
      <c r="K149" s="2" t="n">
        <f aca="false">IF(IFERROR(VLOOKUP($A149,road_country_averages!$B$1:$I$147,8,0),0)=0,VLOOKUP($E149,road_region_averages!$A$1:$G$26,7,0),VLOOKUP($A149,road_country_averages!$B$1:$I$147,8,0))</f>
        <v>50</v>
      </c>
    </row>
    <row r="150" customFormat="false" ht="16" hidden="false" customHeight="false" outlineLevel="0" collapsed="false">
      <c r="A150" s="1" t="s">
        <v>115</v>
      </c>
      <c r="B150" s="1" t="s">
        <v>7</v>
      </c>
      <c r="C150" s="1" t="str">
        <f aca="false">VLOOKUP($A150,country_info!$A$1:$E$259,2,0)</f>
        <v>Mongolia</v>
      </c>
      <c r="D150" s="1" t="str">
        <f aca="false">VLOOKUP($A150,country_info!$A$1:$E$259,4,0)</f>
        <v>Asia</v>
      </c>
      <c r="E150" s="1" t="str">
        <f aca="false">VLOOKUP($A150,country_info!$A$1:$E$259,5,0)</f>
        <v>Eastern Asia</v>
      </c>
      <c r="F150" s="2" t="n">
        <f aca="false">IF(IFERROR(VLOOKUP($A150,road_country_averages!$B$1:$I$147,3,0),0)=0,VLOOKUP($E150,road_region_averages!$A$1:$G$26,2,0),VLOOKUP($A150,road_country_averages!$B$1:$I$147,3,0))</f>
        <v>88</v>
      </c>
      <c r="G150" s="2" t="n">
        <f aca="false">IF(IFERROR(VLOOKUP($A150,road_country_averages!$B$1:$I$147,4,0),0)=0,VLOOKUP($E150,road_region_averages!$A$1:$G$26,3,0),VLOOKUP($A150,road_country_averages!$B$1:$I$147,4,0))</f>
        <v>112</v>
      </c>
      <c r="H150" s="2" t="n">
        <f aca="false">IF(IFERROR(VLOOKUP($A150,road_country_averages!$B$1:$I$147,5,0),0)=0,VLOOKUP($E150,road_region_averages!$A$1:$G$26,4,0),VLOOKUP($A150,road_country_averages!$B$1:$I$147,5,0))</f>
        <v>82</v>
      </c>
      <c r="I150" s="2" t="n">
        <f aca="false">IF(IFERROR(VLOOKUP($A150,road_country_averages!$B$1:$I$147,6,0),0)=0,VLOOKUP($E150,road_region_averages!$A$1:$G$26,5,0),VLOOKUP($A150,road_country_averages!$B$1:$I$147,6,0))</f>
        <v>82</v>
      </c>
      <c r="J150" s="2" t="n">
        <f aca="false">IF(IFERROR(VLOOKUP($A150,road_country_averages!$B$1:$I$147,7,0),0)=0,VLOOKUP($E150,road_region_averages!$A$1:$G$26,6,0),VLOOKUP($A150,road_country_averages!$B$1:$I$147,7,0))</f>
        <v>44</v>
      </c>
      <c r="K150" s="2" t="n">
        <f aca="false">IF(IFERROR(VLOOKUP($A150,road_country_averages!$B$1:$I$147,8,0),0)=0,VLOOKUP($E150,road_region_averages!$A$1:$G$26,7,0),VLOOKUP($A150,road_country_averages!$B$1:$I$147,8,0))</f>
        <v>48</v>
      </c>
    </row>
    <row r="151" customFormat="false" ht="16" hidden="false" customHeight="false" outlineLevel="0" collapsed="false">
      <c r="A151" s="1" t="s">
        <v>517</v>
      </c>
      <c r="B151" s="1" t="s">
        <v>345</v>
      </c>
      <c r="C151" s="1" t="str">
        <f aca="false">VLOOKUP($A151,country_info!$A$1:$E$259,2,0)</f>
        <v>Northern Mariana Islands</v>
      </c>
      <c r="D151" s="1" t="str">
        <f aca="false">VLOOKUP($A151,country_info!$A$1:$E$259,4,0)</f>
        <v>Oceania</v>
      </c>
      <c r="E151" s="1" t="str">
        <f aca="false">VLOOKUP($A151,country_info!$A$1:$E$259,5,0)</f>
        <v>Micronesia</v>
      </c>
      <c r="F151" s="2" t="n">
        <f aca="false">IF(IFERROR(VLOOKUP($A151,road_country_averages!$B$1:$I$147,3,0),0)=0,VLOOKUP($E151,road_region_averages!$A$1:$G$26,2,0),VLOOKUP($A151,road_country_averages!$B$1:$I$147,3,0))</f>
        <v>110</v>
      </c>
      <c r="G151" s="2" t="n">
        <f aca="false">IF(IFERROR(VLOOKUP($A151,road_country_averages!$B$1:$I$147,4,0),0)=0,VLOOKUP($E151,road_region_averages!$A$1:$G$26,3,0),VLOOKUP($A151,road_country_averages!$B$1:$I$147,4,0))</f>
        <v>110</v>
      </c>
      <c r="H151" s="2" t="n">
        <f aca="false">IF(IFERROR(VLOOKUP($A151,road_country_averages!$B$1:$I$147,5,0),0)=0,VLOOKUP($E151,road_region_averages!$A$1:$G$26,4,0),VLOOKUP($A151,road_country_averages!$B$1:$I$147,5,0))</f>
        <v>56.35</v>
      </c>
      <c r="I151" s="2" t="n">
        <f aca="false">IF(IFERROR(VLOOKUP($A151,road_country_averages!$B$1:$I$147,6,0),0)=0,VLOOKUP($E151,road_region_averages!$A$1:$G$26,5,0),VLOOKUP($A151,road_country_averages!$B$1:$I$147,6,0))</f>
        <v>56.35</v>
      </c>
      <c r="J151" s="2" t="n">
        <f aca="false">IF(IFERROR(VLOOKUP($A151,road_country_averages!$B$1:$I$147,7,0),0)=0,VLOOKUP($E151,road_region_averages!$A$1:$G$26,6,0),VLOOKUP($A151,road_country_averages!$B$1:$I$147,7,0))</f>
        <v>24.15</v>
      </c>
      <c r="K151" s="2" t="n">
        <f aca="false">IF(IFERROR(VLOOKUP($A151,road_country_averages!$B$1:$I$147,8,0),0)=0,VLOOKUP($E151,road_region_averages!$A$1:$G$26,7,0),VLOOKUP($A151,road_country_averages!$B$1:$I$147,8,0))</f>
        <v>40.25</v>
      </c>
    </row>
    <row r="152" customFormat="false" ht="16" hidden="false" customHeight="false" outlineLevel="0" collapsed="false">
      <c r="A152" s="1" t="s">
        <v>268</v>
      </c>
      <c r="B152" s="1" t="s">
        <v>39</v>
      </c>
      <c r="C152" s="1" t="str">
        <f aca="false">VLOOKUP($A152,country_info!$A$1:$E$259,2,0)</f>
        <v>Mozambique</v>
      </c>
      <c r="D152" s="1" t="str">
        <f aca="false">VLOOKUP($A152,country_info!$A$1:$E$259,4,0)</f>
        <v>Africa</v>
      </c>
      <c r="E152" s="1" t="str">
        <f aca="false">VLOOKUP($A152,country_info!$A$1:$E$259,5,0)</f>
        <v>Eastern Africa</v>
      </c>
      <c r="F152" s="2" t="n">
        <f aca="false">IF(IFERROR(VLOOKUP($A152,road_country_averages!$B$1:$I$147,3,0),0)=0,VLOOKUP($E152,road_region_averages!$A$1:$G$26,2,0),VLOOKUP($A152,road_country_averages!$B$1:$I$147,3,0))</f>
        <v>120</v>
      </c>
      <c r="G152" s="2" t="n">
        <f aca="false">IF(IFERROR(VLOOKUP($A152,road_country_averages!$B$1:$I$147,4,0),0)=0,VLOOKUP($E152,road_region_averages!$A$1:$G$26,3,0),VLOOKUP($A152,road_country_averages!$B$1:$I$147,4,0))</f>
        <v>120</v>
      </c>
      <c r="H152" s="2" t="n">
        <f aca="false">IF(IFERROR(VLOOKUP($A152,road_country_averages!$B$1:$I$147,5,0),0)=0,VLOOKUP($E152,road_region_averages!$A$1:$G$26,4,0),VLOOKUP($A152,road_country_averages!$B$1:$I$147,5,0))</f>
        <v>80</v>
      </c>
      <c r="I152" s="2" t="n">
        <f aca="false">IF(IFERROR(VLOOKUP($A152,road_country_averages!$B$1:$I$147,6,0),0)=0,VLOOKUP($E152,road_region_averages!$A$1:$G$26,5,0),VLOOKUP($A152,road_country_averages!$B$1:$I$147,6,0))</f>
        <v>80</v>
      </c>
      <c r="J152" s="2" t="n">
        <f aca="false">IF(IFERROR(VLOOKUP($A152,road_country_averages!$B$1:$I$147,7,0),0)=0,VLOOKUP($E152,road_region_averages!$A$1:$G$26,6,0),VLOOKUP($A152,road_country_averages!$B$1:$I$147,7,0))</f>
        <v>60</v>
      </c>
      <c r="K152" s="2" t="n">
        <f aca="false">IF(IFERROR(VLOOKUP($A152,road_country_averages!$B$1:$I$147,8,0),0)=0,VLOOKUP($E152,road_region_averages!$A$1:$G$26,7,0),VLOOKUP($A152,road_country_averages!$B$1:$I$147,8,0))</f>
        <v>60</v>
      </c>
    </row>
    <row r="153" customFormat="false" ht="16" hidden="false" customHeight="false" outlineLevel="0" collapsed="false">
      <c r="A153" s="1" t="s">
        <v>351</v>
      </c>
      <c r="B153" s="1" t="s">
        <v>39</v>
      </c>
      <c r="C153" s="1" t="str">
        <f aca="false">VLOOKUP($A153,country_info!$A$1:$E$259,2,0)</f>
        <v>Mauritania</v>
      </c>
      <c r="D153" s="1" t="str">
        <f aca="false">VLOOKUP($A153,country_info!$A$1:$E$259,4,0)</f>
        <v>Africa</v>
      </c>
      <c r="E153" s="1" t="str">
        <f aca="false">VLOOKUP($A153,country_info!$A$1:$E$259,5,0)</f>
        <v>Western Africa</v>
      </c>
      <c r="F153" s="2" t="n">
        <f aca="false">IF(IFERROR(VLOOKUP($A153,road_country_averages!$B$1:$I$147,3,0),0)=0,VLOOKUP($E153,road_region_averages!$A$1:$G$26,2,0),VLOOKUP($A153,road_country_averages!$B$1:$I$147,3,0))</f>
        <v>100</v>
      </c>
      <c r="G153" s="2" t="n">
        <f aca="false">IF(IFERROR(VLOOKUP($A153,road_country_averages!$B$1:$I$147,4,0),0)=0,VLOOKUP($E153,road_region_averages!$A$1:$G$26,3,0),VLOOKUP($A153,road_country_averages!$B$1:$I$147,4,0))</f>
        <v>100</v>
      </c>
      <c r="H153" s="2" t="n">
        <f aca="false">IF(IFERROR(VLOOKUP($A153,road_country_averages!$B$1:$I$147,5,0),0)=0,VLOOKUP($E153,road_region_averages!$A$1:$G$26,4,0),VLOOKUP($A153,road_country_averages!$B$1:$I$147,5,0))</f>
        <v>85</v>
      </c>
      <c r="I153" s="2" t="n">
        <f aca="false">IF(IFERROR(VLOOKUP($A153,road_country_averages!$B$1:$I$147,6,0),0)=0,VLOOKUP($E153,road_region_averages!$A$1:$G$26,5,0),VLOOKUP($A153,road_country_averages!$B$1:$I$147,6,0))</f>
        <v>85</v>
      </c>
      <c r="J153" s="2" t="n">
        <f aca="false">IF(IFERROR(VLOOKUP($A153,road_country_averages!$B$1:$I$147,7,0),0)=0,VLOOKUP($E153,road_region_averages!$A$1:$G$26,6,0),VLOOKUP($A153,road_country_averages!$B$1:$I$147,7,0))</f>
        <v>40</v>
      </c>
      <c r="K153" s="2" t="n">
        <f aca="false">IF(IFERROR(VLOOKUP($A153,road_country_averages!$B$1:$I$147,8,0),0)=0,VLOOKUP($E153,road_region_averages!$A$1:$G$26,7,0),VLOOKUP($A153,road_country_averages!$B$1:$I$147,8,0))</f>
        <v>50</v>
      </c>
    </row>
    <row r="154" customFormat="false" ht="16" hidden="false" customHeight="false" outlineLevel="0" collapsed="false">
      <c r="A154" s="1" t="s">
        <v>432</v>
      </c>
      <c r="B154" s="1" t="s">
        <v>73</v>
      </c>
      <c r="C154" s="1" t="str">
        <f aca="false">VLOOKUP($A154,country_info!$A$1:$E$259,2,0)</f>
        <v>Montserrat</v>
      </c>
      <c r="D154" s="1" t="str">
        <f aca="false">VLOOKUP($A154,country_info!$A$1:$E$259,4,0)</f>
        <v>Americas</v>
      </c>
      <c r="E154" s="1" t="str">
        <f aca="false">VLOOKUP($A154,country_info!$A$1:$E$259,5,0)</f>
        <v>Caribbean</v>
      </c>
      <c r="F154" s="2" t="n">
        <f aca="false">IF(IFERROR(VLOOKUP($A154,road_country_averages!$B$1:$I$147,3,0),0)=0,VLOOKUP($E154,road_region_averages!$A$1:$G$26,2,0),VLOOKUP($A154,road_country_averages!$B$1:$I$147,3,0))</f>
        <v>98.785</v>
      </c>
      <c r="G154" s="2" t="n">
        <f aca="false">IF(IFERROR(VLOOKUP($A154,road_country_averages!$B$1:$I$147,4,0),0)=0,VLOOKUP($E154,road_region_averages!$A$1:$G$26,3,0),VLOOKUP($A154,road_country_averages!$B$1:$I$147,4,0))</f>
        <v>100.395</v>
      </c>
      <c r="H154" s="2" t="n">
        <f aca="false">IF(IFERROR(VLOOKUP($A154,road_country_averages!$B$1:$I$147,5,0),0)=0,VLOOKUP($E154,road_region_averages!$A$1:$G$26,4,0),VLOOKUP($A154,road_country_averages!$B$1:$I$147,5,0))</f>
        <v>68.1835294117647</v>
      </c>
      <c r="I154" s="2" t="n">
        <f aca="false">IF(IFERROR(VLOOKUP($A154,road_country_averages!$B$1:$I$147,6,0),0)=0,VLOOKUP($E154,road_region_averages!$A$1:$G$26,5,0),VLOOKUP($A154,road_country_averages!$B$1:$I$147,6,0))</f>
        <v>68.1835294117647</v>
      </c>
      <c r="J154" s="2" t="n">
        <f aca="false">IF(IFERROR(VLOOKUP($A154,road_country_averages!$B$1:$I$147,7,0),0)=0,VLOOKUP($E154,road_region_averages!$A$1:$G$26,6,0),VLOOKUP($A154,road_country_averages!$B$1:$I$147,7,0))</f>
        <v>41.45</v>
      </c>
      <c r="K154" s="2" t="n">
        <f aca="false">IF(IFERROR(VLOOKUP($A154,road_country_averages!$B$1:$I$147,8,0),0)=0,VLOOKUP($E154,road_region_averages!$A$1:$G$26,7,0),VLOOKUP($A154,road_country_averages!$B$1:$I$147,8,0))</f>
        <v>41.8972222222222</v>
      </c>
    </row>
    <row r="155" customFormat="false" ht="16" hidden="false" customHeight="false" outlineLevel="0" collapsed="false">
      <c r="A155" s="1" t="s">
        <v>550</v>
      </c>
      <c r="B155" s="1" t="s">
        <v>73</v>
      </c>
      <c r="C155" s="1" t="s">
        <v>551</v>
      </c>
      <c r="D155" s="1" t="s">
        <v>14</v>
      </c>
      <c r="E155" s="1" t="s">
        <v>96</v>
      </c>
      <c r="F155" s="2" t="n">
        <f aca="false">IF(IFERROR(VLOOKUP($A155,road_country_averages!$B$1:$I$147,3,0),0)=0,VLOOKUP($E155,road_region_averages!$A$1:$G$26,2,0),VLOOKUP($A155,road_country_averages!$B$1:$I$147,3,0))</f>
        <v>110</v>
      </c>
      <c r="G155" s="2" t="n">
        <f aca="false">IF(IFERROR(VLOOKUP($A155,road_country_averages!$B$1:$I$147,4,0),0)=0,VLOOKUP($E155,road_region_averages!$A$1:$G$26,3,0),VLOOKUP($A155,road_country_averages!$B$1:$I$147,4,0))</f>
        <v>110</v>
      </c>
      <c r="H155" s="2" t="n">
        <f aca="false">IF(IFERROR(VLOOKUP($A155,road_country_averages!$B$1:$I$147,5,0),0)=0,VLOOKUP($E155,road_region_averages!$A$1:$G$26,4,0),VLOOKUP($A155,road_country_averages!$B$1:$I$147,5,0))</f>
        <v>90</v>
      </c>
      <c r="I155" s="2" t="n">
        <f aca="false">IF(IFERROR(VLOOKUP($A155,road_country_averages!$B$1:$I$147,6,0),0)=0,VLOOKUP($E155,road_region_averages!$A$1:$G$26,5,0),VLOOKUP($A155,road_country_averages!$B$1:$I$147,6,0))</f>
        <v>90</v>
      </c>
      <c r="J155" s="2" t="n">
        <f aca="false">IF(IFERROR(VLOOKUP($A155,road_country_averages!$B$1:$I$147,7,0),0)=0,VLOOKUP($E155,road_region_averages!$A$1:$G$26,6,0),VLOOKUP($A155,road_country_averages!$B$1:$I$147,7,0))</f>
        <v>50</v>
      </c>
      <c r="K155" s="2" t="n">
        <f aca="false">IF(IFERROR(VLOOKUP($A155,road_country_averages!$B$1:$I$147,8,0),0)=0,VLOOKUP($E155,road_region_averages!$A$1:$G$26,7,0),VLOOKUP($A155,road_country_averages!$B$1:$I$147,8,0))</f>
        <v>50</v>
      </c>
    </row>
    <row r="156" customFormat="false" ht="16" hidden="false" customHeight="false" outlineLevel="0" collapsed="false">
      <c r="A156" s="1" t="s">
        <v>458</v>
      </c>
      <c r="B156" s="1" t="s">
        <v>410</v>
      </c>
      <c r="C156" s="1" t="str">
        <f aca="false">VLOOKUP($A156,country_info!$A$1:$E$259,2,0)</f>
        <v>Mauritius</v>
      </c>
      <c r="D156" s="1" t="str">
        <f aca="false">VLOOKUP($A156,country_info!$A$1:$E$259,4,0)</f>
        <v>Africa</v>
      </c>
      <c r="E156" s="1" t="str">
        <f aca="false">VLOOKUP($A156,country_info!$A$1:$E$259,5,0)</f>
        <v>Eastern Africa</v>
      </c>
      <c r="F156" s="2" t="n">
        <f aca="false">IF(IFERROR(VLOOKUP($A156,road_country_averages!$B$1:$I$147,3,0),0)=0,VLOOKUP($E156,road_region_averages!$A$1:$G$26,2,0),VLOOKUP($A156,road_country_averages!$B$1:$I$147,3,0))</f>
        <v>100</v>
      </c>
      <c r="G156" s="2" t="n">
        <f aca="false">IF(IFERROR(VLOOKUP($A156,road_country_averages!$B$1:$I$147,4,0),0)=0,VLOOKUP($E156,road_region_averages!$A$1:$G$26,3,0),VLOOKUP($A156,road_country_averages!$B$1:$I$147,4,0))</f>
        <v>100</v>
      </c>
      <c r="H156" s="2" t="n">
        <f aca="false">IF(IFERROR(VLOOKUP($A156,road_country_averages!$B$1:$I$147,5,0),0)=0,VLOOKUP($E156,road_region_averages!$A$1:$G$26,4,0),VLOOKUP($A156,road_country_averages!$B$1:$I$147,5,0))</f>
        <v>80</v>
      </c>
      <c r="I156" s="2" t="n">
        <f aca="false">IF(IFERROR(VLOOKUP($A156,road_country_averages!$B$1:$I$147,6,0),0)=0,VLOOKUP($E156,road_region_averages!$A$1:$G$26,5,0),VLOOKUP($A156,road_country_averages!$B$1:$I$147,6,0))</f>
        <v>80</v>
      </c>
      <c r="J156" s="2" t="n">
        <f aca="false">IF(IFERROR(VLOOKUP($A156,road_country_averages!$B$1:$I$147,7,0),0)=0,VLOOKUP($E156,road_region_averages!$A$1:$G$26,6,0),VLOOKUP($A156,road_country_averages!$B$1:$I$147,7,0))</f>
        <v>40</v>
      </c>
      <c r="K156" s="2" t="n">
        <f aca="false">IF(IFERROR(VLOOKUP($A156,road_country_averages!$B$1:$I$147,8,0),0)=0,VLOOKUP($E156,road_region_averages!$A$1:$G$26,7,0),VLOOKUP($A156,road_country_averages!$B$1:$I$147,8,0))</f>
        <v>40</v>
      </c>
    </row>
    <row r="157" customFormat="false" ht="16" hidden="false" customHeight="false" outlineLevel="0" collapsed="false">
      <c r="A157" s="1" t="s">
        <v>47</v>
      </c>
      <c r="B157" s="1" t="s">
        <v>39</v>
      </c>
      <c r="C157" s="1" t="str">
        <f aca="false">VLOOKUP($A157,country_info!$A$1:$E$259,2,0)</f>
        <v>Malawi</v>
      </c>
      <c r="D157" s="1" t="str">
        <f aca="false">VLOOKUP($A157,country_info!$A$1:$E$259,4,0)</f>
        <v>Africa</v>
      </c>
      <c r="E157" s="1" t="str">
        <f aca="false">VLOOKUP($A157,country_info!$A$1:$E$259,5,0)</f>
        <v>Eastern Africa</v>
      </c>
      <c r="F157" s="2" t="n">
        <f aca="false">IF(IFERROR(VLOOKUP($A157,road_country_averages!$B$1:$I$147,3,0),0)=0,VLOOKUP($E157,road_region_averages!$A$1:$G$26,2,0),VLOOKUP($A157,road_country_averages!$B$1:$I$147,3,0))</f>
        <v>110</v>
      </c>
      <c r="G157" s="2" t="n">
        <f aca="false">IF(IFERROR(VLOOKUP($A157,road_country_averages!$B$1:$I$147,4,0),0)=0,VLOOKUP($E157,road_region_averages!$A$1:$G$26,3,0),VLOOKUP($A157,road_country_averages!$B$1:$I$147,4,0))</f>
        <v>110</v>
      </c>
      <c r="H157" s="2" t="n">
        <f aca="false">IF(IFERROR(VLOOKUP($A157,road_country_averages!$B$1:$I$147,5,0),0)=0,VLOOKUP($E157,road_region_averages!$A$1:$G$26,4,0),VLOOKUP($A157,road_country_averages!$B$1:$I$147,5,0))</f>
        <v>91.6666666666667</v>
      </c>
      <c r="I157" s="2" t="n">
        <f aca="false">IF(IFERROR(VLOOKUP($A157,road_country_averages!$B$1:$I$147,6,0),0)=0,VLOOKUP($E157,road_region_averages!$A$1:$G$26,5,0),VLOOKUP($A157,road_country_averages!$B$1:$I$147,6,0))</f>
        <v>93.3333333333333</v>
      </c>
      <c r="J157" s="2" t="n">
        <f aca="false">IF(IFERROR(VLOOKUP($A157,road_country_averages!$B$1:$I$147,7,0),0)=0,VLOOKUP($E157,road_region_averages!$A$1:$G$26,6,0),VLOOKUP($A157,road_country_averages!$B$1:$I$147,7,0))</f>
        <v>51.6666666666667</v>
      </c>
      <c r="K157" s="2" t="n">
        <f aca="false">IF(IFERROR(VLOOKUP($A157,road_country_averages!$B$1:$I$147,8,0),0)=0,VLOOKUP($E157,road_region_averages!$A$1:$G$26,7,0),VLOOKUP($A157,road_country_averages!$B$1:$I$147,8,0))</f>
        <v>53.3333333333333</v>
      </c>
    </row>
    <row r="158" customFormat="false" ht="16" hidden="false" customHeight="false" outlineLevel="0" collapsed="false">
      <c r="A158" s="1" t="s">
        <v>9</v>
      </c>
      <c r="B158" s="1" t="s">
        <v>7</v>
      </c>
      <c r="C158" s="1" t="str">
        <f aca="false">VLOOKUP($A158,country_info!$A$1:$E$259,2,0)</f>
        <v>Malaysia</v>
      </c>
      <c r="D158" s="1" t="str">
        <f aca="false">VLOOKUP($A158,country_info!$A$1:$E$259,4,0)</f>
        <v>Asia</v>
      </c>
      <c r="E158" s="1" t="str">
        <f aca="false">VLOOKUP($A158,country_info!$A$1:$E$259,5,0)</f>
        <v>South-Eastern Asia</v>
      </c>
      <c r="F158" s="2" t="n">
        <f aca="false">IF(IFERROR(VLOOKUP($A158,road_country_averages!$B$1:$I$147,3,0),0)=0,VLOOKUP($E158,road_region_averages!$A$1:$G$26,2,0),VLOOKUP($A158,road_country_averages!$B$1:$I$147,3,0))</f>
        <v>110</v>
      </c>
      <c r="G158" s="2" t="n">
        <f aca="false">IF(IFERROR(VLOOKUP($A158,road_country_averages!$B$1:$I$147,4,0),0)=0,VLOOKUP($E158,road_region_averages!$A$1:$G$26,3,0),VLOOKUP($A158,road_country_averages!$B$1:$I$147,4,0))</f>
        <v>110</v>
      </c>
      <c r="H158" s="2" t="n">
        <f aca="false">IF(IFERROR(VLOOKUP($A158,road_country_averages!$B$1:$I$147,5,0),0)=0,VLOOKUP($E158,road_region_averages!$A$1:$G$26,4,0),VLOOKUP($A158,road_country_averages!$B$1:$I$147,5,0))</f>
        <v>90</v>
      </c>
      <c r="I158" s="2" t="n">
        <f aca="false">IF(IFERROR(VLOOKUP($A158,road_country_averages!$B$1:$I$147,6,0),0)=0,VLOOKUP($E158,road_region_averages!$A$1:$G$26,5,0),VLOOKUP($A158,road_country_averages!$B$1:$I$147,6,0))</f>
        <v>90</v>
      </c>
      <c r="J158" s="2" t="n">
        <f aca="false">IF(IFERROR(VLOOKUP($A158,road_country_averages!$B$1:$I$147,7,0),0)=0,VLOOKUP($E158,road_region_averages!$A$1:$G$26,6,0),VLOOKUP($A158,road_country_averages!$B$1:$I$147,7,0))</f>
        <v>60</v>
      </c>
      <c r="K158" s="2" t="n">
        <f aca="false">IF(IFERROR(VLOOKUP($A158,road_country_averages!$B$1:$I$147,8,0),0)=0,VLOOKUP($E158,road_region_averages!$A$1:$G$26,7,0),VLOOKUP($A158,road_country_averages!$B$1:$I$147,8,0))</f>
        <v>60</v>
      </c>
    </row>
    <row r="159" customFormat="false" ht="16" hidden="false" customHeight="false" outlineLevel="0" collapsed="false">
      <c r="A159" s="1" t="s">
        <v>552</v>
      </c>
      <c r="B159" s="1" t="s">
        <v>39</v>
      </c>
      <c r="C159" s="1" t="s">
        <v>553</v>
      </c>
      <c r="D159" s="1" t="s">
        <v>39</v>
      </c>
      <c r="E159" s="1" t="s">
        <v>410</v>
      </c>
      <c r="F159" s="2" t="n">
        <f aca="false">IF(IFERROR(VLOOKUP($A159,road_country_averages!$B$1:$I$147,3,0),0)=0,VLOOKUP($E159,road_region_averages!$A$1:$G$26,2,0),VLOOKUP($A159,road_country_averages!$B$1:$I$147,3,0))</f>
        <v>110</v>
      </c>
      <c r="G159" s="2" t="n">
        <f aca="false">IF(IFERROR(VLOOKUP($A159,road_country_averages!$B$1:$I$147,4,0),0)=0,VLOOKUP($E159,road_region_averages!$A$1:$G$26,3,0),VLOOKUP($A159,road_country_averages!$B$1:$I$147,4,0))</f>
        <v>110</v>
      </c>
      <c r="H159" s="2" t="n">
        <f aca="false">IF(IFERROR(VLOOKUP($A159,road_country_averages!$B$1:$I$147,5,0),0)=0,VLOOKUP($E159,road_region_averages!$A$1:$G$26,4,0),VLOOKUP($A159,road_country_averages!$B$1:$I$147,5,0))</f>
        <v>90</v>
      </c>
      <c r="I159" s="2" t="n">
        <f aca="false">IF(IFERROR(VLOOKUP($A159,road_country_averages!$B$1:$I$147,6,0),0)=0,VLOOKUP($E159,road_region_averages!$A$1:$G$26,5,0),VLOOKUP($A159,road_country_averages!$B$1:$I$147,6,0))</f>
        <v>90</v>
      </c>
      <c r="J159" s="2" t="n">
        <f aca="false">IF(IFERROR(VLOOKUP($A159,road_country_averages!$B$1:$I$147,7,0),0)=0,VLOOKUP($E159,road_region_averages!$A$1:$G$26,6,0),VLOOKUP($A159,road_country_averages!$B$1:$I$147,7,0))</f>
        <v>50</v>
      </c>
      <c r="K159" s="2" t="n">
        <f aca="false">IF(IFERROR(VLOOKUP($A159,road_country_averages!$B$1:$I$147,8,0),0)=0,VLOOKUP($E159,road_region_averages!$A$1:$G$26,7,0),VLOOKUP($A159,road_country_averages!$B$1:$I$147,8,0))</f>
        <v>50</v>
      </c>
    </row>
    <row r="160" customFormat="false" ht="16" hidden="false" customHeight="false" outlineLevel="0" collapsed="false">
      <c r="A160" s="1" t="s">
        <v>89</v>
      </c>
      <c r="B160" s="1" t="s">
        <v>39</v>
      </c>
      <c r="C160" s="1" t="str">
        <f aca="false">VLOOKUP($A160,country_info!$A$1:$E$259,2,0)</f>
        <v>Namibia</v>
      </c>
      <c r="D160" s="1" t="str">
        <f aca="false">VLOOKUP($A160,country_info!$A$1:$E$259,4,0)</f>
        <v>Africa</v>
      </c>
      <c r="E160" s="1" t="str">
        <f aca="false">VLOOKUP($A160,country_info!$A$1:$E$259,5,0)</f>
        <v>Southern Africa</v>
      </c>
      <c r="F160" s="2" t="n">
        <f aca="false">IF(IFERROR(VLOOKUP($A160,road_country_averages!$B$1:$I$147,3,0),0)=0,VLOOKUP($E160,road_region_averages!$A$1:$G$26,2,0),VLOOKUP($A160,road_country_averages!$B$1:$I$147,3,0))</f>
        <v>120</v>
      </c>
      <c r="G160" s="2" t="n">
        <f aca="false">IF(IFERROR(VLOOKUP($A160,road_country_averages!$B$1:$I$147,4,0),0)=0,VLOOKUP($E160,road_region_averages!$A$1:$G$26,3,0),VLOOKUP($A160,road_country_averages!$B$1:$I$147,4,0))</f>
        <v>120</v>
      </c>
      <c r="H160" s="2" t="n">
        <f aca="false">IF(IFERROR(VLOOKUP($A160,road_country_averages!$B$1:$I$147,5,0),0)=0,VLOOKUP($E160,road_region_averages!$A$1:$G$26,4,0),VLOOKUP($A160,road_country_averages!$B$1:$I$147,5,0))</f>
        <v>80</v>
      </c>
      <c r="I160" s="2" t="n">
        <f aca="false">IF(IFERROR(VLOOKUP($A160,road_country_averages!$B$1:$I$147,6,0),0)=0,VLOOKUP($E160,road_region_averages!$A$1:$G$26,5,0),VLOOKUP($A160,road_country_averages!$B$1:$I$147,6,0))</f>
        <v>120</v>
      </c>
      <c r="J160" s="2" t="n">
        <f aca="false">IF(IFERROR(VLOOKUP($A160,road_country_averages!$B$1:$I$147,7,0),0)=0,VLOOKUP($E160,road_region_averages!$A$1:$G$26,6,0),VLOOKUP($A160,road_country_averages!$B$1:$I$147,7,0))</f>
        <v>60</v>
      </c>
      <c r="K160" s="2" t="n">
        <f aca="false">IF(IFERROR(VLOOKUP($A160,road_country_averages!$B$1:$I$147,8,0),0)=0,VLOOKUP($E160,road_region_averages!$A$1:$G$26,7,0),VLOOKUP($A160,road_country_averages!$B$1:$I$147,8,0))</f>
        <v>60</v>
      </c>
    </row>
    <row r="161" customFormat="false" ht="16" hidden="false" customHeight="false" outlineLevel="0" collapsed="false">
      <c r="A161" s="1" t="s">
        <v>379</v>
      </c>
      <c r="B161" s="1" t="s">
        <v>345</v>
      </c>
      <c r="C161" s="1" t="str">
        <f aca="false">VLOOKUP($A161,country_info!$A$1:$E$259,2,0)</f>
        <v>New Caledonia</v>
      </c>
      <c r="D161" s="1" t="str">
        <f aca="false">VLOOKUP($A161,country_info!$A$1:$E$259,4,0)</f>
        <v>Oceania</v>
      </c>
      <c r="E161" s="1" t="str">
        <f aca="false">VLOOKUP($A161,country_info!$A$1:$E$259,5,0)</f>
        <v>Melanesia</v>
      </c>
      <c r="F161" s="2" t="n">
        <f aca="false">IF(IFERROR(VLOOKUP($A161,road_country_averages!$B$1:$I$147,3,0),0)=0,VLOOKUP($E161,road_region_averages!$A$1:$G$26,2,0),VLOOKUP($A161,road_country_averages!$B$1:$I$147,3,0))</f>
        <v>110</v>
      </c>
      <c r="G161" s="2" t="n">
        <f aca="false">IF(IFERROR(VLOOKUP($A161,road_country_averages!$B$1:$I$147,4,0),0)=0,VLOOKUP($E161,road_region_averages!$A$1:$G$26,3,0),VLOOKUP($A161,road_country_averages!$B$1:$I$147,4,0))</f>
        <v>110</v>
      </c>
      <c r="H161" s="2" t="n">
        <f aca="false">IF(IFERROR(VLOOKUP($A161,road_country_averages!$B$1:$I$147,5,0),0)=0,VLOOKUP($E161,road_region_averages!$A$1:$G$26,4,0),VLOOKUP($A161,road_country_averages!$B$1:$I$147,5,0))</f>
        <v>50</v>
      </c>
      <c r="I161" s="2" t="n">
        <f aca="false">IF(IFERROR(VLOOKUP($A161,road_country_averages!$B$1:$I$147,6,0),0)=0,VLOOKUP($E161,road_region_averages!$A$1:$G$26,5,0),VLOOKUP($A161,road_country_averages!$B$1:$I$147,6,0))</f>
        <v>50</v>
      </c>
      <c r="J161" s="2" t="n">
        <f aca="false">IF(IFERROR(VLOOKUP($A161,road_country_averages!$B$1:$I$147,7,0),0)=0,VLOOKUP($E161,road_region_averages!$A$1:$G$26,6,0),VLOOKUP($A161,road_country_averages!$B$1:$I$147,7,0))</f>
        <v>30</v>
      </c>
      <c r="K161" s="2" t="n">
        <f aca="false">IF(IFERROR(VLOOKUP($A161,road_country_averages!$B$1:$I$147,8,0),0)=0,VLOOKUP($E161,road_region_averages!$A$1:$G$26,7,0),VLOOKUP($A161,road_country_averages!$B$1:$I$147,8,0))</f>
        <v>30</v>
      </c>
    </row>
    <row r="162" customFormat="false" ht="16" hidden="false" customHeight="false" outlineLevel="0" collapsed="false">
      <c r="A162" s="1" t="s">
        <v>318</v>
      </c>
      <c r="B162" s="1" t="s">
        <v>39</v>
      </c>
      <c r="C162" s="1" t="str">
        <f aca="false">VLOOKUP($A162,country_info!$A$1:$E$259,2,0)</f>
        <v>Niger</v>
      </c>
      <c r="D162" s="1" t="str">
        <f aca="false">VLOOKUP($A162,country_info!$A$1:$E$259,4,0)</f>
        <v>Africa</v>
      </c>
      <c r="E162" s="1" t="str">
        <f aca="false">VLOOKUP($A162,country_info!$A$1:$E$259,5,0)</f>
        <v>Western Africa</v>
      </c>
      <c r="F162" s="2" t="n">
        <f aca="false">IF(IFERROR(VLOOKUP($A162,road_country_averages!$B$1:$I$147,3,0),0)=0,VLOOKUP($E162,road_region_averages!$A$1:$G$26,2,0),VLOOKUP($A162,road_country_averages!$B$1:$I$147,3,0))</f>
        <v>100</v>
      </c>
      <c r="G162" s="2" t="n">
        <f aca="false">IF(IFERROR(VLOOKUP($A162,road_country_averages!$B$1:$I$147,4,0),0)=0,VLOOKUP($E162,road_region_averages!$A$1:$G$26,3,0),VLOOKUP($A162,road_country_averages!$B$1:$I$147,4,0))</f>
        <v>100</v>
      </c>
      <c r="H162" s="2" t="n">
        <f aca="false">IF(IFERROR(VLOOKUP($A162,road_country_averages!$B$1:$I$147,5,0),0)=0,VLOOKUP($E162,road_region_averages!$A$1:$G$26,4,0),VLOOKUP($A162,road_country_averages!$B$1:$I$147,5,0))</f>
        <v>85</v>
      </c>
      <c r="I162" s="2" t="n">
        <f aca="false">IF(IFERROR(VLOOKUP($A162,road_country_averages!$B$1:$I$147,6,0),0)=0,VLOOKUP($E162,road_region_averages!$A$1:$G$26,5,0),VLOOKUP($A162,road_country_averages!$B$1:$I$147,6,0))</f>
        <v>85</v>
      </c>
      <c r="J162" s="2" t="n">
        <f aca="false">IF(IFERROR(VLOOKUP($A162,road_country_averages!$B$1:$I$147,7,0),0)=0,VLOOKUP($E162,road_region_averages!$A$1:$G$26,6,0),VLOOKUP($A162,road_country_averages!$B$1:$I$147,7,0))</f>
        <v>40</v>
      </c>
      <c r="K162" s="2" t="n">
        <f aca="false">IF(IFERROR(VLOOKUP($A162,road_country_averages!$B$1:$I$147,8,0),0)=0,VLOOKUP($E162,road_region_averages!$A$1:$G$26,7,0),VLOOKUP($A162,road_country_averages!$B$1:$I$147,8,0))</f>
        <v>50</v>
      </c>
    </row>
    <row r="163" customFormat="false" ht="16" hidden="false" customHeight="false" outlineLevel="0" collapsed="false">
      <c r="A163" s="1" t="s">
        <v>483</v>
      </c>
      <c r="B163" s="1" t="s">
        <v>345</v>
      </c>
      <c r="C163" s="1" t="str">
        <f aca="false">VLOOKUP($A163,country_info!$A$1:$E$259,2,0)</f>
        <v>Norfolk Island</v>
      </c>
      <c r="D163" s="1" t="str">
        <f aca="false">VLOOKUP($A163,country_info!$A$1:$E$259,4,0)</f>
        <v>Oceania</v>
      </c>
      <c r="E163" s="1" t="str">
        <f aca="false">VLOOKUP($A163,country_info!$A$1:$E$259,5,0)</f>
        <v>Australia and New Zealand</v>
      </c>
      <c r="F163" s="2" t="n">
        <f aca="false">IF(IFERROR(VLOOKUP($A163,road_country_averages!$B$1:$I$147,3,0),0)=0,VLOOKUP($E163,road_region_averages!$A$1:$G$26,2,0),VLOOKUP($A163,road_country_averages!$B$1:$I$147,3,0))</f>
        <v>100</v>
      </c>
      <c r="G163" s="2" t="n">
        <f aca="false">IF(IFERROR(VLOOKUP($A163,road_country_averages!$B$1:$I$147,4,0),0)=0,VLOOKUP($E163,road_region_averages!$A$1:$G$26,3,0),VLOOKUP($A163,road_country_averages!$B$1:$I$147,4,0))</f>
        <v>120</v>
      </c>
      <c r="H163" s="2" t="n">
        <f aca="false">IF(IFERROR(VLOOKUP($A163,road_country_averages!$B$1:$I$147,5,0),0)=0,VLOOKUP($E163,road_region_averages!$A$1:$G$26,4,0),VLOOKUP($A163,road_country_averages!$B$1:$I$147,5,0))</f>
        <v>100</v>
      </c>
      <c r="I163" s="2" t="n">
        <f aca="false">IF(IFERROR(VLOOKUP($A163,road_country_averages!$B$1:$I$147,6,0),0)=0,VLOOKUP($E163,road_region_averages!$A$1:$G$26,5,0),VLOOKUP($A163,road_country_averages!$B$1:$I$147,6,0))</f>
        <v>100</v>
      </c>
      <c r="J163" s="2" t="n">
        <f aca="false">IF(IFERROR(VLOOKUP($A163,road_country_averages!$B$1:$I$147,7,0),0)=0,VLOOKUP($E163,road_region_averages!$A$1:$G$26,6,0),VLOOKUP($A163,road_country_averages!$B$1:$I$147,7,0))</f>
        <v>50</v>
      </c>
      <c r="K163" s="2" t="n">
        <f aca="false">IF(IFERROR(VLOOKUP($A163,road_country_averages!$B$1:$I$147,8,0),0)=0,VLOOKUP($E163,road_region_averages!$A$1:$G$26,7,0),VLOOKUP($A163,road_country_averages!$B$1:$I$147,8,0))</f>
        <v>50</v>
      </c>
    </row>
    <row r="164" customFormat="false" ht="16" hidden="false" customHeight="false" outlineLevel="0" collapsed="false">
      <c r="A164" s="1" t="s">
        <v>222</v>
      </c>
      <c r="B164" s="1" t="s">
        <v>39</v>
      </c>
      <c r="C164" s="1" t="str">
        <f aca="false">VLOOKUP($A164,country_info!$A$1:$E$259,2,0)</f>
        <v>Nigeria</v>
      </c>
      <c r="D164" s="1" t="str">
        <f aca="false">VLOOKUP($A164,country_info!$A$1:$E$259,4,0)</f>
        <v>Africa</v>
      </c>
      <c r="E164" s="1" t="str">
        <f aca="false">VLOOKUP($A164,country_info!$A$1:$E$259,5,0)</f>
        <v>Western Africa</v>
      </c>
      <c r="F164" s="2" t="n">
        <f aca="false">IF(IFERROR(VLOOKUP($A164,road_country_averages!$B$1:$I$147,3,0),0)=0,VLOOKUP($E164,road_region_averages!$A$1:$G$26,2,0),VLOOKUP($A164,road_country_averages!$B$1:$I$147,3,0))</f>
        <v>100</v>
      </c>
      <c r="G164" s="2" t="n">
        <f aca="false">IF(IFERROR(VLOOKUP($A164,road_country_averages!$B$1:$I$147,4,0),0)=0,VLOOKUP($E164,road_region_averages!$A$1:$G$26,3,0),VLOOKUP($A164,road_country_averages!$B$1:$I$147,4,0))</f>
        <v>100</v>
      </c>
      <c r="H164" s="2" t="n">
        <f aca="false">IF(IFERROR(VLOOKUP($A164,road_country_averages!$B$1:$I$147,5,0),0)=0,VLOOKUP($E164,road_region_averages!$A$1:$G$26,4,0),VLOOKUP($A164,road_country_averages!$B$1:$I$147,5,0))</f>
        <v>85</v>
      </c>
      <c r="I164" s="2" t="n">
        <f aca="false">IF(IFERROR(VLOOKUP($A164,road_country_averages!$B$1:$I$147,6,0),0)=0,VLOOKUP($E164,road_region_averages!$A$1:$G$26,5,0),VLOOKUP($A164,road_country_averages!$B$1:$I$147,6,0))</f>
        <v>85</v>
      </c>
      <c r="J164" s="2" t="n">
        <f aca="false">IF(IFERROR(VLOOKUP($A164,road_country_averages!$B$1:$I$147,7,0),0)=0,VLOOKUP($E164,road_region_averages!$A$1:$G$26,6,0),VLOOKUP($A164,road_country_averages!$B$1:$I$147,7,0))</f>
        <v>40</v>
      </c>
      <c r="K164" s="2" t="n">
        <f aca="false">IF(IFERROR(VLOOKUP($A164,road_country_averages!$B$1:$I$147,8,0),0)=0,VLOOKUP($E164,road_region_averages!$A$1:$G$26,7,0),VLOOKUP($A164,road_country_averages!$B$1:$I$147,8,0))</f>
        <v>50</v>
      </c>
    </row>
    <row r="165" customFormat="false" ht="16" hidden="false" customHeight="false" outlineLevel="0" collapsed="false">
      <c r="A165" s="1" t="s">
        <v>75</v>
      </c>
      <c r="B165" s="1" t="s">
        <v>73</v>
      </c>
      <c r="C165" s="1" t="str">
        <f aca="false">VLOOKUP($A165,country_info!$A$1:$E$259,2,0)</f>
        <v>Nicaragua</v>
      </c>
      <c r="D165" s="1" t="str">
        <f aca="false">VLOOKUP($A165,country_info!$A$1:$E$259,4,0)</f>
        <v>Americas</v>
      </c>
      <c r="E165" s="1" t="str">
        <f aca="false">VLOOKUP($A165,country_info!$A$1:$E$259,5,0)</f>
        <v>Central America</v>
      </c>
      <c r="F165" s="2" t="n">
        <f aca="false">IF(IFERROR(VLOOKUP($A165,road_country_averages!$B$1:$I$147,3,0),0)=0,VLOOKUP($E165,road_region_averages!$A$1:$G$26,2,0),VLOOKUP($A165,road_country_averages!$B$1:$I$147,3,0))</f>
        <v>100</v>
      </c>
      <c r="G165" s="2" t="n">
        <f aca="false">IF(IFERROR(VLOOKUP($A165,road_country_averages!$B$1:$I$147,4,0),0)=0,VLOOKUP($E165,road_region_averages!$A$1:$G$26,3,0),VLOOKUP($A165,road_country_averages!$B$1:$I$147,4,0))</f>
        <v>100</v>
      </c>
      <c r="H165" s="2" t="n">
        <f aca="false">IF(IFERROR(VLOOKUP($A165,road_country_averages!$B$1:$I$147,5,0),0)=0,VLOOKUP($E165,road_region_averages!$A$1:$G$26,4,0),VLOOKUP($A165,road_country_averages!$B$1:$I$147,5,0))</f>
        <v>60</v>
      </c>
      <c r="I165" s="2" t="n">
        <f aca="false">IF(IFERROR(VLOOKUP($A165,road_country_averages!$B$1:$I$147,6,0),0)=0,VLOOKUP($E165,road_region_averages!$A$1:$G$26,5,0),VLOOKUP($A165,road_country_averages!$B$1:$I$147,6,0))</f>
        <v>60</v>
      </c>
      <c r="J165" s="2" t="n">
        <f aca="false">IF(IFERROR(VLOOKUP($A165,road_country_averages!$B$1:$I$147,7,0),0)=0,VLOOKUP($E165,road_region_averages!$A$1:$G$26,6,0),VLOOKUP($A165,road_country_averages!$B$1:$I$147,7,0))</f>
        <v>45</v>
      </c>
      <c r="K165" s="2" t="n">
        <f aca="false">IF(IFERROR(VLOOKUP($A165,road_country_averages!$B$1:$I$147,8,0),0)=0,VLOOKUP($E165,road_region_averages!$A$1:$G$26,7,0),VLOOKUP($A165,road_country_averages!$B$1:$I$147,8,0))</f>
        <v>45</v>
      </c>
    </row>
    <row r="166" customFormat="false" ht="16" hidden="false" customHeight="false" outlineLevel="0" collapsed="false">
      <c r="A166" s="1" t="s">
        <v>509</v>
      </c>
      <c r="B166" s="1" t="s">
        <v>345</v>
      </c>
      <c r="C166" s="1" t="str">
        <f aca="false">VLOOKUP($A166,country_info!$A$1:$E$259,2,0)</f>
        <v>Niue</v>
      </c>
      <c r="D166" s="1" t="str">
        <f aca="false">VLOOKUP($A166,country_info!$A$1:$E$259,4,0)</f>
        <v>Oceania</v>
      </c>
      <c r="E166" s="1" t="str">
        <f aca="false">VLOOKUP($A166,country_info!$A$1:$E$259,5,0)</f>
        <v>Polynesia</v>
      </c>
      <c r="F166" s="2" t="n">
        <f aca="false">IF(IFERROR(VLOOKUP($A166,road_country_averages!$B$1:$I$147,3,0),0)=0,VLOOKUP($E166,road_region_averages!$A$1:$G$26,2,0),VLOOKUP($A166,road_country_averages!$B$1:$I$147,3,0))</f>
        <v>110</v>
      </c>
      <c r="G166" s="2" t="n">
        <f aca="false">IF(IFERROR(VLOOKUP($A166,road_country_averages!$B$1:$I$147,4,0),0)=0,VLOOKUP($E166,road_region_averages!$A$1:$G$26,3,0),VLOOKUP($A166,road_country_averages!$B$1:$I$147,4,0))</f>
        <v>110</v>
      </c>
      <c r="H166" s="2" t="n">
        <f aca="false">IF(IFERROR(VLOOKUP($A166,road_country_averages!$B$1:$I$147,5,0),0)=0,VLOOKUP($E166,road_region_averages!$A$1:$G$26,4,0),VLOOKUP($A166,road_country_averages!$B$1:$I$147,5,0))</f>
        <v>60.675</v>
      </c>
      <c r="I166" s="2" t="n">
        <f aca="false">IF(IFERROR(VLOOKUP($A166,road_country_averages!$B$1:$I$147,6,0),0)=0,VLOOKUP($E166,road_region_averages!$A$1:$G$26,5,0),VLOOKUP($A166,road_country_averages!$B$1:$I$147,6,0))</f>
        <v>60.675</v>
      </c>
      <c r="J166" s="2" t="n">
        <f aca="false">IF(IFERROR(VLOOKUP($A166,road_country_averages!$B$1:$I$147,7,0),0)=0,VLOOKUP($E166,road_region_averages!$A$1:$G$26,6,0),VLOOKUP($A166,road_country_averages!$B$1:$I$147,7,0))</f>
        <v>32.075</v>
      </c>
      <c r="K166" s="2" t="n">
        <f aca="false">IF(IFERROR(VLOOKUP($A166,road_country_averages!$B$1:$I$147,8,0),0)=0,VLOOKUP($E166,road_region_averages!$A$1:$G$26,7,0),VLOOKUP($A166,road_country_averages!$B$1:$I$147,8,0))</f>
        <v>40.125</v>
      </c>
    </row>
    <row r="167" customFormat="false" ht="16" hidden="false" customHeight="false" outlineLevel="0" collapsed="false">
      <c r="A167" s="1" t="s">
        <v>210</v>
      </c>
      <c r="B167" s="1" t="s">
        <v>56</v>
      </c>
      <c r="C167" s="1" t="str">
        <f aca="false">VLOOKUP($A167,country_info!$A$1:$E$259,2,0)</f>
        <v>Netherlands</v>
      </c>
      <c r="D167" s="1" t="str">
        <f aca="false">VLOOKUP($A167,country_info!$A$1:$E$259,4,0)</f>
        <v>Europe</v>
      </c>
      <c r="E167" s="1" t="str">
        <f aca="false">VLOOKUP($A167,country_info!$A$1:$E$259,5,0)</f>
        <v>Western Europe</v>
      </c>
      <c r="F167" s="2" t="n">
        <f aca="false">IF(IFERROR(VLOOKUP($A167,road_country_averages!$B$1:$I$147,3,0),0)=0,VLOOKUP($E167,road_region_averages!$A$1:$G$26,2,0),VLOOKUP($A167,road_country_averages!$B$1:$I$147,3,0))</f>
        <v>100</v>
      </c>
      <c r="G167" s="2" t="n">
        <f aca="false">IF(IFERROR(VLOOKUP($A167,road_country_averages!$B$1:$I$147,4,0),0)=0,VLOOKUP($E167,road_region_averages!$A$1:$G$26,3,0),VLOOKUP($A167,road_country_averages!$B$1:$I$147,4,0))</f>
        <v>100</v>
      </c>
      <c r="H167" s="2" t="n">
        <f aca="false">IF(IFERROR(VLOOKUP($A167,road_country_averages!$B$1:$I$147,5,0),0)=0,VLOOKUP($E167,road_region_averages!$A$1:$G$26,4,0),VLOOKUP($A167,road_country_averages!$B$1:$I$147,5,0))</f>
        <v>80</v>
      </c>
      <c r="I167" s="2" t="n">
        <f aca="false">IF(IFERROR(VLOOKUP($A167,road_country_averages!$B$1:$I$147,6,0),0)=0,VLOOKUP($E167,road_region_averages!$A$1:$G$26,5,0),VLOOKUP($A167,road_country_averages!$B$1:$I$147,6,0))</f>
        <v>80</v>
      </c>
      <c r="J167" s="2" t="n">
        <f aca="false">IF(IFERROR(VLOOKUP($A167,road_country_averages!$B$1:$I$147,7,0),0)=0,VLOOKUP($E167,road_region_averages!$A$1:$G$26,6,0),VLOOKUP($A167,road_country_averages!$B$1:$I$147,7,0))</f>
        <v>50</v>
      </c>
      <c r="K167" s="2" t="n">
        <f aca="false">IF(IFERROR(VLOOKUP($A167,road_country_averages!$B$1:$I$147,8,0),0)=0,VLOOKUP($E167,road_region_averages!$A$1:$G$26,7,0),VLOOKUP($A167,road_country_averages!$B$1:$I$147,8,0))</f>
        <v>50</v>
      </c>
    </row>
    <row r="168" customFormat="false" ht="16" hidden="false" customHeight="false" outlineLevel="0" collapsed="false">
      <c r="A168" s="1" t="s">
        <v>127</v>
      </c>
      <c r="B168" s="1" t="s">
        <v>56</v>
      </c>
      <c r="C168" s="1" t="str">
        <f aca="false">VLOOKUP($A168,country_info!$A$1:$E$259,2,0)</f>
        <v>Norway</v>
      </c>
      <c r="D168" s="1" t="str">
        <f aca="false">VLOOKUP($A168,country_info!$A$1:$E$259,4,0)</f>
        <v>Europe</v>
      </c>
      <c r="E168" s="1" t="str">
        <f aca="false">VLOOKUP($A168,country_info!$A$1:$E$259,5,0)</f>
        <v>Northern Europe</v>
      </c>
      <c r="F168" s="2" t="n">
        <f aca="false">IF(IFERROR(VLOOKUP($A168,road_country_averages!$B$1:$I$147,3,0),0)=0,VLOOKUP($E168,road_region_averages!$A$1:$G$26,2,0),VLOOKUP($A168,road_country_averages!$B$1:$I$147,3,0))</f>
        <v>90</v>
      </c>
      <c r="G168" s="2" t="n">
        <f aca="false">IF(IFERROR(VLOOKUP($A168,road_country_averages!$B$1:$I$147,4,0),0)=0,VLOOKUP($E168,road_region_averages!$A$1:$G$26,3,0),VLOOKUP($A168,road_country_averages!$B$1:$I$147,4,0))</f>
        <v>100</v>
      </c>
      <c r="H168" s="2" t="n">
        <f aca="false">IF(IFERROR(VLOOKUP($A168,road_country_averages!$B$1:$I$147,5,0),0)=0,VLOOKUP($E168,road_region_averages!$A$1:$G$26,4,0),VLOOKUP($A168,road_country_averages!$B$1:$I$147,5,0))</f>
        <v>80</v>
      </c>
      <c r="I168" s="2" t="n">
        <f aca="false">IF(IFERROR(VLOOKUP($A168,road_country_averages!$B$1:$I$147,6,0),0)=0,VLOOKUP($E168,road_region_averages!$A$1:$G$26,5,0),VLOOKUP($A168,road_country_averages!$B$1:$I$147,6,0))</f>
        <v>80</v>
      </c>
      <c r="J168" s="2" t="n">
        <f aca="false">IF(IFERROR(VLOOKUP($A168,road_country_averages!$B$1:$I$147,7,0),0)=0,VLOOKUP($E168,road_region_averages!$A$1:$G$26,6,0),VLOOKUP($A168,road_country_averages!$B$1:$I$147,7,0))</f>
        <v>50</v>
      </c>
      <c r="K168" s="2" t="n">
        <f aca="false">IF(IFERROR(VLOOKUP($A168,road_country_averages!$B$1:$I$147,8,0),0)=0,VLOOKUP($E168,road_region_averages!$A$1:$G$26,7,0),VLOOKUP($A168,road_country_averages!$B$1:$I$147,8,0))</f>
        <v>50</v>
      </c>
    </row>
    <row r="169" customFormat="false" ht="16" hidden="false" customHeight="false" outlineLevel="0" collapsed="false">
      <c r="A169" s="1" t="s">
        <v>310</v>
      </c>
      <c r="B169" s="1" t="s">
        <v>7</v>
      </c>
      <c r="C169" s="1" t="str">
        <f aca="false">VLOOKUP($A169,country_info!$A$1:$E$259,2,0)</f>
        <v>Nepal</v>
      </c>
      <c r="D169" s="1" t="str">
        <f aca="false">VLOOKUP($A169,country_info!$A$1:$E$259,4,0)</f>
        <v>Asia</v>
      </c>
      <c r="E169" s="1" t="str">
        <f aca="false">VLOOKUP($A169,country_info!$A$1:$E$259,5,0)</f>
        <v>Southern Asia</v>
      </c>
      <c r="F169" s="2" t="n">
        <f aca="false">IF(IFERROR(VLOOKUP($A169,road_country_averages!$B$1:$I$147,3,0),0)=0,VLOOKUP($E169,road_region_averages!$A$1:$G$26,2,0),VLOOKUP($A169,road_country_averages!$B$1:$I$147,3,0))</f>
        <v>86</v>
      </c>
      <c r="G169" s="2" t="n">
        <f aca="false">IF(IFERROR(VLOOKUP($A169,road_country_averages!$B$1:$I$147,4,0),0)=0,VLOOKUP($E169,road_region_averages!$A$1:$G$26,3,0),VLOOKUP($A169,road_country_averages!$B$1:$I$147,4,0))</f>
        <v>90</v>
      </c>
      <c r="H169" s="2" t="n">
        <f aca="false">IF(IFERROR(VLOOKUP($A169,road_country_averages!$B$1:$I$147,5,0),0)=0,VLOOKUP($E169,road_region_averages!$A$1:$G$26,4,0),VLOOKUP($A169,road_country_averages!$B$1:$I$147,5,0))</f>
        <v>52</v>
      </c>
      <c r="I169" s="2" t="n">
        <f aca="false">IF(IFERROR(VLOOKUP($A169,road_country_averages!$B$1:$I$147,6,0),0)=0,VLOOKUP($E169,road_region_averages!$A$1:$G$26,5,0),VLOOKUP($A169,road_country_averages!$B$1:$I$147,6,0))</f>
        <v>52</v>
      </c>
      <c r="J169" s="2" t="n">
        <f aca="false">IF(IFERROR(VLOOKUP($A169,road_country_averages!$B$1:$I$147,7,0),0)=0,VLOOKUP($E169,road_region_averages!$A$1:$G$26,6,0),VLOOKUP($A169,road_country_averages!$B$1:$I$147,7,0))</f>
        <v>46</v>
      </c>
      <c r="K169" s="2" t="n">
        <f aca="false">IF(IFERROR(VLOOKUP($A169,road_country_averages!$B$1:$I$147,8,0),0)=0,VLOOKUP($E169,road_region_averages!$A$1:$G$26,7,0),VLOOKUP($A169,road_country_averages!$B$1:$I$147,8,0))</f>
        <v>50</v>
      </c>
    </row>
    <row r="170" customFormat="false" ht="16" hidden="false" customHeight="false" outlineLevel="0" collapsed="false">
      <c r="A170" s="1" t="s">
        <v>499</v>
      </c>
      <c r="B170" s="1" t="s">
        <v>345</v>
      </c>
      <c r="C170" s="1" t="str">
        <f aca="false">VLOOKUP($A170,country_info!$A$1:$E$259,2,0)</f>
        <v>Nauru</v>
      </c>
      <c r="D170" s="1" t="str">
        <f aca="false">VLOOKUP($A170,country_info!$A$1:$E$259,4,0)</f>
        <v>Oceania</v>
      </c>
      <c r="E170" s="1" t="str">
        <f aca="false">VLOOKUP($A170,country_info!$A$1:$E$259,5,0)</f>
        <v>Micronesia</v>
      </c>
      <c r="F170" s="2" t="n">
        <f aca="false">IF(IFERROR(VLOOKUP($A170,road_country_averages!$B$1:$I$147,3,0),0)=0,VLOOKUP($E170,road_region_averages!$A$1:$G$26,2,0),VLOOKUP($A170,road_country_averages!$B$1:$I$147,3,0))</f>
        <v>110</v>
      </c>
      <c r="G170" s="2" t="n">
        <f aca="false">IF(IFERROR(VLOOKUP($A170,road_country_averages!$B$1:$I$147,4,0),0)=0,VLOOKUP($E170,road_region_averages!$A$1:$G$26,3,0),VLOOKUP($A170,road_country_averages!$B$1:$I$147,4,0))</f>
        <v>110</v>
      </c>
      <c r="H170" s="2" t="n">
        <f aca="false">IF(IFERROR(VLOOKUP($A170,road_country_averages!$B$1:$I$147,5,0),0)=0,VLOOKUP($E170,road_region_averages!$A$1:$G$26,4,0),VLOOKUP($A170,road_country_averages!$B$1:$I$147,5,0))</f>
        <v>56.35</v>
      </c>
      <c r="I170" s="2" t="n">
        <f aca="false">IF(IFERROR(VLOOKUP($A170,road_country_averages!$B$1:$I$147,6,0),0)=0,VLOOKUP($E170,road_region_averages!$A$1:$G$26,5,0),VLOOKUP($A170,road_country_averages!$B$1:$I$147,6,0))</f>
        <v>56.35</v>
      </c>
      <c r="J170" s="2" t="n">
        <f aca="false">IF(IFERROR(VLOOKUP($A170,road_country_averages!$B$1:$I$147,7,0),0)=0,VLOOKUP($E170,road_region_averages!$A$1:$G$26,6,0),VLOOKUP($A170,road_country_averages!$B$1:$I$147,7,0))</f>
        <v>24.15</v>
      </c>
      <c r="K170" s="2" t="n">
        <f aca="false">IF(IFERROR(VLOOKUP($A170,road_country_averages!$B$1:$I$147,8,0),0)=0,VLOOKUP($E170,road_region_averages!$A$1:$G$26,7,0),VLOOKUP($A170,road_country_averages!$B$1:$I$147,8,0))</f>
        <v>40.25</v>
      </c>
    </row>
    <row r="171" customFormat="false" ht="16" hidden="false" customHeight="false" outlineLevel="0" collapsed="false">
      <c r="A171" s="1" t="s">
        <v>377</v>
      </c>
      <c r="B171" s="1" t="s">
        <v>345</v>
      </c>
      <c r="C171" s="1" t="str">
        <f aca="false">VLOOKUP($A171,country_info!$A$1:$E$259,2,0)</f>
        <v>New Zealand</v>
      </c>
      <c r="D171" s="1" t="str">
        <f aca="false">VLOOKUP($A171,country_info!$A$1:$E$259,4,0)</f>
        <v>Oceania</v>
      </c>
      <c r="E171" s="1" t="str">
        <f aca="false">VLOOKUP($A171,country_info!$A$1:$E$259,5,0)</f>
        <v>Australia and New Zealand</v>
      </c>
      <c r="F171" s="2" t="n">
        <f aca="false">IF(IFERROR(VLOOKUP($A171,road_country_averages!$B$1:$I$147,3,0),0)=0,VLOOKUP($E171,road_region_averages!$A$1:$G$26,2,0),VLOOKUP($A171,road_country_averages!$B$1:$I$147,3,0))</f>
        <v>100</v>
      </c>
      <c r="G171" s="2" t="n">
        <f aca="false">IF(IFERROR(VLOOKUP($A171,road_country_averages!$B$1:$I$147,4,0),0)=0,VLOOKUP($E171,road_region_averages!$A$1:$G$26,3,0),VLOOKUP($A171,road_country_averages!$B$1:$I$147,4,0))</f>
        <v>110</v>
      </c>
      <c r="H171" s="2" t="n">
        <f aca="false">IF(IFERROR(VLOOKUP($A171,road_country_averages!$B$1:$I$147,5,0),0)=0,VLOOKUP($E171,road_region_averages!$A$1:$G$26,4,0),VLOOKUP($A171,road_country_averages!$B$1:$I$147,5,0))</f>
        <v>100</v>
      </c>
      <c r="I171" s="2" t="n">
        <f aca="false">IF(IFERROR(VLOOKUP($A171,road_country_averages!$B$1:$I$147,6,0),0)=0,VLOOKUP($E171,road_region_averages!$A$1:$G$26,5,0),VLOOKUP($A171,road_country_averages!$B$1:$I$147,6,0))</f>
        <v>100</v>
      </c>
      <c r="J171" s="2" t="n">
        <f aca="false">IF(IFERROR(VLOOKUP($A171,road_country_averages!$B$1:$I$147,7,0),0)=0,VLOOKUP($E171,road_region_averages!$A$1:$G$26,6,0),VLOOKUP($A171,road_country_averages!$B$1:$I$147,7,0))</f>
        <v>50</v>
      </c>
      <c r="K171" s="2" t="n">
        <f aca="false">IF(IFERROR(VLOOKUP($A171,road_country_averages!$B$1:$I$147,8,0),0)=0,VLOOKUP($E171,road_region_averages!$A$1:$G$26,7,0),VLOOKUP($A171,road_country_averages!$B$1:$I$147,8,0))</f>
        <v>50</v>
      </c>
    </row>
    <row r="172" customFormat="false" ht="16" hidden="false" customHeight="false" outlineLevel="0" collapsed="false">
      <c r="A172" s="1" t="s">
        <v>99</v>
      </c>
      <c r="B172" s="1" t="s">
        <v>7</v>
      </c>
      <c r="C172" s="1" t="str">
        <f aca="false">VLOOKUP($A172,country_info!$A$1:$E$259,2,0)</f>
        <v>Oman</v>
      </c>
      <c r="D172" s="1" t="str">
        <f aca="false">VLOOKUP($A172,country_info!$A$1:$E$259,4,0)</f>
        <v>Asia</v>
      </c>
      <c r="E172" s="1" t="str">
        <f aca="false">VLOOKUP($A172,country_info!$A$1:$E$259,5,0)</f>
        <v>Western Asia</v>
      </c>
      <c r="F172" s="2" t="n">
        <f aca="false">IF(IFERROR(VLOOKUP($A172,road_country_averages!$B$1:$I$147,3,0),0)=0,VLOOKUP($E172,road_region_averages!$A$1:$G$26,2,0),VLOOKUP($A172,road_country_averages!$B$1:$I$147,3,0))</f>
        <v>120</v>
      </c>
      <c r="G172" s="2" t="n">
        <f aca="false">IF(IFERROR(VLOOKUP($A172,road_country_averages!$B$1:$I$147,4,0),0)=0,VLOOKUP($E172,road_region_averages!$A$1:$G$26,3,0),VLOOKUP($A172,road_country_averages!$B$1:$I$147,4,0))</f>
        <v>120</v>
      </c>
      <c r="H172" s="2" t="n">
        <f aca="false">IF(IFERROR(VLOOKUP($A172,road_country_averages!$B$1:$I$147,5,0),0)=0,VLOOKUP($E172,road_region_averages!$A$1:$G$26,4,0),VLOOKUP($A172,road_country_averages!$B$1:$I$147,5,0))</f>
        <v>90</v>
      </c>
      <c r="I172" s="2" t="n">
        <f aca="false">IF(IFERROR(VLOOKUP($A172,road_country_averages!$B$1:$I$147,6,0),0)=0,VLOOKUP($E172,road_region_averages!$A$1:$G$26,5,0),VLOOKUP($A172,road_country_averages!$B$1:$I$147,6,0))</f>
        <v>90</v>
      </c>
      <c r="J172" s="2" t="n">
        <f aca="false">IF(IFERROR(VLOOKUP($A172,road_country_averages!$B$1:$I$147,7,0),0)=0,VLOOKUP($E172,road_region_averages!$A$1:$G$26,6,0),VLOOKUP($A172,road_country_averages!$B$1:$I$147,7,0))</f>
        <v>40</v>
      </c>
      <c r="K172" s="2" t="n">
        <f aca="false">IF(IFERROR(VLOOKUP($A172,road_country_averages!$B$1:$I$147,8,0),0)=0,VLOOKUP($E172,road_region_averages!$A$1:$G$26,7,0),VLOOKUP($A172,road_country_averages!$B$1:$I$147,8,0))</f>
        <v>80</v>
      </c>
    </row>
    <row r="173" customFormat="false" ht="16" hidden="false" customHeight="false" outlineLevel="0" collapsed="false">
      <c r="A173" s="1" t="s">
        <v>240</v>
      </c>
      <c r="B173" s="1" t="s">
        <v>7</v>
      </c>
      <c r="C173" s="1" t="str">
        <f aca="false">VLOOKUP($A173,country_info!$A$1:$E$259,2,0)</f>
        <v>Pakistan</v>
      </c>
      <c r="D173" s="1" t="str">
        <f aca="false">VLOOKUP($A173,country_info!$A$1:$E$259,4,0)</f>
        <v>Asia</v>
      </c>
      <c r="E173" s="1" t="str">
        <f aca="false">VLOOKUP($A173,country_info!$A$1:$E$259,5,0)</f>
        <v>Southern Asia</v>
      </c>
      <c r="F173" s="2" t="n">
        <f aca="false">IF(IFERROR(VLOOKUP($A173,road_country_averages!$B$1:$I$147,3,0),0)=0,VLOOKUP($E173,road_region_averages!$A$1:$G$26,2,0),VLOOKUP($A173,road_country_averages!$B$1:$I$147,3,0))</f>
        <v>120</v>
      </c>
      <c r="G173" s="2" t="n">
        <f aca="false">IF(IFERROR(VLOOKUP($A173,road_country_averages!$B$1:$I$147,4,0),0)=0,VLOOKUP($E173,road_region_averages!$A$1:$G$26,3,0),VLOOKUP($A173,road_country_averages!$B$1:$I$147,4,0))</f>
        <v>120</v>
      </c>
      <c r="H173" s="2" t="n">
        <f aca="false">IF(IFERROR(VLOOKUP($A173,road_country_averages!$B$1:$I$147,5,0),0)=0,VLOOKUP($E173,road_region_averages!$A$1:$G$26,4,0),VLOOKUP($A173,road_country_averages!$B$1:$I$147,5,0))</f>
        <v>50</v>
      </c>
      <c r="I173" s="2" t="n">
        <f aca="false">IF(IFERROR(VLOOKUP($A173,road_country_averages!$B$1:$I$147,6,0),0)=0,VLOOKUP($E173,road_region_averages!$A$1:$G$26,5,0),VLOOKUP($A173,road_country_averages!$B$1:$I$147,6,0))</f>
        <v>50</v>
      </c>
      <c r="J173" s="2" t="n">
        <f aca="false">IF(IFERROR(VLOOKUP($A173,road_country_averages!$B$1:$I$147,7,0),0)=0,VLOOKUP($E173,road_region_averages!$A$1:$G$26,6,0),VLOOKUP($A173,road_country_averages!$B$1:$I$147,7,0))</f>
        <v>80</v>
      </c>
      <c r="K173" s="2" t="n">
        <f aca="false">IF(IFERROR(VLOOKUP($A173,road_country_averages!$B$1:$I$147,8,0),0)=0,VLOOKUP($E173,road_region_averages!$A$1:$G$26,7,0),VLOOKUP($A173,road_country_averages!$B$1:$I$147,8,0))</f>
        <v>100</v>
      </c>
    </row>
    <row r="174" customFormat="false" ht="16" hidden="false" customHeight="false" outlineLevel="0" collapsed="false">
      <c r="A174" s="1" t="s">
        <v>339</v>
      </c>
      <c r="B174" s="1" t="s">
        <v>73</v>
      </c>
      <c r="C174" s="1" t="str">
        <f aca="false">VLOOKUP($A174,country_info!$A$1:$E$259,2,0)</f>
        <v>Panama</v>
      </c>
      <c r="D174" s="1" t="str">
        <f aca="false">VLOOKUP($A174,country_info!$A$1:$E$259,4,0)</f>
        <v>Americas</v>
      </c>
      <c r="E174" s="1" t="str">
        <f aca="false">VLOOKUP($A174,country_info!$A$1:$E$259,5,0)</f>
        <v>Central America</v>
      </c>
      <c r="F174" s="2" t="n">
        <f aca="false">IF(IFERROR(VLOOKUP($A174,road_country_averages!$B$1:$I$147,3,0),0)=0,VLOOKUP($E174,road_region_averages!$A$1:$G$26,2,0),VLOOKUP($A174,road_country_averages!$B$1:$I$147,3,0))</f>
        <v>92.8571428571429</v>
      </c>
      <c r="G174" s="2" t="n">
        <f aca="false">IF(IFERROR(VLOOKUP($A174,road_country_averages!$B$1:$I$147,4,0),0)=0,VLOOKUP($E174,road_region_averages!$A$1:$G$26,3,0),VLOOKUP($A174,road_country_averages!$B$1:$I$147,4,0))</f>
        <v>98.5714285714286</v>
      </c>
      <c r="H174" s="2" t="n">
        <f aca="false">IF(IFERROR(VLOOKUP($A174,road_country_averages!$B$1:$I$147,5,0),0)=0,VLOOKUP($E174,road_region_averages!$A$1:$G$26,4,0),VLOOKUP($A174,road_country_averages!$B$1:$I$147,5,0))</f>
        <v>80</v>
      </c>
      <c r="I174" s="2" t="n">
        <f aca="false">IF(IFERROR(VLOOKUP($A174,road_country_averages!$B$1:$I$147,6,0),0)=0,VLOOKUP($E174,road_region_averages!$A$1:$G$26,5,0),VLOOKUP($A174,road_country_averages!$B$1:$I$147,6,0))</f>
        <v>80</v>
      </c>
      <c r="J174" s="2" t="n">
        <f aca="false">IF(IFERROR(VLOOKUP($A174,road_country_averages!$B$1:$I$147,7,0),0)=0,VLOOKUP($E174,road_region_averages!$A$1:$G$26,6,0),VLOOKUP($A174,road_country_averages!$B$1:$I$147,7,0))</f>
        <v>50</v>
      </c>
      <c r="K174" s="2" t="n">
        <f aca="false">IF(IFERROR(VLOOKUP($A174,road_country_averages!$B$1:$I$147,8,0),0)=0,VLOOKUP($E174,road_region_averages!$A$1:$G$26,7,0),VLOOKUP($A174,road_country_averages!$B$1:$I$147,8,0))</f>
        <v>50</v>
      </c>
    </row>
    <row r="175" customFormat="false" ht="16" hidden="false" customHeight="false" outlineLevel="0" collapsed="false">
      <c r="A175" s="1" t="s">
        <v>403</v>
      </c>
      <c r="B175" s="1" t="s">
        <v>345</v>
      </c>
      <c r="C175" s="1" t="str">
        <f aca="false">VLOOKUP($A175,country_info!$A$1:$E$259,2,0)</f>
        <v>Pitcairn Islands</v>
      </c>
      <c r="D175" s="1" t="str">
        <f aca="false">VLOOKUP($A175,country_info!$A$1:$E$259,4,0)</f>
        <v>Oceania</v>
      </c>
      <c r="E175" s="1" t="str">
        <f aca="false">VLOOKUP($A175,country_info!$A$1:$E$259,5,0)</f>
        <v>Polynesia</v>
      </c>
      <c r="F175" s="2" t="n">
        <f aca="false">IF(IFERROR(VLOOKUP($A175,road_country_averages!$B$1:$I$147,3,0),0)=0,VLOOKUP($E175,road_region_averages!$A$1:$G$26,2,0),VLOOKUP($A175,road_country_averages!$B$1:$I$147,3,0))</f>
        <v>110</v>
      </c>
      <c r="G175" s="2" t="n">
        <f aca="false">IF(IFERROR(VLOOKUP($A175,road_country_averages!$B$1:$I$147,4,0),0)=0,VLOOKUP($E175,road_region_averages!$A$1:$G$26,3,0),VLOOKUP($A175,road_country_averages!$B$1:$I$147,4,0))</f>
        <v>110</v>
      </c>
      <c r="H175" s="2" t="n">
        <f aca="false">IF(IFERROR(VLOOKUP($A175,road_country_averages!$B$1:$I$147,5,0),0)=0,VLOOKUP($E175,road_region_averages!$A$1:$G$26,4,0),VLOOKUP($A175,road_country_averages!$B$1:$I$147,5,0))</f>
        <v>60.675</v>
      </c>
      <c r="I175" s="2" t="n">
        <f aca="false">IF(IFERROR(VLOOKUP($A175,road_country_averages!$B$1:$I$147,6,0),0)=0,VLOOKUP($E175,road_region_averages!$A$1:$G$26,5,0),VLOOKUP($A175,road_country_averages!$B$1:$I$147,6,0))</f>
        <v>60.675</v>
      </c>
      <c r="J175" s="2" t="n">
        <f aca="false">IF(IFERROR(VLOOKUP($A175,road_country_averages!$B$1:$I$147,7,0),0)=0,VLOOKUP($E175,road_region_averages!$A$1:$G$26,6,0),VLOOKUP($A175,road_country_averages!$B$1:$I$147,7,0))</f>
        <v>32.075</v>
      </c>
      <c r="K175" s="2" t="n">
        <f aca="false">IF(IFERROR(VLOOKUP($A175,road_country_averages!$B$1:$I$147,8,0),0)=0,VLOOKUP($E175,road_region_averages!$A$1:$G$26,7,0),VLOOKUP($A175,road_country_averages!$B$1:$I$147,8,0))</f>
        <v>40.125</v>
      </c>
    </row>
    <row r="176" customFormat="false" ht="16" hidden="false" customHeight="false" outlineLevel="0" collapsed="false">
      <c r="A176" s="1" t="s">
        <v>17</v>
      </c>
      <c r="B176" s="1" t="s">
        <v>13</v>
      </c>
      <c r="C176" s="1" t="str">
        <f aca="false">VLOOKUP($A176,country_info!$A$1:$E$259,2,0)</f>
        <v>Peru</v>
      </c>
      <c r="D176" s="1" t="str">
        <f aca="false">VLOOKUP($A176,country_info!$A$1:$E$259,4,0)</f>
        <v>Americas</v>
      </c>
      <c r="E176" s="1" t="str">
        <f aca="false">VLOOKUP($A176,country_info!$A$1:$E$259,5,0)</f>
        <v>South America</v>
      </c>
      <c r="F176" s="2" t="n">
        <f aca="false">IF(IFERROR(VLOOKUP($A176,road_country_averages!$B$1:$I$147,3,0),0)=0,VLOOKUP($E176,road_region_averages!$A$1:$G$26,2,0),VLOOKUP($A176,road_country_averages!$B$1:$I$147,3,0))</f>
        <v>100</v>
      </c>
      <c r="G176" s="2" t="n">
        <f aca="false">IF(IFERROR(VLOOKUP($A176,road_country_averages!$B$1:$I$147,4,0),0)=0,VLOOKUP($E176,road_region_averages!$A$1:$G$26,3,0),VLOOKUP($A176,road_country_averages!$B$1:$I$147,4,0))</f>
        <v>100</v>
      </c>
      <c r="H176" s="2" t="n">
        <f aca="false">IF(IFERROR(VLOOKUP($A176,road_country_averages!$B$1:$I$147,5,0),0)=0,VLOOKUP($E176,road_region_averages!$A$1:$G$26,4,0),VLOOKUP($A176,road_country_averages!$B$1:$I$147,5,0))</f>
        <v>90</v>
      </c>
      <c r="I176" s="2" t="n">
        <f aca="false">IF(IFERROR(VLOOKUP($A176,road_country_averages!$B$1:$I$147,6,0),0)=0,VLOOKUP($E176,road_region_averages!$A$1:$G$26,5,0),VLOOKUP($A176,road_country_averages!$B$1:$I$147,6,0))</f>
        <v>90</v>
      </c>
      <c r="J176" s="2" t="n">
        <f aca="false">IF(IFERROR(VLOOKUP($A176,road_country_averages!$B$1:$I$147,7,0),0)=0,VLOOKUP($E176,road_region_averages!$A$1:$G$26,6,0),VLOOKUP($A176,road_country_averages!$B$1:$I$147,7,0))</f>
        <v>50</v>
      </c>
      <c r="K176" s="2" t="n">
        <f aca="false">IF(IFERROR(VLOOKUP($A176,road_country_averages!$B$1:$I$147,8,0),0)=0,VLOOKUP($E176,road_region_averages!$A$1:$G$26,7,0),VLOOKUP($A176,road_country_averages!$B$1:$I$147,8,0))</f>
        <v>50</v>
      </c>
    </row>
    <row r="177" customFormat="false" ht="16" hidden="false" customHeight="false" outlineLevel="0" collapsed="false">
      <c r="A177" s="1" t="s">
        <v>383</v>
      </c>
      <c r="B177" s="1" t="s">
        <v>7</v>
      </c>
      <c r="C177" s="1" t="str">
        <f aca="false">VLOOKUP($A177,country_info!$A$1:$E$259,2,0)</f>
        <v>Philippines</v>
      </c>
      <c r="D177" s="1" t="str">
        <f aca="false">VLOOKUP($A177,country_info!$A$1:$E$259,4,0)</f>
        <v>Asia</v>
      </c>
      <c r="E177" s="1" t="str">
        <f aca="false">VLOOKUP($A177,country_info!$A$1:$E$259,5,0)</f>
        <v>South-Eastern Asia</v>
      </c>
      <c r="F177" s="2" t="n">
        <f aca="false">IF(IFERROR(VLOOKUP($A177,road_country_averages!$B$1:$I$147,3,0),0)=0,VLOOKUP($E177,road_region_averages!$A$1:$G$26,2,0),VLOOKUP($A177,road_country_averages!$B$1:$I$147,3,0))</f>
        <v>100</v>
      </c>
      <c r="G177" s="2" t="n">
        <f aca="false">IF(IFERROR(VLOOKUP($A177,road_country_averages!$B$1:$I$147,4,0),0)=0,VLOOKUP($E177,road_region_averages!$A$1:$G$26,3,0),VLOOKUP($A177,road_country_averages!$B$1:$I$147,4,0))</f>
        <v>100</v>
      </c>
      <c r="H177" s="2" t="n">
        <f aca="false">IF(IFERROR(VLOOKUP($A177,road_country_averages!$B$1:$I$147,5,0),0)=0,VLOOKUP($E177,road_region_averages!$A$1:$G$26,4,0),VLOOKUP($A177,road_country_averages!$B$1:$I$147,5,0))</f>
        <v>50</v>
      </c>
      <c r="I177" s="2" t="n">
        <f aca="false">IF(IFERROR(VLOOKUP($A177,road_country_averages!$B$1:$I$147,6,0),0)=0,VLOOKUP($E177,road_region_averages!$A$1:$G$26,5,0),VLOOKUP($A177,road_country_averages!$B$1:$I$147,6,0))</f>
        <v>50</v>
      </c>
      <c r="J177" s="2" t="n">
        <f aca="false">IF(IFERROR(VLOOKUP($A177,road_country_averages!$B$1:$I$147,7,0),0)=0,VLOOKUP($E177,road_region_averages!$A$1:$G$26,6,0),VLOOKUP($A177,road_country_averages!$B$1:$I$147,7,0))</f>
        <v>30</v>
      </c>
      <c r="K177" s="2" t="n">
        <f aca="false">IF(IFERROR(VLOOKUP($A177,road_country_averages!$B$1:$I$147,8,0),0)=0,VLOOKUP($E177,road_region_averages!$A$1:$G$26,7,0),VLOOKUP($A177,road_country_averages!$B$1:$I$147,8,0))</f>
        <v>30</v>
      </c>
    </row>
    <row r="178" customFormat="false" ht="16" hidden="false" customHeight="false" outlineLevel="0" collapsed="false">
      <c r="A178" s="1" t="s">
        <v>513</v>
      </c>
      <c r="B178" s="1" t="s">
        <v>345</v>
      </c>
      <c r="C178" s="1" t="str">
        <f aca="false">VLOOKUP($A178,country_info!$A$1:$E$259,2,0)</f>
        <v>Palau</v>
      </c>
      <c r="D178" s="1" t="str">
        <f aca="false">VLOOKUP($A178,country_info!$A$1:$E$259,4,0)</f>
        <v>Oceania</v>
      </c>
      <c r="E178" s="1" t="str">
        <f aca="false">VLOOKUP($A178,country_info!$A$1:$E$259,5,0)</f>
        <v>Micronesia</v>
      </c>
      <c r="F178" s="2" t="n">
        <f aca="false">IF(IFERROR(VLOOKUP($A178,road_country_averages!$B$1:$I$147,3,0),0)=0,VLOOKUP($E178,road_region_averages!$A$1:$G$26,2,0),VLOOKUP($A178,road_country_averages!$B$1:$I$147,3,0))</f>
        <v>110</v>
      </c>
      <c r="G178" s="2" t="n">
        <f aca="false">IF(IFERROR(VLOOKUP($A178,road_country_averages!$B$1:$I$147,4,0),0)=0,VLOOKUP($E178,road_region_averages!$A$1:$G$26,3,0),VLOOKUP($A178,road_country_averages!$B$1:$I$147,4,0))</f>
        <v>110</v>
      </c>
      <c r="H178" s="2" t="n">
        <f aca="false">IF(IFERROR(VLOOKUP($A178,road_country_averages!$B$1:$I$147,5,0),0)=0,VLOOKUP($E178,road_region_averages!$A$1:$G$26,4,0),VLOOKUP($A178,road_country_averages!$B$1:$I$147,5,0))</f>
        <v>56.35</v>
      </c>
      <c r="I178" s="2" t="n">
        <f aca="false">IF(IFERROR(VLOOKUP($A178,road_country_averages!$B$1:$I$147,6,0),0)=0,VLOOKUP($E178,road_region_averages!$A$1:$G$26,5,0),VLOOKUP($A178,road_country_averages!$B$1:$I$147,6,0))</f>
        <v>56.35</v>
      </c>
      <c r="J178" s="2" t="n">
        <f aca="false">IF(IFERROR(VLOOKUP($A178,road_country_averages!$B$1:$I$147,7,0),0)=0,VLOOKUP($E178,road_region_averages!$A$1:$G$26,6,0),VLOOKUP($A178,road_country_averages!$B$1:$I$147,7,0))</f>
        <v>24.15</v>
      </c>
      <c r="K178" s="2" t="n">
        <f aca="false">IF(IFERROR(VLOOKUP($A178,road_country_averages!$B$1:$I$147,8,0),0)=0,VLOOKUP($E178,road_region_averages!$A$1:$G$26,7,0),VLOOKUP($A178,road_country_averages!$B$1:$I$147,8,0))</f>
        <v>40.25</v>
      </c>
    </row>
    <row r="179" customFormat="false" ht="16" hidden="false" customHeight="false" outlineLevel="0" collapsed="false">
      <c r="A179" s="1" t="s">
        <v>343</v>
      </c>
      <c r="B179" s="1" t="s">
        <v>345</v>
      </c>
      <c r="C179" s="1" t="str">
        <f aca="false">VLOOKUP($A179,country_info!$A$1:$E$259,2,0)</f>
        <v>Papua New Guinea</v>
      </c>
      <c r="D179" s="1" t="str">
        <f aca="false">VLOOKUP($A179,country_info!$A$1:$E$259,4,0)</f>
        <v>Oceania</v>
      </c>
      <c r="E179" s="1" t="str">
        <f aca="false">VLOOKUP($A179,country_info!$A$1:$E$259,5,0)</f>
        <v>Melanesia</v>
      </c>
      <c r="F179" s="2" t="n">
        <f aca="false">IF(IFERROR(VLOOKUP($A179,road_country_averages!$B$1:$I$147,3,0),0)=0,VLOOKUP($E179,road_region_averages!$A$1:$G$26,2,0),VLOOKUP($A179,road_country_averages!$B$1:$I$147,3,0))</f>
        <v>110</v>
      </c>
      <c r="G179" s="2" t="n">
        <f aca="false">IF(IFERROR(VLOOKUP($A179,road_country_averages!$B$1:$I$147,4,0),0)=0,VLOOKUP($E179,road_region_averages!$A$1:$G$26,3,0),VLOOKUP($A179,road_country_averages!$B$1:$I$147,4,0))</f>
        <v>110</v>
      </c>
      <c r="H179" s="2" t="n">
        <f aca="false">IF(IFERROR(VLOOKUP($A179,road_country_averages!$B$1:$I$147,5,0),0)=0,VLOOKUP($E179,road_region_averages!$A$1:$G$26,4,0),VLOOKUP($A179,road_country_averages!$B$1:$I$147,5,0))</f>
        <v>65</v>
      </c>
      <c r="I179" s="2" t="n">
        <f aca="false">IF(IFERROR(VLOOKUP($A179,road_country_averages!$B$1:$I$147,6,0),0)=0,VLOOKUP($E179,road_region_averages!$A$1:$G$26,5,0),VLOOKUP($A179,road_country_averages!$B$1:$I$147,6,0))</f>
        <v>65</v>
      </c>
      <c r="J179" s="2" t="n">
        <f aca="false">IF(IFERROR(VLOOKUP($A179,road_country_averages!$B$1:$I$147,7,0),0)=0,VLOOKUP($E179,road_region_averages!$A$1:$G$26,6,0),VLOOKUP($A179,road_country_averages!$B$1:$I$147,7,0))</f>
        <v>40</v>
      </c>
      <c r="K179" s="2" t="n">
        <f aca="false">IF(IFERROR(VLOOKUP($A179,road_country_averages!$B$1:$I$147,8,0),0)=0,VLOOKUP($E179,road_region_averages!$A$1:$G$26,7,0),VLOOKUP($A179,road_country_averages!$B$1:$I$147,8,0))</f>
        <v>40</v>
      </c>
    </row>
    <row r="180" customFormat="false" ht="16" hidden="false" customHeight="false" outlineLevel="0" collapsed="false">
      <c r="A180" s="1" t="s">
        <v>175</v>
      </c>
      <c r="B180" s="1" t="s">
        <v>56</v>
      </c>
      <c r="C180" s="1" t="str">
        <f aca="false">VLOOKUP($A180,country_info!$A$1:$E$259,2,0)</f>
        <v>Poland</v>
      </c>
      <c r="D180" s="1" t="str">
        <f aca="false">VLOOKUP($A180,country_info!$A$1:$E$259,4,0)</f>
        <v>Europe</v>
      </c>
      <c r="E180" s="1" t="str">
        <f aca="false">VLOOKUP($A180,country_info!$A$1:$E$259,5,0)</f>
        <v>Eastern Europe</v>
      </c>
      <c r="F180" s="2" t="n">
        <f aca="false">IF(IFERROR(VLOOKUP($A180,road_country_averages!$B$1:$I$147,3,0),0)=0,VLOOKUP($E180,road_region_averages!$A$1:$G$26,2,0),VLOOKUP($A180,road_country_averages!$B$1:$I$147,3,0))</f>
        <v>120</v>
      </c>
      <c r="G180" s="2" t="n">
        <f aca="false">IF(IFERROR(VLOOKUP($A180,road_country_averages!$B$1:$I$147,4,0),0)=0,VLOOKUP($E180,road_region_averages!$A$1:$G$26,3,0),VLOOKUP($A180,road_country_averages!$B$1:$I$147,4,0))</f>
        <v>140</v>
      </c>
      <c r="H180" s="2" t="n">
        <f aca="false">IF(IFERROR(VLOOKUP($A180,road_country_averages!$B$1:$I$147,5,0),0)=0,VLOOKUP($E180,road_region_averages!$A$1:$G$26,4,0),VLOOKUP($A180,road_country_averages!$B$1:$I$147,5,0))</f>
        <v>90</v>
      </c>
      <c r="I180" s="2" t="n">
        <f aca="false">IF(IFERROR(VLOOKUP($A180,road_country_averages!$B$1:$I$147,6,0),0)=0,VLOOKUP($E180,road_region_averages!$A$1:$G$26,5,0),VLOOKUP($A180,road_country_averages!$B$1:$I$147,6,0))</f>
        <v>90</v>
      </c>
      <c r="J180" s="2" t="n">
        <f aca="false">IF(IFERROR(VLOOKUP($A180,road_country_averages!$B$1:$I$147,7,0),0)=0,VLOOKUP($E180,road_region_averages!$A$1:$G$26,6,0),VLOOKUP($A180,road_country_averages!$B$1:$I$147,7,0))</f>
        <v>50</v>
      </c>
      <c r="K180" s="2" t="n">
        <f aca="false">IF(IFERROR(VLOOKUP($A180,road_country_averages!$B$1:$I$147,8,0),0)=0,VLOOKUP($E180,road_region_averages!$A$1:$G$26,7,0),VLOOKUP($A180,road_country_averages!$B$1:$I$147,8,0))</f>
        <v>50</v>
      </c>
    </row>
    <row r="181" customFormat="false" ht="16" hidden="false" customHeight="false" outlineLevel="0" collapsed="false">
      <c r="A181" s="1" t="s">
        <v>442</v>
      </c>
      <c r="B181" s="1" t="s">
        <v>73</v>
      </c>
      <c r="C181" s="1" t="str">
        <f aca="false">VLOOKUP($A181,country_info!$A$1:$E$259,2,0)</f>
        <v>Puerto Rico</v>
      </c>
      <c r="D181" s="1" t="str">
        <f aca="false">VLOOKUP($A181,country_info!$A$1:$E$259,4,0)</f>
        <v>Americas</v>
      </c>
      <c r="E181" s="1" t="str">
        <f aca="false">VLOOKUP($A181,country_info!$A$1:$E$259,5,0)</f>
        <v>Caribbean</v>
      </c>
      <c r="F181" s="2" t="n">
        <f aca="false">IF(IFERROR(VLOOKUP($A181,road_country_averages!$B$1:$I$147,3,0),0)=0,VLOOKUP($E181,road_region_averages!$A$1:$G$26,2,0),VLOOKUP($A181,road_country_averages!$B$1:$I$147,3,0))</f>
        <v>88.55</v>
      </c>
      <c r="G181" s="2" t="n">
        <f aca="false">IF(IFERROR(VLOOKUP($A181,road_country_averages!$B$1:$I$147,4,0),0)=0,VLOOKUP($E181,road_region_averages!$A$1:$G$26,3,0),VLOOKUP($A181,road_country_averages!$B$1:$I$147,4,0))</f>
        <v>104.65</v>
      </c>
      <c r="H181" s="2" t="n">
        <f aca="false">IF(IFERROR(VLOOKUP($A181,road_country_averages!$B$1:$I$147,5,0),0)=0,VLOOKUP($E181,road_region_averages!$A$1:$G$26,4,0),VLOOKUP($A181,road_country_averages!$B$1:$I$147,5,0))</f>
        <v>72.45</v>
      </c>
      <c r="I181" s="2" t="n">
        <f aca="false">IF(IFERROR(VLOOKUP($A181,road_country_averages!$B$1:$I$147,6,0),0)=0,VLOOKUP($E181,road_region_averages!$A$1:$G$26,5,0),VLOOKUP($A181,road_country_averages!$B$1:$I$147,6,0))</f>
        <v>72.45</v>
      </c>
      <c r="J181" s="2" t="n">
        <f aca="false">IF(IFERROR(VLOOKUP($A181,road_country_averages!$B$1:$I$147,7,0),0)=0,VLOOKUP($E181,road_region_averages!$A$1:$G$26,6,0),VLOOKUP($A181,road_country_averages!$B$1:$I$147,7,0))</f>
        <v>40.25</v>
      </c>
      <c r="K181" s="2" t="n">
        <f aca="false">IF(IFERROR(VLOOKUP($A181,road_country_averages!$B$1:$I$147,8,0),0)=0,VLOOKUP($E181,road_region_averages!$A$1:$G$26,7,0),VLOOKUP($A181,road_country_averages!$B$1:$I$147,8,0))</f>
        <v>40.25</v>
      </c>
    </row>
    <row r="182" customFormat="false" ht="16" hidden="false" customHeight="false" outlineLevel="0" collapsed="false">
      <c r="A182" s="1" t="s">
        <v>64</v>
      </c>
      <c r="B182" s="1" t="s">
        <v>7</v>
      </c>
      <c r="C182" s="1" t="str">
        <f aca="false">VLOOKUP($A182,country_info!$A$1:$E$259,2,0)</f>
        <v>North Korea</v>
      </c>
      <c r="D182" s="1" t="str">
        <f aca="false">VLOOKUP($A182,country_info!$A$1:$E$259,4,0)</f>
        <v>Asia</v>
      </c>
      <c r="E182" s="1" t="str">
        <f aca="false">VLOOKUP($A182,country_info!$A$1:$E$259,5,0)</f>
        <v>Eastern Asia</v>
      </c>
      <c r="F182" s="2" t="n">
        <f aca="false">IF(IFERROR(VLOOKUP($A182,road_country_averages!$B$1:$I$147,3,0),0)=0,VLOOKUP($E182,road_region_averages!$A$1:$G$26,2,0),VLOOKUP($A182,road_country_averages!$B$1:$I$147,3,0))</f>
        <v>88</v>
      </c>
      <c r="G182" s="2" t="n">
        <f aca="false">IF(IFERROR(VLOOKUP($A182,road_country_averages!$B$1:$I$147,4,0),0)=0,VLOOKUP($E182,road_region_averages!$A$1:$G$26,3,0),VLOOKUP($A182,road_country_averages!$B$1:$I$147,4,0))</f>
        <v>112</v>
      </c>
      <c r="H182" s="2" t="n">
        <f aca="false">IF(IFERROR(VLOOKUP($A182,road_country_averages!$B$1:$I$147,5,0),0)=0,VLOOKUP($E182,road_region_averages!$A$1:$G$26,4,0),VLOOKUP($A182,road_country_averages!$B$1:$I$147,5,0))</f>
        <v>82</v>
      </c>
      <c r="I182" s="2" t="n">
        <f aca="false">IF(IFERROR(VLOOKUP($A182,road_country_averages!$B$1:$I$147,6,0),0)=0,VLOOKUP($E182,road_region_averages!$A$1:$G$26,5,0),VLOOKUP($A182,road_country_averages!$B$1:$I$147,6,0))</f>
        <v>82</v>
      </c>
      <c r="J182" s="2" t="n">
        <f aca="false">IF(IFERROR(VLOOKUP($A182,road_country_averages!$B$1:$I$147,7,0),0)=0,VLOOKUP($E182,road_region_averages!$A$1:$G$26,6,0),VLOOKUP($A182,road_country_averages!$B$1:$I$147,7,0))</f>
        <v>44</v>
      </c>
      <c r="K182" s="2" t="n">
        <f aca="false">IF(IFERROR(VLOOKUP($A182,road_country_averages!$B$1:$I$147,8,0),0)=0,VLOOKUP($E182,road_region_averages!$A$1:$G$26,7,0),VLOOKUP($A182,road_country_averages!$B$1:$I$147,8,0))</f>
        <v>48</v>
      </c>
    </row>
    <row r="183" customFormat="false" ht="16" hidden="false" customHeight="false" outlineLevel="0" collapsed="false">
      <c r="A183" s="1" t="s">
        <v>302</v>
      </c>
      <c r="B183" s="1" t="s">
        <v>56</v>
      </c>
      <c r="C183" s="1" t="str">
        <f aca="false">VLOOKUP($A183,country_info!$A$1:$E$259,2,0)</f>
        <v>Portugal</v>
      </c>
      <c r="D183" s="1" t="str">
        <f aca="false">VLOOKUP($A183,country_info!$A$1:$E$259,4,0)</f>
        <v>Europe</v>
      </c>
      <c r="E183" s="1" t="str">
        <f aca="false">VLOOKUP($A183,country_info!$A$1:$E$259,5,0)</f>
        <v>Southern Europe</v>
      </c>
      <c r="F183" s="2" t="n">
        <f aca="false">IF(IFERROR(VLOOKUP($A183,road_country_averages!$B$1:$I$147,3,0),0)=0,VLOOKUP($E183,road_region_averages!$A$1:$G$26,2,0),VLOOKUP($A183,road_country_averages!$B$1:$I$147,3,0))</f>
        <v>120</v>
      </c>
      <c r="G183" s="2" t="n">
        <f aca="false">IF(IFERROR(VLOOKUP($A183,road_country_averages!$B$1:$I$147,4,0),0)=0,VLOOKUP($E183,road_region_averages!$A$1:$G$26,3,0),VLOOKUP($A183,road_country_averages!$B$1:$I$147,4,0))</f>
        <v>120</v>
      </c>
      <c r="H183" s="2" t="n">
        <f aca="false">IF(IFERROR(VLOOKUP($A183,road_country_averages!$B$1:$I$147,5,0),0)=0,VLOOKUP($E183,road_region_averages!$A$1:$G$26,4,0),VLOOKUP($A183,road_country_averages!$B$1:$I$147,5,0))</f>
        <v>90</v>
      </c>
      <c r="I183" s="2" t="n">
        <f aca="false">IF(IFERROR(VLOOKUP($A183,road_country_averages!$B$1:$I$147,6,0),0)=0,VLOOKUP($E183,road_region_averages!$A$1:$G$26,5,0),VLOOKUP($A183,road_country_averages!$B$1:$I$147,6,0))</f>
        <v>90</v>
      </c>
      <c r="J183" s="2" t="n">
        <f aca="false">IF(IFERROR(VLOOKUP($A183,road_country_averages!$B$1:$I$147,7,0),0)=0,VLOOKUP($E183,road_region_averages!$A$1:$G$26,6,0),VLOOKUP($A183,road_country_averages!$B$1:$I$147,7,0))</f>
        <v>50</v>
      </c>
      <c r="K183" s="2" t="n">
        <f aca="false">IF(IFERROR(VLOOKUP($A183,road_country_averages!$B$1:$I$147,8,0),0)=0,VLOOKUP($E183,road_region_averages!$A$1:$G$26,7,0),VLOOKUP($A183,road_country_averages!$B$1:$I$147,8,0))</f>
        <v>50</v>
      </c>
    </row>
    <row r="184" customFormat="false" ht="16" hidden="false" customHeight="false" outlineLevel="0" collapsed="false">
      <c r="A184" s="1" t="s">
        <v>299</v>
      </c>
      <c r="B184" s="1" t="s">
        <v>13</v>
      </c>
      <c r="C184" s="1" t="str">
        <f aca="false">VLOOKUP($A184,country_info!$A$1:$E$259,2,0)</f>
        <v>Paraguay</v>
      </c>
      <c r="D184" s="1" t="str">
        <f aca="false">VLOOKUP($A184,country_info!$A$1:$E$259,4,0)</f>
        <v>Americas</v>
      </c>
      <c r="E184" s="1" t="str">
        <f aca="false">VLOOKUP($A184,country_info!$A$1:$E$259,5,0)</f>
        <v>South America</v>
      </c>
      <c r="F184" s="2" t="n">
        <f aca="false">IF(IFERROR(VLOOKUP($A184,road_country_averages!$B$1:$I$147,3,0),0)=0,VLOOKUP($E184,road_region_averages!$A$1:$G$26,2,0),VLOOKUP($A184,road_country_averages!$B$1:$I$147,3,0))</f>
        <v>110</v>
      </c>
      <c r="G184" s="2" t="n">
        <f aca="false">IF(IFERROR(VLOOKUP($A184,road_country_averages!$B$1:$I$147,4,0),0)=0,VLOOKUP($E184,road_region_averages!$A$1:$G$26,3,0),VLOOKUP($A184,road_country_averages!$B$1:$I$147,4,0))</f>
        <v>110</v>
      </c>
      <c r="H184" s="2" t="n">
        <f aca="false">IF(IFERROR(VLOOKUP($A184,road_country_averages!$B$1:$I$147,5,0),0)=0,VLOOKUP($E184,road_region_averages!$A$1:$G$26,4,0),VLOOKUP($A184,road_country_averages!$B$1:$I$147,5,0))</f>
        <v>50</v>
      </c>
      <c r="I184" s="2" t="n">
        <f aca="false">IF(IFERROR(VLOOKUP($A184,road_country_averages!$B$1:$I$147,6,0),0)=0,VLOOKUP($E184,road_region_averages!$A$1:$G$26,5,0),VLOOKUP($A184,road_country_averages!$B$1:$I$147,6,0))</f>
        <v>50</v>
      </c>
      <c r="J184" s="2" t="n">
        <f aca="false">IF(IFERROR(VLOOKUP($A184,road_country_averages!$B$1:$I$147,7,0),0)=0,VLOOKUP($E184,road_region_averages!$A$1:$G$26,6,0),VLOOKUP($A184,road_country_averages!$B$1:$I$147,7,0))</f>
        <v>80</v>
      </c>
      <c r="K184" s="2" t="n">
        <f aca="false">IF(IFERROR(VLOOKUP($A184,road_country_averages!$B$1:$I$147,8,0),0)=0,VLOOKUP($E184,road_region_averages!$A$1:$G$26,7,0),VLOOKUP($A184,road_country_averages!$B$1:$I$147,8,0))</f>
        <v>80</v>
      </c>
    </row>
    <row r="185" customFormat="false" ht="16" hidden="false" customHeight="false" outlineLevel="0" collapsed="false">
      <c r="A185" s="1" t="s">
        <v>33</v>
      </c>
      <c r="B185" s="1" t="s">
        <v>7</v>
      </c>
      <c r="C185" s="1" t="str">
        <f aca="false">VLOOKUP($A185,country_info!$A$1:$E$259,2,0)</f>
        <v>Palestine</v>
      </c>
      <c r="D185" s="1" t="str">
        <f aca="false">VLOOKUP($A185,country_info!$A$1:$E$259,4,0)</f>
        <v>Asia</v>
      </c>
      <c r="E185" s="1" t="str">
        <f aca="false">VLOOKUP($A185,country_info!$A$1:$E$259,5,0)</f>
        <v>Western Asia</v>
      </c>
      <c r="F185" s="2" t="n">
        <f aca="false">IF(IFERROR(VLOOKUP($A185,road_country_averages!$B$1:$I$147,3,0),0)=0,VLOOKUP($E185,road_region_averages!$A$1:$G$26,2,0),VLOOKUP($A185,road_country_averages!$B$1:$I$147,3,0))</f>
        <v>113.076923076923</v>
      </c>
      <c r="G185" s="2" t="n">
        <f aca="false">IF(IFERROR(VLOOKUP($A185,road_country_averages!$B$1:$I$147,4,0),0)=0,VLOOKUP($E185,road_region_averages!$A$1:$G$26,3,0),VLOOKUP($A185,road_country_averages!$B$1:$I$147,4,0))</f>
        <v>116.538461538462</v>
      </c>
      <c r="H185" s="2" t="n">
        <f aca="false">IF(IFERROR(VLOOKUP($A185,road_country_averages!$B$1:$I$147,5,0),0)=0,VLOOKUP($E185,road_region_averages!$A$1:$G$26,4,0),VLOOKUP($A185,road_country_averages!$B$1:$I$147,5,0))</f>
        <v>84.2857142857143</v>
      </c>
      <c r="I185" s="2" t="n">
        <f aca="false">IF(IFERROR(VLOOKUP($A185,road_country_averages!$B$1:$I$147,6,0),0)=0,VLOOKUP($E185,road_region_averages!$A$1:$G$26,5,0),VLOOKUP($A185,road_country_averages!$B$1:$I$147,6,0))</f>
        <v>88.5714285714286</v>
      </c>
      <c r="J185" s="2" t="n">
        <f aca="false">IF(IFERROR(VLOOKUP($A185,road_country_averages!$B$1:$I$147,7,0),0)=0,VLOOKUP($E185,road_region_averages!$A$1:$G$26,6,0),VLOOKUP($A185,road_country_averages!$B$1:$I$147,7,0))</f>
        <v>55</v>
      </c>
      <c r="K185" s="2" t="n">
        <f aca="false">IF(IFERROR(VLOOKUP($A185,road_country_averages!$B$1:$I$147,8,0),0)=0,VLOOKUP($E185,road_region_averages!$A$1:$G$26,7,0),VLOOKUP($A185,road_country_averages!$B$1:$I$147,8,0))</f>
        <v>59.2857142857143</v>
      </c>
    </row>
    <row r="186" customFormat="false" ht="16" hidden="false" customHeight="false" outlineLevel="0" collapsed="false">
      <c r="A186" s="1" t="s">
        <v>406</v>
      </c>
      <c r="B186" s="1" t="s">
        <v>345</v>
      </c>
      <c r="C186" s="1" t="str">
        <f aca="false">VLOOKUP($A186,country_info!$A$1:$E$259,2,0)</f>
        <v>French Polynesia</v>
      </c>
      <c r="D186" s="1" t="str">
        <f aca="false">VLOOKUP($A186,country_info!$A$1:$E$259,4,0)</f>
        <v>Oceania</v>
      </c>
      <c r="E186" s="1" t="str">
        <f aca="false">VLOOKUP($A186,country_info!$A$1:$E$259,5,0)</f>
        <v>Polynesia</v>
      </c>
      <c r="F186" s="2" t="n">
        <f aca="false">IF(IFERROR(VLOOKUP($A186,road_country_averages!$B$1:$I$147,3,0),0)=0,VLOOKUP($E186,road_region_averages!$A$1:$G$26,2,0),VLOOKUP($A186,road_country_averages!$B$1:$I$147,3,0))</f>
        <v>110</v>
      </c>
      <c r="G186" s="2" t="n">
        <f aca="false">IF(IFERROR(VLOOKUP($A186,road_country_averages!$B$1:$I$147,4,0),0)=0,VLOOKUP($E186,road_region_averages!$A$1:$G$26,3,0),VLOOKUP($A186,road_country_averages!$B$1:$I$147,4,0))</f>
        <v>110</v>
      </c>
      <c r="H186" s="2" t="n">
        <f aca="false">IF(IFERROR(VLOOKUP($A186,road_country_averages!$B$1:$I$147,5,0),0)=0,VLOOKUP($E186,road_region_averages!$A$1:$G$26,4,0),VLOOKUP($A186,road_country_averages!$B$1:$I$147,5,0))</f>
        <v>60.675</v>
      </c>
      <c r="I186" s="2" t="n">
        <f aca="false">IF(IFERROR(VLOOKUP($A186,road_country_averages!$B$1:$I$147,6,0),0)=0,VLOOKUP($E186,road_region_averages!$A$1:$G$26,5,0),VLOOKUP($A186,road_country_averages!$B$1:$I$147,6,0))</f>
        <v>60.675</v>
      </c>
      <c r="J186" s="2" t="n">
        <f aca="false">IF(IFERROR(VLOOKUP($A186,road_country_averages!$B$1:$I$147,7,0),0)=0,VLOOKUP($E186,road_region_averages!$A$1:$G$26,6,0),VLOOKUP($A186,road_country_averages!$B$1:$I$147,7,0))</f>
        <v>32.075</v>
      </c>
      <c r="K186" s="2" t="n">
        <f aca="false">IF(IFERROR(VLOOKUP($A186,road_country_averages!$B$1:$I$147,8,0),0)=0,VLOOKUP($E186,road_region_averages!$A$1:$G$26,7,0),VLOOKUP($A186,road_country_averages!$B$1:$I$147,8,0))</f>
        <v>40.125</v>
      </c>
    </row>
    <row r="187" customFormat="false" ht="16" hidden="false" customHeight="false" outlineLevel="0" collapsed="false">
      <c r="A187" s="1" t="s">
        <v>232</v>
      </c>
      <c r="B187" s="1" t="s">
        <v>7</v>
      </c>
      <c r="C187" s="1" t="str">
        <f aca="false">VLOOKUP($A187,country_info!$A$1:$E$259,2,0)</f>
        <v>Qatar</v>
      </c>
      <c r="D187" s="1" t="str">
        <f aca="false">VLOOKUP($A187,country_info!$A$1:$E$259,4,0)</f>
        <v>Asia</v>
      </c>
      <c r="E187" s="1" t="str">
        <f aca="false">VLOOKUP($A187,country_info!$A$1:$E$259,5,0)</f>
        <v>Western Asia</v>
      </c>
      <c r="F187" s="2" t="n">
        <f aca="false">IF(IFERROR(VLOOKUP($A187,road_country_averages!$B$1:$I$147,3,0),0)=0,VLOOKUP($E187,road_region_averages!$A$1:$G$26,2,0),VLOOKUP($A187,road_country_averages!$B$1:$I$147,3,0))</f>
        <v>120</v>
      </c>
      <c r="G187" s="2" t="n">
        <f aca="false">IF(IFERROR(VLOOKUP($A187,road_country_averages!$B$1:$I$147,4,0),0)=0,VLOOKUP($E187,road_region_averages!$A$1:$G$26,3,0),VLOOKUP($A187,road_country_averages!$B$1:$I$147,4,0))</f>
        <v>120</v>
      </c>
      <c r="H187" s="2" t="n">
        <f aca="false">IF(IFERROR(VLOOKUP($A187,road_country_averages!$B$1:$I$147,5,0),0)=0,VLOOKUP($E187,road_region_averages!$A$1:$G$26,4,0),VLOOKUP($A187,road_country_averages!$B$1:$I$147,5,0))</f>
        <v>100</v>
      </c>
      <c r="I187" s="2" t="n">
        <f aca="false">IF(IFERROR(VLOOKUP($A187,road_country_averages!$B$1:$I$147,6,0),0)=0,VLOOKUP($E187,road_region_averages!$A$1:$G$26,5,0),VLOOKUP($A187,road_country_averages!$B$1:$I$147,6,0))</f>
        <v>100</v>
      </c>
      <c r="J187" s="2" t="n">
        <f aca="false">IF(IFERROR(VLOOKUP($A187,road_country_averages!$B$1:$I$147,7,0),0)=0,VLOOKUP($E187,road_region_averages!$A$1:$G$26,6,0),VLOOKUP($A187,road_country_averages!$B$1:$I$147,7,0))</f>
        <v>60</v>
      </c>
      <c r="K187" s="2" t="n">
        <f aca="false">IF(IFERROR(VLOOKUP($A187,road_country_averages!$B$1:$I$147,8,0),0)=0,VLOOKUP($E187,road_region_averages!$A$1:$G$26,7,0),VLOOKUP($A187,road_country_averages!$B$1:$I$147,8,0))</f>
        <v>60</v>
      </c>
    </row>
    <row r="188" customFormat="false" ht="16" hidden="false" customHeight="false" outlineLevel="0" collapsed="false">
      <c r="A188" s="1" t="s">
        <v>554</v>
      </c>
      <c r="B188" s="1" t="s">
        <v>39</v>
      </c>
      <c r="C188" s="1" t="s">
        <v>555</v>
      </c>
      <c r="D188" s="1" t="s">
        <v>39</v>
      </c>
      <c r="E188" s="1" t="s">
        <v>410</v>
      </c>
      <c r="F188" s="2" t="n">
        <f aca="false">IF(IFERROR(VLOOKUP($A188,road_country_averages!$B$1:$I$147,3,0),0)=0,VLOOKUP($E188,road_region_averages!$A$1:$G$26,2,0),VLOOKUP($A188,road_country_averages!$B$1:$I$147,3,0))</f>
        <v>110</v>
      </c>
      <c r="G188" s="2" t="n">
        <f aca="false">IF(IFERROR(VLOOKUP($A188,road_country_averages!$B$1:$I$147,4,0),0)=0,VLOOKUP($E188,road_region_averages!$A$1:$G$26,3,0),VLOOKUP($A188,road_country_averages!$B$1:$I$147,4,0))</f>
        <v>110</v>
      </c>
      <c r="H188" s="2" t="n">
        <f aca="false">IF(IFERROR(VLOOKUP($A188,road_country_averages!$B$1:$I$147,5,0),0)=0,VLOOKUP($E188,road_region_averages!$A$1:$G$26,4,0),VLOOKUP($A188,road_country_averages!$B$1:$I$147,5,0))</f>
        <v>90</v>
      </c>
      <c r="I188" s="2" t="n">
        <f aca="false">IF(IFERROR(VLOOKUP($A188,road_country_averages!$B$1:$I$147,6,0),0)=0,VLOOKUP($E188,road_region_averages!$A$1:$G$26,5,0),VLOOKUP($A188,road_country_averages!$B$1:$I$147,6,0))</f>
        <v>90</v>
      </c>
      <c r="J188" s="2" t="n">
        <f aca="false">IF(IFERROR(VLOOKUP($A188,road_country_averages!$B$1:$I$147,7,0),0)=0,VLOOKUP($E188,road_region_averages!$A$1:$G$26,6,0),VLOOKUP($A188,road_country_averages!$B$1:$I$147,7,0))</f>
        <v>50</v>
      </c>
      <c r="K188" s="2" t="n">
        <f aca="false">IF(IFERROR(VLOOKUP($A188,road_country_averages!$B$1:$I$147,8,0),0)=0,VLOOKUP($E188,road_region_averages!$A$1:$G$26,7,0),VLOOKUP($A188,road_country_averages!$B$1:$I$147,8,0))</f>
        <v>50</v>
      </c>
    </row>
    <row r="189" customFormat="false" ht="16" hidden="false" customHeight="false" outlineLevel="0" collapsed="false">
      <c r="A189" s="1" t="s">
        <v>169</v>
      </c>
      <c r="B189" s="1" t="s">
        <v>56</v>
      </c>
      <c r="C189" s="1" t="str">
        <f aca="false">VLOOKUP($A189,country_info!$A$1:$E$259,2,0)</f>
        <v>Romania</v>
      </c>
      <c r="D189" s="1" t="str">
        <f aca="false">VLOOKUP($A189,country_info!$A$1:$E$259,4,0)</f>
        <v>Europe</v>
      </c>
      <c r="E189" s="1" t="str">
        <f aca="false">VLOOKUP($A189,country_info!$A$1:$E$259,5,0)</f>
        <v>Eastern Europe</v>
      </c>
      <c r="F189" s="2" t="n">
        <f aca="false">IF(IFERROR(VLOOKUP($A189,road_country_averages!$B$1:$I$147,3,0),0)=0,VLOOKUP($E189,road_region_averages!$A$1:$G$26,2,0),VLOOKUP($A189,road_country_averages!$B$1:$I$147,3,0))</f>
        <v>100</v>
      </c>
      <c r="G189" s="2" t="n">
        <f aca="false">IF(IFERROR(VLOOKUP($A189,road_country_averages!$B$1:$I$147,4,0),0)=0,VLOOKUP($E189,road_region_averages!$A$1:$G$26,3,0),VLOOKUP($A189,road_country_averages!$B$1:$I$147,4,0))</f>
        <v>130</v>
      </c>
      <c r="H189" s="2" t="n">
        <f aca="false">IF(IFERROR(VLOOKUP($A189,road_country_averages!$B$1:$I$147,5,0),0)=0,VLOOKUP($E189,road_region_averages!$A$1:$G$26,4,0),VLOOKUP($A189,road_country_averages!$B$1:$I$147,5,0))</f>
        <v>80</v>
      </c>
      <c r="I189" s="2" t="n">
        <f aca="false">IF(IFERROR(VLOOKUP($A189,road_country_averages!$B$1:$I$147,6,0),0)=0,VLOOKUP($E189,road_region_averages!$A$1:$G$26,5,0),VLOOKUP($A189,road_country_averages!$B$1:$I$147,6,0))</f>
        <v>80</v>
      </c>
      <c r="J189" s="2" t="n">
        <f aca="false">IF(IFERROR(VLOOKUP($A189,road_country_averages!$B$1:$I$147,7,0),0)=0,VLOOKUP($E189,road_region_averages!$A$1:$G$26,6,0),VLOOKUP($A189,road_country_averages!$B$1:$I$147,7,0))</f>
        <v>50</v>
      </c>
      <c r="K189" s="2" t="n">
        <f aca="false">IF(IFERROR(VLOOKUP($A189,road_country_averages!$B$1:$I$147,8,0),0)=0,VLOOKUP($E189,road_region_averages!$A$1:$G$26,7,0),VLOOKUP($A189,road_country_averages!$B$1:$I$147,8,0))</f>
        <v>50</v>
      </c>
    </row>
    <row r="190" customFormat="false" ht="16" hidden="false" customHeight="false" outlineLevel="0" collapsed="false">
      <c r="A190" s="1" t="s">
        <v>117</v>
      </c>
      <c r="B190" s="1" t="s">
        <v>56</v>
      </c>
      <c r="C190" s="1" t="str">
        <f aca="false">VLOOKUP($A190,country_info!$A$1:$E$259,2,0)</f>
        <v>Russia</v>
      </c>
      <c r="D190" s="1" t="str">
        <f aca="false">VLOOKUP($A190,country_info!$A$1:$E$259,4,0)</f>
        <v>Europe</v>
      </c>
      <c r="E190" s="1" t="str">
        <f aca="false">VLOOKUP($A190,country_info!$A$1:$E$259,5,0)</f>
        <v>Eastern Europe</v>
      </c>
      <c r="F190" s="2" t="n">
        <f aca="false">IF(IFERROR(VLOOKUP($A190,road_country_averages!$B$1:$I$147,3,0),0)=0,VLOOKUP($E190,road_region_averages!$A$1:$G$26,2,0),VLOOKUP($A190,road_country_averages!$B$1:$I$147,3,0))</f>
        <v>110</v>
      </c>
      <c r="G190" s="2" t="n">
        <f aca="false">IF(IFERROR(VLOOKUP($A190,road_country_averages!$B$1:$I$147,4,0),0)=0,VLOOKUP($E190,road_region_averages!$A$1:$G$26,3,0),VLOOKUP($A190,road_country_averages!$B$1:$I$147,4,0))</f>
        <v>110</v>
      </c>
      <c r="H190" s="2" t="n">
        <f aca="false">IF(IFERROR(VLOOKUP($A190,road_country_averages!$B$1:$I$147,5,0),0)=0,VLOOKUP($E190,road_region_averages!$A$1:$G$26,4,0),VLOOKUP($A190,road_country_averages!$B$1:$I$147,5,0))</f>
        <v>90</v>
      </c>
      <c r="I190" s="2" t="n">
        <f aca="false">IF(IFERROR(VLOOKUP($A190,road_country_averages!$B$1:$I$147,6,0),0)=0,VLOOKUP($E190,road_region_averages!$A$1:$G$26,5,0),VLOOKUP($A190,road_country_averages!$B$1:$I$147,6,0))</f>
        <v>110</v>
      </c>
      <c r="J190" s="2" t="n">
        <f aca="false">IF(IFERROR(VLOOKUP($A190,road_country_averages!$B$1:$I$147,7,0),0)=0,VLOOKUP($E190,road_region_averages!$A$1:$G$26,6,0),VLOOKUP($A190,road_country_averages!$B$1:$I$147,7,0))</f>
        <v>60</v>
      </c>
      <c r="K190" s="2" t="n">
        <f aca="false">IF(IFERROR(VLOOKUP($A190,road_country_averages!$B$1:$I$147,8,0),0)=0,VLOOKUP($E190,road_region_averages!$A$1:$G$26,7,0),VLOOKUP($A190,road_country_averages!$B$1:$I$147,8,0))</f>
        <v>60</v>
      </c>
    </row>
    <row r="191" customFormat="false" ht="16" hidden="false" customHeight="false" outlineLevel="0" collapsed="false">
      <c r="A191" s="1" t="s">
        <v>274</v>
      </c>
      <c r="B191" s="1" t="s">
        <v>39</v>
      </c>
      <c r="C191" s="1" t="str">
        <f aca="false">VLOOKUP($A191,country_info!$A$1:$E$259,2,0)</f>
        <v>Rwanda</v>
      </c>
      <c r="D191" s="1" t="str">
        <f aca="false">VLOOKUP($A191,country_info!$A$1:$E$259,4,0)</f>
        <v>Africa</v>
      </c>
      <c r="E191" s="1" t="str">
        <f aca="false">VLOOKUP($A191,country_info!$A$1:$E$259,5,0)</f>
        <v>Eastern Africa</v>
      </c>
      <c r="F191" s="2" t="n">
        <f aca="false">IF(IFERROR(VLOOKUP($A191,road_country_averages!$B$1:$I$147,3,0),0)=0,VLOOKUP($E191,road_region_averages!$A$1:$G$26,2,0),VLOOKUP($A191,road_country_averages!$B$1:$I$147,3,0))</f>
        <v>110</v>
      </c>
      <c r="G191" s="2" t="n">
        <f aca="false">IF(IFERROR(VLOOKUP($A191,road_country_averages!$B$1:$I$147,4,0),0)=0,VLOOKUP($E191,road_region_averages!$A$1:$G$26,3,0),VLOOKUP($A191,road_country_averages!$B$1:$I$147,4,0))</f>
        <v>110</v>
      </c>
      <c r="H191" s="2" t="n">
        <f aca="false">IF(IFERROR(VLOOKUP($A191,road_country_averages!$B$1:$I$147,5,0),0)=0,VLOOKUP($E191,road_region_averages!$A$1:$G$26,4,0),VLOOKUP($A191,road_country_averages!$B$1:$I$147,5,0))</f>
        <v>91.6666666666667</v>
      </c>
      <c r="I191" s="2" t="n">
        <f aca="false">IF(IFERROR(VLOOKUP($A191,road_country_averages!$B$1:$I$147,6,0),0)=0,VLOOKUP($E191,road_region_averages!$A$1:$G$26,5,0),VLOOKUP($A191,road_country_averages!$B$1:$I$147,6,0))</f>
        <v>93.3333333333333</v>
      </c>
      <c r="J191" s="2" t="n">
        <f aca="false">IF(IFERROR(VLOOKUP($A191,road_country_averages!$B$1:$I$147,7,0),0)=0,VLOOKUP($E191,road_region_averages!$A$1:$G$26,6,0),VLOOKUP($A191,road_country_averages!$B$1:$I$147,7,0))</f>
        <v>51.6666666666667</v>
      </c>
      <c r="K191" s="2" t="n">
        <f aca="false">IF(IFERROR(VLOOKUP($A191,road_country_averages!$B$1:$I$147,8,0),0)=0,VLOOKUP($E191,road_region_averages!$A$1:$G$26,7,0),VLOOKUP($A191,road_country_averages!$B$1:$I$147,8,0))</f>
        <v>53.3333333333333</v>
      </c>
    </row>
    <row r="192" customFormat="false" ht="16" hidden="false" customHeight="false" outlineLevel="0" collapsed="false">
      <c r="A192" s="1" t="s">
        <v>234</v>
      </c>
      <c r="B192" s="1" t="s">
        <v>7</v>
      </c>
      <c r="C192" s="1" t="str">
        <f aca="false">VLOOKUP($A192,country_info!$A$1:$E$259,2,0)</f>
        <v>Saudi Arabia</v>
      </c>
      <c r="D192" s="1" t="str">
        <f aca="false">VLOOKUP($A192,country_info!$A$1:$E$259,4,0)</f>
        <v>Asia</v>
      </c>
      <c r="E192" s="1" t="str">
        <f aca="false">VLOOKUP($A192,country_info!$A$1:$E$259,5,0)</f>
        <v>Western Asia</v>
      </c>
      <c r="F192" s="2" t="n">
        <f aca="false">IF(IFERROR(VLOOKUP($A192,road_country_averages!$B$1:$I$147,3,0),0)=0,VLOOKUP($E192,road_region_averages!$A$1:$G$26,2,0),VLOOKUP($A192,road_country_averages!$B$1:$I$147,3,0))</f>
        <v>120</v>
      </c>
      <c r="G192" s="2" t="n">
        <f aca="false">IF(IFERROR(VLOOKUP($A192,road_country_averages!$B$1:$I$147,4,0),0)=0,VLOOKUP($E192,road_region_averages!$A$1:$G$26,3,0),VLOOKUP($A192,road_country_averages!$B$1:$I$147,4,0))</f>
        <v>125</v>
      </c>
      <c r="H192" s="2" t="n">
        <f aca="false">IF(IFERROR(VLOOKUP($A192,road_country_averages!$B$1:$I$147,5,0),0)=0,VLOOKUP($E192,road_region_averages!$A$1:$G$26,4,0),VLOOKUP($A192,road_country_averages!$B$1:$I$147,5,0))</f>
        <v>80</v>
      </c>
      <c r="I192" s="2" t="n">
        <f aca="false">IF(IFERROR(VLOOKUP($A192,road_country_averages!$B$1:$I$147,6,0),0)=0,VLOOKUP($E192,road_region_averages!$A$1:$G$26,5,0),VLOOKUP($A192,road_country_averages!$B$1:$I$147,6,0))</f>
        <v>80</v>
      </c>
      <c r="J192" s="2" t="n">
        <f aca="false">IF(IFERROR(VLOOKUP($A192,road_country_averages!$B$1:$I$147,7,0),0)=0,VLOOKUP($E192,road_region_averages!$A$1:$G$26,6,0),VLOOKUP($A192,road_country_averages!$B$1:$I$147,7,0))</f>
        <v>45</v>
      </c>
      <c r="K192" s="2" t="n">
        <f aca="false">IF(IFERROR(VLOOKUP($A192,road_country_averages!$B$1:$I$147,8,0),0)=0,VLOOKUP($E192,road_region_averages!$A$1:$G$26,7,0),VLOOKUP($A192,road_country_averages!$B$1:$I$147,8,0))</f>
        <v>45</v>
      </c>
    </row>
    <row r="193" customFormat="false" ht="16" hidden="false" customHeight="false" outlineLevel="0" collapsed="false">
      <c r="A193" s="1" t="s">
        <v>194</v>
      </c>
      <c r="B193" s="1" t="s">
        <v>39</v>
      </c>
      <c r="C193" s="1" t="str">
        <f aca="false">VLOOKUP($A193,country_info!$A$1:$E$259,2,0)</f>
        <v>Sudan</v>
      </c>
      <c r="D193" s="1" t="str">
        <f aca="false">VLOOKUP($A193,country_info!$A$1:$E$259,4,0)</f>
        <v>Africa</v>
      </c>
      <c r="E193" s="1" t="str">
        <f aca="false">VLOOKUP($A193,country_info!$A$1:$E$259,5,0)</f>
        <v>Northern Africa</v>
      </c>
      <c r="F193" s="2" t="n">
        <f aca="false">IF(IFERROR(VLOOKUP($A193,road_country_averages!$B$1:$I$147,3,0),0)=0,VLOOKUP($E193,road_region_averages!$A$1:$G$26,2,0),VLOOKUP($A193,road_country_averages!$B$1:$I$147,3,0))</f>
        <v>105</v>
      </c>
      <c r="G193" s="2" t="n">
        <f aca="false">IF(IFERROR(VLOOKUP($A193,road_country_averages!$B$1:$I$147,4,0),0)=0,VLOOKUP($E193,road_region_averages!$A$1:$G$26,3,0),VLOOKUP($A193,road_country_averages!$B$1:$I$147,4,0))</f>
        <v>107.5</v>
      </c>
      <c r="H193" s="2" t="n">
        <f aca="false">IF(IFERROR(VLOOKUP($A193,road_country_averages!$B$1:$I$147,5,0),0)=0,VLOOKUP($E193,road_region_averages!$A$1:$G$26,4,0),VLOOKUP($A193,road_country_averages!$B$1:$I$147,5,0))</f>
        <v>90</v>
      </c>
      <c r="I193" s="2" t="n">
        <f aca="false">IF(IFERROR(VLOOKUP($A193,road_country_averages!$B$1:$I$147,6,0),0)=0,VLOOKUP($E193,road_region_averages!$A$1:$G$26,5,0),VLOOKUP($A193,road_country_averages!$B$1:$I$147,6,0))</f>
        <v>90</v>
      </c>
      <c r="J193" s="2" t="n">
        <f aca="false">IF(IFERROR(VLOOKUP($A193,road_country_averages!$B$1:$I$147,7,0),0)=0,VLOOKUP($E193,road_region_averages!$A$1:$G$26,6,0),VLOOKUP($A193,road_country_averages!$B$1:$I$147,7,0))</f>
        <v>52.5</v>
      </c>
      <c r="K193" s="2" t="n">
        <f aca="false">IF(IFERROR(VLOOKUP($A193,road_country_averages!$B$1:$I$147,8,0),0)=0,VLOOKUP($E193,road_region_averages!$A$1:$G$26,7,0),VLOOKUP($A193,road_country_averages!$B$1:$I$147,8,0))</f>
        <v>52.5</v>
      </c>
    </row>
    <row r="194" customFormat="false" ht="16" hidden="false" customHeight="false" outlineLevel="0" collapsed="false">
      <c r="A194" s="1" t="s">
        <v>220</v>
      </c>
      <c r="B194" s="1" t="s">
        <v>39</v>
      </c>
      <c r="C194" s="1" t="str">
        <f aca="false">VLOOKUP($A194,country_info!$A$1:$E$259,2,0)</f>
        <v>Senegal</v>
      </c>
      <c r="D194" s="1" t="str">
        <f aca="false">VLOOKUP($A194,country_info!$A$1:$E$259,4,0)</f>
        <v>Africa</v>
      </c>
      <c r="E194" s="1" t="str">
        <f aca="false">VLOOKUP($A194,country_info!$A$1:$E$259,5,0)</f>
        <v>Western Africa</v>
      </c>
      <c r="F194" s="2" t="n">
        <f aca="false">IF(IFERROR(VLOOKUP($A194,road_country_averages!$B$1:$I$147,3,0),0)=0,VLOOKUP($E194,road_region_averages!$A$1:$G$26,2,0),VLOOKUP($A194,road_country_averages!$B$1:$I$147,3,0))</f>
        <v>100</v>
      </c>
      <c r="G194" s="2" t="n">
        <f aca="false">IF(IFERROR(VLOOKUP($A194,road_country_averages!$B$1:$I$147,4,0),0)=0,VLOOKUP($E194,road_region_averages!$A$1:$G$26,3,0),VLOOKUP($A194,road_country_averages!$B$1:$I$147,4,0))</f>
        <v>100</v>
      </c>
      <c r="H194" s="2" t="n">
        <f aca="false">IF(IFERROR(VLOOKUP($A194,road_country_averages!$B$1:$I$147,5,0),0)=0,VLOOKUP($E194,road_region_averages!$A$1:$G$26,4,0),VLOOKUP($A194,road_country_averages!$B$1:$I$147,5,0))</f>
        <v>90</v>
      </c>
      <c r="I194" s="2" t="n">
        <f aca="false">IF(IFERROR(VLOOKUP($A194,road_country_averages!$B$1:$I$147,6,0),0)=0,VLOOKUP($E194,road_region_averages!$A$1:$G$26,5,0),VLOOKUP($A194,road_country_averages!$B$1:$I$147,6,0))</f>
        <v>90</v>
      </c>
      <c r="J194" s="2" t="n">
        <f aca="false">IF(IFERROR(VLOOKUP($A194,road_country_averages!$B$1:$I$147,7,0),0)=0,VLOOKUP($E194,road_region_averages!$A$1:$G$26,6,0),VLOOKUP($A194,road_country_averages!$B$1:$I$147,7,0))</f>
        <v>50</v>
      </c>
      <c r="K194" s="2" t="n">
        <f aca="false">IF(IFERROR(VLOOKUP($A194,road_country_averages!$B$1:$I$147,8,0),0)=0,VLOOKUP($E194,road_region_averages!$A$1:$G$26,7,0),VLOOKUP($A194,road_country_averages!$B$1:$I$147,8,0))</f>
        <v>50</v>
      </c>
    </row>
    <row r="195" customFormat="false" ht="16" hidden="false" customHeight="false" outlineLevel="0" collapsed="false">
      <c r="A195" s="1" t="s">
        <v>481</v>
      </c>
      <c r="B195" s="1" t="s">
        <v>7</v>
      </c>
      <c r="C195" s="1" t="str">
        <f aca="false">VLOOKUP($A195,country_info!$A$1:$E$259,2,0)</f>
        <v>Singapore</v>
      </c>
      <c r="D195" s="1" t="str">
        <f aca="false">VLOOKUP($A195,country_info!$A$1:$E$259,4,0)</f>
        <v>Asia</v>
      </c>
      <c r="E195" s="1" t="str">
        <f aca="false">VLOOKUP($A195,country_info!$A$1:$E$259,5,0)</f>
        <v>South-Eastern Asia</v>
      </c>
      <c r="F195" s="2" t="n">
        <f aca="false">IF(IFERROR(VLOOKUP($A195,road_country_averages!$B$1:$I$147,3,0),0)=0,VLOOKUP($E195,road_region_averages!$A$1:$G$26,2,0),VLOOKUP($A195,road_country_averages!$B$1:$I$147,3,0))</f>
        <v>90</v>
      </c>
      <c r="G195" s="2" t="n">
        <f aca="false">IF(IFERROR(VLOOKUP($A195,road_country_averages!$B$1:$I$147,4,0),0)=0,VLOOKUP($E195,road_region_averages!$A$1:$G$26,3,0),VLOOKUP($A195,road_country_averages!$B$1:$I$147,4,0))</f>
        <v>90</v>
      </c>
      <c r="H195" s="2" t="n">
        <f aca="false">IF(IFERROR(VLOOKUP($A195,road_country_averages!$B$1:$I$147,5,0),0)=0,VLOOKUP($E195,road_region_averages!$A$1:$G$26,4,0),VLOOKUP($A195,road_country_averages!$B$1:$I$147,5,0))</f>
        <v>70</v>
      </c>
      <c r="I195" s="2" t="n">
        <f aca="false">IF(IFERROR(VLOOKUP($A195,road_country_averages!$B$1:$I$147,6,0),0)=0,VLOOKUP($E195,road_region_averages!$A$1:$G$26,5,0),VLOOKUP($A195,road_country_averages!$B$1:$I$147,6,0))</f>
        <v>70</v>
      </c>
      <c r="J195" s="2" t="n">
        <f aca="false">IF(IFERROR(VLOOKUP($A195,road_country_averages!$B$1:$I$147,7,0),0)=0,VLOOKUP($E195,road_region_averages!$A$1:$G$26,6,0),VLOOKUP($A195,road_country_averages!$B$1:$I$147,7,0))</f>
        <v>50</v>
      </c>
      <c r="K195" s="2" t="n">
        <f aca="false">IF(IFERROR(VLOOKUP($A195,road_country_averages!$B$1:$I$147,8,0),0)=0,VLOOKUP($E195,road_region_averages!$A$1:$G$26,7,0),VLOOKUP($A195,road_country_averages!$B$1:$I$147,8,0))</f>
        <v>50</v>
      </c>
    </row>
    <row r="196" customFormat="false" ht="16" hidden="false" customHeight="false" outlineLevel="0" collapsed="false">
      <c r="A196" s="1" t="s">
        <v>503</v>
      </c>
      <c r="B196" s="1" t="s">
        <v>410</v>
      </c>
      <c r="C196" s="1" t="str">
        <f aca="false">VLOOKUP($A196,country_info!$A$1:$E$259,2,0)</f>
        <v>South Georgia and the Islands</v>
      </c>
      <c r="D196" s="1" t="str">
        <f aca="false">VLOOKUP($A196,country_info!$A$1:$E$259,4,0)</f>
        <v>Americas</v>
      </c>
      <c r="E196" s="1" t="str">
        <f aca="false">VLOOKUP($A196,country_info!$A$1:$E$259,5,0)</f>
        <v>Seven seas (open ocean)</v>
      </c>
      <c r="F196" s="2" t="n">
        <f aca="false">IF(IFERROR(VLOOKUP($A196,road_country_averages!$B$1:$I$147,3,0),0)=0,VLOOKUP($E196,road_region_averages!$A$1:$G$26,2,0),VLOOKUP($A196,road_country_averages!$B$1:$I$147,3,0))</f>
        <v>110</v>
      </c>
      <c r="G196" s="2" t="n">
        <f aca="false">IF(IFERROR(VLOOKUP($A196,road_country_averages!$B$1:$I$147,4,0),0)=0,VLOOKUP($E196,road_region_averages!$A$1:$G$26,3,0),VLOOKUP($A196,road_country_averages!$B$1:$I$147,4,0))</f>
        <v>110</v>
      </c>
      <c r="H196" s="2" t="n">
        <f aca="false">IF(IFERROR(VLOOKUP($A196,road_country_averages!$B$1:$I$147,5,0),0)=0,VLOOKUP($E196,road_region_averages!$A$1:$G$26,4,0),VLOOKUP($A196,road_country_averages!$B$1:$I$147,5,0))</f>
        <v>90</v>
      </c>
      <c r="I196" s="2" t="n">
        <f aca="false">IF(IFERROR(VLOOKUP($A196,road_country_averages!$B$1:$I$147,6,0),0)=0,VLOOKUP($E196,road_region_averages!$A$1:$G$26,5,0),VLOOKUP($A196,road_country_averages!$B$1:$I$147,6,0))</f>
        <v>90</v>
      </c>
      <c r="J196" s="2" t="n">
        <f aca="false">IF(IFERROR(VLOOKUP($A196,road_country_averages!$B$1:$I$147,7,0),0)=0,VLOOKUP($E196,road_region_averages!$A$1:$G$26,6,0),VLOOKUP($A196,road_country_averages!$B$1:$I$147,7,0))</f>
        <v>50</v>
      </c>
      <c r="K196" s="2" t="n">
        <f aca="false">IF(IFERROR(VLOOKUP($A196,road_country_averages!$B$1:$I$147,8,0),0)=0,VLOOKUP($E196,road_region_averages!$A$1:$G$26,7,0),VLOOKUP($A196,road_country_averages!$B$1:$I$147,8,0))</f>
        <v>50</v>
      </c>
    </row>
    <row r="197" customFormat="false" ht="16" hidden="false" customHeight="false" outlineLevel="0" collapsed="false">
      <c r="A197" s="1" t="s">
        <v>456</v>
      </c>
      <c r="B197" s="1" t="s">
        <v>410</v>
      </c>
      <c r="C197" s="1" t="str">
        <f aca="false">VLOOKUP($A197,country_info!$A$1:$E$259,2,0)</f>
        <v>Saint Helena</v>
      </c>
      <c r="D197" s="1" t="str">
        <f aca="false">VLOOKUP($A197,country_info!$A$1:$E$259,4,0)</f>
        <v>Africa</v>
      </c>
      <c r="E197" s="1" t="str">
        <f aca="false">VLOOKUP($A197,country_info!$A$1:$E$259,5,0)</f>
        <v>Western Africa</v>
      </c>
      <c r="F197" s="2" t="n">
        <f aca="false">IF(IFERROR(VLOOKUP($A197,road_country_averages!$B$1:$I$147,3,0),0)=0,VLOOKUP($E197,road_region_averages!$A$1:$G$26,2,0),VLOOKUP($A197,road_country_averages!$B$1:$I$147,3,0))</f>
        <v>100</v>
      </c>
      <c r="G197" s="2" t="n">
        <f aca="false">IF(IFERROR(VLOOKUP($A197,road_country_averages!$B$1:$I$147,4,0),0)=0,VLOOKUP($E197,road_region_averages!$A$1:$G$26,3,0),VLOOKUP($A197,road_country_averages!$B$1:$I$147,4,0))</f>
        <v>100</v>
      </c>
      <c r="H197" s="2" t="n">
        <f aca="false">IF(IFERROR(VLOOKUP($A197,road_country_averages!$B$1:$I$147,5,0),0)=0,VLOOKUP($E197,road_region_averages!$A$1:$G$26,4,0),VLOOKUP($A197,road_country_averages!$B$1:$I$147,5,0))</f>
        <v>85</v>
      </c>
      <c r="I197" s="2" t="n">
        <f aca="false">IF(IFERROR(VLOOKUP($A197,road_country_averages!$B$1:$I$147,6,0),0)=0,VLOOKUP($E197,road_region_averages!$A$1:$G$26,5,0),VLOOKUP($A197,road_country_averages!$B$1:$I$147,6,0))</f>
        <v>85</v>
      </c>
      <c r="J197" s="2" t="n">
        <f aca="false">IF(IFERROR(VLOOKUP($A197,road_country_averages!$B$1:$I$147,7,0),0)=0,VLOOKUP($E197,road_region_averages!$A$1:$G$26,6,0),VLOOKUP($A197,road_country_averages!$B$1:$I$147,7,0))</f>
        <v>40</v>
      </c>
      <c r="K197" s="2" t="n">
        <f aca="false">IF(IFERROR(VLOOKUP($A197,road_country_averages!$B$1:$I$147,8,0),0)=0,VLOOKUP($E197,road_region_averages!$A$1:$G$26,7,0),VLOOKUP($A197,road_country_averages!$B$1:$I$147,8,0))</f>
        <v>50</v>
      </c>
    </row>
    <row r="198" customFormat="false" ht="16" hidden="false" customHeight="false" outlineLevel="0" collapsed="false">
      <c r="A198" s="1" t="s">
        <v>556</v>
      </c>
      <c r="B198" s="1" t="s">
        <v>56</v>
      </c>
      <c r="C198" s="1" t="s">
        <v>557</v>
      </c>
      <c r="D198" s="1" t="s">
        <v>56</v>
      </c>
      <c r="E198" s="1" t="s">
        <v>410</v>
      </c>
      <c r="F198" s="2" t="n">
        <f aca="false">IF(IFERROR(VLOOKUP($A198,road_country_averages!$B$1:$I$147,3,0),0)=0,VLOOKUP($E198,road_region_averages!$A$1:$G$26,2,0),VLOOKUP($A198,road_country_averages!$B$1:$I$147,3,0))</f>
        <v>110</v>
      </c>
      <c r="G198" s="2" t="n">
        <f aca="false">IF(IFERROR(VLOOKUP($A198,road_country_averages!$B$1:$I$147,4,0),0)=0,VLOOKUP($E198,road_region_averages!$A$1:$G$26,3,0),VLOOKUP($A198,road_country_averages!$B$1:$I$147,4,0))</f>
        <v>110</v>
      </c>
      <c r="H198" s="2" t="n">
        <f aca="false">IF(IFERROR(VLOOKUP($A198,road_country_averages!$B$1:$I$147,5,0),0)=0,VLOOKUP($E198,road_region_averages!$A$1:$G$26,4,0),VLOOKUP($A198,road_country_averages!$B$1:$I$147,5,0))</f>
        <v>90</v>
      </c>
      <c r="I198" s="2" t="n">
        <f aca="false">IF(IFERROR(VLOOKUP($A198,road_country_averages!$B$1:$I$147,6,0),0)=0,VLOOKUP($E198,road_region_averages!$A$1:$G$26,5,0),VLOOKUP($A198,road_country_averages!$B$1:$I$147,6,0))</f>
        <v>90</v>
      </c>
      <c r="J198" s="2" t="n">
        <f aca="false">IF(IFERROR(VLOOKUP($A198,road_country_averages!$B$1:$I$147,7,0),0)=0,VLOOKUP($E198,road_region_averages!$A$1:$G$26,6,0),VLOOKUP($A198,road_country_averages!$B$1:$I$147,7,0))</f>
        <v>50</v>
      </c>
      <c r="K198" s="2" t="n">
        <f aca="false">IF(IFERROR(VLOOKUP($A198,road_country_averages!$B$1:$I$147,8,0),0)=0,VLOOKUP($E198,road_region_averages!$A$1:$G$26,7,0),VLOOKUP($A198,road_country_averages!$B$1:$I$147,8,0))</f>
        <v>50</v>
      </c>
    </row>
    <row r="199" customFormat="false" ht="16" hidden="false" customHeight="false" outlineLevel="0" collapsed="false">
      <c r="A199" s="1" t="s">
        <v>493</v>
      </c>
      <c r="B199" s="1" t="s">
        <v>345</v>
      </c>
      <c r="C199" s="1" t="str">
        <f aca="false">VLOOKUP($A199,country_info!$A$1:$E$259,2,0)</f>
        <v>Solomon Islands</v>
      </c>
      <c r="D199" s="1" t="str">
        <f aca="false">VLOOKUP($A199,country_info!$A$1:$E$259,4,0)</f>
        <v>Oceania</v>
      </c>
      <c r="E199" s="1" t="str">
        <f aca="false">VLOOKUP($A199,country_info!$A$1:$E$259,5,0)</f>
        <v>Melanesia</v>
      </c>
      <c r="F199" s="2" t="n">
        <f aca="false">IF(IFERROR(VLOOKUP($A199,road_country_averages!$B$1:$I$147,3,0),0)=0,VLOOKUP($E199,road_region_averages!$A$1:$G$26,2,0),VLOOKUP($A199,road_country_averages!$B$1:$I$147,3,0))</f>
        <v>110</v>
      </c>
      <c r="G199" s="2" t="n">
        <f aca="false">IF(IFERROR(VLOOKUP($A199,road_country_averages!$B$1:$I$147,4,0),0)=0,VLOOKUP($E199,road_region_averages!$A$1:$G$26,3,0),VLOOKUP($A199,road_country_averages!$B$1:$I$147,4,0))</f>
        <v>110</v>
      </c>
      <c r="H199" s="2" t="n">
        <f aca="false">IF(IFERROR(VLOOKUP($A199,road_country_averages!$B$1:$I$147,5,0),0)=0,VLOOKUP($E199,road_region_averages!$A$1:$G$26,4,0),VLOOKUP($A199,road_country_averages!$B$1:$I$147,5,0))</f>
        <v>65</v>
      </c>
      <c r="I199" s="2" t="n">
        <f aca="false">IF(IFERROR(VLOOKUP($A199,road_country_averages!$B$1:$I$147,6,0),0)=0,VLOOKUP($E199,road_region_averages!$A$1:$G$26,5,0),VLOOKUP($A199,road_country_averages!$B$1:$I$147,6,0))</f>
        <v>65</v>
      </c>
      <c r="J199" s="2" t="n">
        <f aca="false">IF(IFERROR(VLOOKUP($A199,road_country_averages!$B$1:$I$147,7,0),0)=0,VLOOKUP($E199,road_region_averages!$A$1:$G$26,6,0),VLOOKUP($A199,road_country_averages!$B$1:$I$147,7,0))</f>
        <v>40</v>
      </c>
      <c r="K199" s="2" t="n">
        <f aca="false">IF(IFERROR(VLOOKUP($A199,road_country_averages!$B$1:$I$147,8,0),0)=0,VLOOKUP($E199,road_region_averages!$A$1:$G$26,7,0),VLOOKUP($A199,road_country_averages!$B$1:$I$147,8,0))</f>
        <v>40</v>
      </c>
    </row>
    <row r="200" customFormat="false" ht="16" hidden="false" customHeight="false" outlineLevel="0" collapsed="false">
      <c r="A200" s="1" t="s">
        <v>185</v>
      </c>
      <c r="B200" s="1" t="s">
        <v>39</v>
      </c>
      <c r="C200" s="1" t="str">
        <f aca="false">VLOOKUP($A200,country_info!$A$1:$E$259,2,0)</f>
        <v>Sierra Leone</v>
      </c>
      <c r="D200" s="1" t="str">
        <f aca="false">VLOOKUP($A200,country_info!$A$1:$E$259,4,0)</f>
        <v>Africa</v>
      </c>
      <c r="E200" s="1" t="str">
        <f aca="false">VLOOKUP($A200,country_info!$A$1:$E$259,5,0)</f>
        <v>Western Africa</v>
      </c>
      <c r="F200" s="2" t="n">
        <f aca="false">IF(IFERROR(VLOOKUP($A200,road_country_averages!$B$1:$I$147,3,0),0)=0,VLOOKUP($E200,road_region_averages!$A$1:$G$26,2,0),VLOOKUP($A200,road_country_averages!$B$1:$I$147,3,0))</f>
        <v>100</v>
      </c>
      <c r="G200" s="2" t="n">
        <f aca="false">IF(IFERROR(VLOOKUP($A200,road_country_averages!$B$1:$I$147,4,0),0)=0,VLOOKUP($E200,road_region_averages!$A$1:$G$26,3,0),VLOOKUP($A200,road_country_averages!$B$1:$I$147,4,0))</f>
        <v>100</v>
      </c>
      <c r="H200" s="2" t="n">
        <f aca="false">IF(IFERROR(VLOOKUP($A200,road_country_averages!$B$1:$I$147,5,0),0)=0,VLOOKUP($E200,road_region_averages!$A$1:$G$26,4,0),VLOOKUP($A200,road_country_averages!$B$1:$I$147,5,0))</f>
        <v>85</v>
      </c>
      <c r="I200" s="2" t="n">
        <f aca="false">IF(IFERROR(VLOOKUP($A200,road_country_averages!$B$1:$I$147,6,0),0)=0,VLOOKUP($E200,road_region_averages!$A$1:$G$26,5,0),VLOOKUP($A200,road_country_averages!$B$1:$I$147,6,0))</f>
        <v>85</v>
      </c>
      <c r="J200" s="2" t="n">
        <f aca="false">IF(IFERROR(VLOOKUP($A200,road_country_averages!$B$1:$I$147,7,0),0)=0,VLOOKUP($E200,road_region_averages!$A$1:$G$26,6,0),VLOOKUP($A200,road_country_averages!$B$1:$I$147,7,0))</f>
        <v>40</v>
      </c>
      <c r="K200" s="2" t="n">
        <f aca="false">IF(IFERROR(VLOOKUP($A200,road_country_averages!$B$1:$I$147,8,0),0)=0,VLOOKUP($E200,road_region_averages!$A$1:$G$26,7,0),VLOOKUP($A200,road_country_averages!$B$1:$I$147,8,0))</f>
        <v>50</v>
      </c>
    </row>
    <row r="201" customFormat="false" ht="16" hidden="false" customHeight="false" outlineLevel="0" collapsed="false">
      <c r="A201" s="1" t="s">
        <v>256</v>
      </c>
      <c r="B201" s="1" t="s">
        <v>73</v>
      </c>
      <c r="C201" s="1" t="str">
        <f aca="false">VLOOKUP($A201,country_info!$A$1:$E$259,2,0)</f>
        <v>El Salvador</v>
      </c>
      <c r="D201" s="1" t="str">
        <f aca="false">VLOOKUP($A201,country_info!$A$1:$E$259,4,0)</f>
        <v>Americas</v>
      </c>
      <c r="E201" s="1" t="str">
        <f aca="false">VLOOKUP($A201,country_info!$A$1:$E$259,5,0)</f>
        <v>Central America</v>
      </c>
      <c r="F201" s="2" t="n">
        <f aca="false">IF(IFERROR(VLOOKUP($A201,road_country_averages!$B$1:$I$147,3,0),0)=0,VLOOKUP($E201,road_region_averages!$A$1:$G$26,2,0),VLOOKUP($A201,road_country_averages!$B$1:$I$147,3,0))</f>
        <v>90</v>
      </c>
      <c r="G201" s="2" t="n">
        <f aca="false">IF(IFERROR(VLOOKUP($A201,road_country_averages!$B$1:$I$147,4,0),0)=0,VLOOKUP($E201,road_region_averages!$A$1:$G$26,3,0),VLOOKUP($A201,road_country_averages!$B$1:$I$147,4,0))</f>
        <v>90</v>
      </c>
      <c r="H201" s="2" t="n">
        <f aca="false">IF(IFERROR(VLOOKUP($A201,road_country_averages!$B$1:$I$147,5,0),0)=0,VLOOKUP($E201,road_region_averages!$A$1:$G$26,4,0),VLOOKUP($A201,road_country_averages!$B$1:$I$147,5,0))</f>
        <v>90</v>
      </c>
      <c r="I201" s="2" t="n">
        <f aca="false">IF(IFERROR(VLOOKUP($A201,road_country_averages!$B$1:$I$147,6,0),0)=0,VLOOKUP($E201,road_region_averages!$A$1:$G$26,5,0),VLOOKUP($A201,road_country_averages!$B$1:$I$147,6,0))</f>
        <v>90</v>
      </c>
      <c r="J201" s="2" t="n">
        <f aca="false">IF(IFERROR(VLOOKUP($A201,road_country_averages!$B$1:$I$147,7,0),0)=0,VLOOKUP($E201,road_region_averages!$A$1:$G$26,6,0),VLOOKUP($A201,road_country_averages!$B$1:$I$147,7,0))</f>
        <v>50</v>
      </c>
      <c r="K201" s="2" t="n">
        <f aca="false">IF(IFERROR(VLOOKUP($A201,road_country_averages!$B$1:$I$147,8,0),0)=0,VLOOKUP($E201,road_region_averages!$A$1:$G$26,7,0),VLOOKUP($A201,road_country_averages!$B$1:$I$147,8,0))</f>
        <v>50</v>
      </c>
    </row>
    <row r="202" customFormat="false" ht="16" hidden="false" customHeight="false" outlineLevel="0" collapsed="false">
      <c r="A202" s="1" t="s">
        <v>246</v>
      </c>
      <c r="B202" s="1" t="s">
        <v>56</v>
      </c>
      <c r="C202" s="1" t="str">
        <f aca="false">VLOOKUP($A202,country_info!$A$1:$E$259,2,0)</f>
        <v>San Marino</v>
      </c>
      <c r="D202" s="1" t="str">
        <f aca="false">VLOOKUP($A202,country_info!$A$1:$E$259,4,0)</f>
        <v>Europe</v>
      </c>
      <c r="E202" s="1" t="str">
        <f aca="false">VLOOKUP($A202,country_info!$A$1:$E$259,5,0)</f>
        <v>Southern Europe</v>
      </c>
      <c r="F202" s="2" t="n">
        <f aca="false">IF(IFERROR(VLOOKUP($A202,road_country_averages!$B$1:$I$147,3,0),0)=0,VLOOKUP($E202,road_region_averages!$A$1:$G$26,2,0),VLOOKUP($A202,road_country_averages!$B$1:$I$147,3,0))</f>
        <v>115.714285714286</v>
      </c>
      <c r="G202" s="2" t="n">
        <f aca="false">IF(IFERROR(VLOOKUP($A202,road_country_averages!$B$1:$I$147,4,0),0)=0,VLOOKUP($E202,road_region_averages!$A$1:$G$26,3,0),VLOOKUP($A202,road_country_averages!$B$1:$I$147,4,0))</f>
        <v>124.285714285714</v>
      </c>
      <c r="H202" s="2" t="n">
        <f aca="false">IF(IFERROR(VLOOKUP($A202,road_country_averages!$B$1:$I$147,5,0),0)=0,VLOOKUP($E202,road_region_averages!$A$1:$G$26,4,0),VLOOKUP($A202,road_country_averages!$B$1:$I$147,5,0))</f>
        <v>83.3333333333333</v>
      </c>
      <c r="I202" s="2" t="n">
        <f aca="false">IF(IFERROR(VLOOKUP($A202,road_country_averages!$B$1:$I$147,6,0),0)=0,VLOOKUP($E202,road_region_averages!$A$1:$G$26,5,0),VLOOKUP($A202,road_country_averages!$B$1:$I$147,6,0))</f>
        <v>83.3333333333333</v>
      </c>
      <c r="J202" s="2" t="n">
        <f aca="false">IF(IFERROR(VLOOKUP($A202,road_country_averages!$B$1:$I$147,7,0),0)=0,VLOOKUP($E202,road_region_averages!$A$1:$G$26,6,0),VLOOKUP($A202,road_country_averages!$B$1:$I$147,7,0))</f>
        <v>50</v>
      </c>
      <c r="K202" s="2" t="n">
        <f aca="false">IF(IFERROR(VLOOKUP($A202,road_country_averages!$B$1:$I$147,8,0),0)=0,VLOOKUP($E202,road_region_averages!$A$1:$G$26,7,0),VLOOKUP($A202,road_country_averages!$B$1:$I$147,8,0))</f>
        <v>50</v>
      </c>
    </row>
    <row r="203" customFormat="false" ht="16" hidden="false" customHeight="false" outlineLevel="0" collapsed="false">
      <c r="A203" s="1" t="s">
        <v>43</v>
      </c>
      <c r="B203" s="1" t="s">
        <v>39</v>
      </c>
      <c r="C203" s="1" t="str">
        <f aca="false">VLOOKUP($A203,country_info!$A$1:$E$259,2,0)</f>
        <v>Somalia</v>
      </c>
      <c r="D203" s="1" t="str">
        <f aca="false">VLOOKUP($A203,country_info!$A$1:$E$259,4,0)</f>
        <v>Africa</v>
      </c>
      <c r="E203" s="1" t="str">
        <f aca="false">VLOOKUP($A203,country_info!$A$1:$E$259,5,0)</f>
        <v>Eastern Africa</v>
      </c>
      <c r="F203" s="2" t="n">
        <f aca="false">IF(IFERROR(VLOOKUP($A203,road_country_averages!$B$1:$I$147,3,0),0)=0,VLOOKUP($E203,road_region_averages!$A$1:$G$26,2,0),VLOOKUP($A203,road_country_averages!$B$1:$I$147,3,0))</f>
        <v>110</v>
      </c>
      <c r="G203" s="2" t="n">
        <f aca="false">IF(IFERROR(VLOOKUP($A203,road_country_averages!$B$1:$I$147,4,0),0)=0,VLOOKUP($E203,road_region_averages!$A$1:$G$26,3,0),VLOOKUP($A203,road_country_averages!$B$1:$I$147,4,0))</f>
        <v>110</v>
      </c>
      <c r="H203" s="2" t="n">
        <f aca="false">IF(IFERROR(VLOOKUP($A203,road_country_averages!$B$1:$I$147,5,0),0)=0,VLOOKUP($E203,road_region_averages!$A$1:$G$26,4,0),VLOOKUP($A203,road_country_averages!$B$1:$I$147,5,0))</f>
        <v>91.6666666666667</v>
      </c>
      <c r="I203" s="2" t="n">
        <f aca="false">IF(IFERROR(VLOOKUP($A203,road_country_averages!$B$1:$I$147,6,0),0)=0,VLOOKUP($E203,road_region_averages!$A$1:$G$26,5,0),VLOOKUP($A203,road_country_averages!$B$1:$I$147,6,0))</f>
        <v>93.3333333333333</v>
      </c>
      <c r="J203" s="2" t="n">
        <f aca="false">IF(IFERROR(VLOOKUP($A203,road_country_averages!$B$1:$I$147,7,0),0)=0,VLOOKUP($E203,road_region_averages!$A$1:$G$26,6,0),VLOOKUP($A203,road_country_averages!$B$1:$I$147,7,0))</f>
        <v>51.6666666666667</v>
      </c>
      <c r="K203" s="2" t="n">
        <f aca="false">IF(IFERROR(VLOOKUP($A203,road_country_averages!$B$1:$I$147,8,0),0)=0,VLOOKUP($E203,road_region_averages!$A$1:$G$26,7,0),VLOOKUP($A203,road_country_averages!$B$1:$I$147,8,0))</f>
        <v>53.3333333333333</v>
      </c>
    </row>
    <row r="204" customFormat="false" ht="16" hidden="false" customHeight="false" outlineLevel="0" collapsed="false">
      <c r="A204" s="1" t="s">
        <v>399</v>
      </c>
      <c r="B204" s="1" t="s">
        <v>73</v>
      </c>
      <c r="C204" s="1" t="str">
        <f aca="false">VLOOKUP($A204,country_info!$A$1:$E$259,2,0)</f>
        <v>Saint Pierre and Miquelon</v>
      </c>
      <c r="D204" s="1" t="str">
        <f aca="false">VLOOKUP($A204,country_info!$A$1:$E$259,4,0)</f>
        <v>Americas</v>
      </c>
      <c r="E204" s="1" t="str">
        <f aca="false">VLOOKUP($A204,country_info!$A$1:$E$259,5,0)</f>
        <v>Northern America</v>
      </c>
      <c r="F204" s="2" t="n">
        <f aca="false">IF(IFERROR(VLOOKUP($A204,road_country_averages!$B$1:$I$147,3,0),0)=0,VLOOKUP($E204,road_region_averages!$A$1:$G$26,2,0),VLOOKUP($A204,road_country_averages!$B$1:$I$147,3,0))</f>
        <v>128.085</v>
      </c>
      <c r="G204" s="2" t="n">
        <f aca="false">IF(IFERROR(VLOOKUP($A204,road_country_averages!$B$1:$I$147,4,0),0)=0,VLOOKUP($E204,road_region_averages!$A$1:$G$26,3,0),VLOOKUP($A204,road_country_averages!$B$1:$I$147,4,0))</f>
        <v>163.845</v>
      </c>
      <c r="H204" s="2" t="n">
        <f aca="false">IF(IFERROR(VLOOKUP($A204,road_country_averages!$B$1:$I$147,5,0),0)=0,VLOOKUP($E204,road_region_averages!$A$1:$G$26,4,0),VLOOKUP($A204,road_country_averages!$B$1:$I$147,5,0))</f>
        <v>80</v>
      </c>
      <c r="I204" s="2" t="n">
        <f aca="false">IF(IFERROR(VLOOKUP($A204,road_country_averages!$B$1:$I$147,6,0),0)=0,VLOOKUP($E204,road_region_averages!$A$1:$G$26,5,0),VLOOKUP($A204,road_country_averages!$B$1:$I$147,6,0))</f>
        <v>80</v>
      </c>
      <c r="J204" s="2" t="n">
        <f aca="false">IF(IFERROR(VLOOKUP($A204,road_country_averages!$B$1:$I$147,7,0),0)=0,VLOOKUP($E204,road_region_averages!$A$1:$G$26,6,0),VLOOKUP($A204,road_country_averages!$B$1:$I$147,7,0))</f>
        <v>50</v>
      </c>
      <c r="K204" s="2" t="n">
        <f aca="false">IF(IFERROR(VLOOKUP($A204,road_country_averages!$B$1:$I$147,8,0),0)=0,VLOOKUP($E204,road_region_averages!$A$1:$G$26,7,0),VLOOKUP($A204,road_country_averages!$B$1:$I$147,8,0))</f>
        <v>50</v>
      </c>
    </row>
    <row r="205" customFormat="false" ht="16" hidden="false" customHeight="false" outlineLevel="0" collapsed="false">
      <c r="A205" s="1" t="s">
        <v>216</v>
      </c>
      <c r="B205" s="1" t="s">
        <v>56</v>
      </c>
      <c r="C205" s="1" t="str">
        <f aca="false">VLOOKUP($A205,country_info!$A$1:$E$259,2,0)</f>
        <v>Republic of Serbia</v>
      </c>
      <c r="D205" s="1" t="str">
        <f aca="false">VLOOKUP($A205,country_info!$A$1:$E$259,4,0)</f>
        <v>Europe</v>
      </c>
      <c r="E205" s="1" t="str">
        <f aca="false">VLOOKUP($A205,country_info!$A$1:$E$259,5,0)</f>
        <v>Southern Europe</v>
      </c>
      <c r="F205" s="2" t="n">
        <f aca="false">IF(IFERROR(VLOOKUP($A205,road_country_averages!$B$1:$I$147,3,0),0)=0,VLOOKUP($E205,road_region_averages!$A$1:$G$26,2,0),VLOOKUP($A205,road_country_averages!$B$1:$I$147,3,0))</f>
        <v>100</v>
      </c>
      <c r="G205" s="2" t="n">
        <f aca="false">IF(IFERROR(VLOOKUP($A205,road_country_averages!$B$1:$I$147,4,0),0)=0,VLOOKUP($E205,road_region_averages!$A$1:$G$26,3,0),VLOOKUP($A205,road_country_averages!$B$1:$I$147,4,0))</f>
        <v>120</v>
      </c>
      <c r="H205" s="2" t="n">
        <f aca="false">IF(IFERROR(VLOOKUP($A205,road_country_averages!$B$1:$I$147,5,0),0)=0,VLOOKUP($E205,road_region_averages!$A$1:$G$26,4,0),VLOOKUP($A205,road_country_averages!$B$1:$I$147,5,0))</f>
        <v>80</v>
      </c>
      <c r="I205" s="2" t="n">
        <f aca="false">IF(IFERROR(VLOOKUP($A205,road_country_averages!$B$1:$I$147,6,0),0)=0,VLOOKUP($E205,road_region_averages!$A$1:$G$26,5,0),VLOOKUP($A205,road_country_averages!$B$1:$I$147,6,0))</f>
        <v>80</v>
      </c>
      <c r="J205" s="2" t="n">
        <f aca="false">IF(IFERROR(VLOOKUP($A205,road_country_averages!$B$1:$I$147,7,0),0)=0,VLOOKUP($E205,road_region_averages!$A$1:$G$26,6,0),VLOOKUP($A205,road_country_averages!$B$1:$I$147,7,0))</f>
        <v>50</v>
      </c>
      <c r="K205" s="2" t="n">
        <f aca="false">IF(IFERROR(VLOOKUP($A205,road_country_averages!$B$1:$I$147,8,0),0)=0,VLOOKUP($E205,road_region_averages!$A$1:$G$26,7,0),VLOOKUP($A205,road_country_averages!$B$1:$I$147,8,0))</f>
        <v>50</v>
      </c>
    </row>
    <row r="206" customFormat="false" ht="16" hidden="false" customHeight="false" outlineLevel="0" collapsed="false">
      <c r="A206" s="1" t="s">
        <v>41</v>
      </c>
      <c r="B206" s="1" t="s">
        <v>39</v>
      </c>
      <c r="C206" s="1" t="str">
        <f aca="false">VLOOKUP($A206,country_info!$A$1:$E$259,2,0)</f>
        <v>South Sudan</v>
      </c>
      <c r="D206" s="1" t="str">
        <f aca="false">VLOOKUP($A206,country_info!$A$1:$E$259,4,0)</f>
        <v>Africa</v>
      </c>
      <c r="E206" s="1" t="str">
        <f aca="false">VLOOKUP($A206,country_info!$A$1:$E$259,5,0)</f>
        <v>Eastern Africa</v>
      </c>
      <c r="F206" s="2" t="n">
        <f aca="false">IF(IFERROR(VLOOKUP($A206,road_country_averages!$B$1:$I$147,3,0),0)=0,VLOOKUP($E206,road_region_averages!$A$1:$G$26,2,0),VLOOKUP($A206,road_country_averages!$B$1:$I$147,3,0))</f>
        <v>110</v>
      </c>
      <c r="G206" s="2" t="n">
        <f aca="false">IF(IFERROR(VLOOKUP($A206,road_country_averages!$B$1:$I$147,4,0),0)=0,VLOOKUP($E206,road_region_averages!$A$1:$G$26,3,0),VLOOKUP($A206,road_country_averages!$B$1:$I$147,4,0))</f>
        <v>110</v>
      </c>
      <c r="H206" s="2" t="n">
        <f aca="false">IF(IFERROR(VLOOKUP($A206,road_country_averages!$B$1:$I$147,5,0),0)=0,VLOOKUP($E206,road_region_averages!$A$1:$G$26,4,0),VLOOKUP($A206,road_country_averages!$B$1:$I$147,5,0))</f>
        <v>91.6666666666667</v>
      </c>
      <c r="I206" s="2" t="n">
        <f aca="false">IF(IFERROR(VLOOKUP($A206,road_country_averages!$B$1:$I$147,6,0),0)=0,VLOOKUP($E206,road_region_averages!$A$1:$G$26,5,0),VLOOKUP($A206,road_country_averages!$B$1:$I$147,6,0))</f>
        <v>93.3333333333333</v>
      </c>
      <c r="J206" s="2" t="n">
        <f aca="false">IF(IFERROR(VLOOKUP($A206,road_country_averages!$B$1:$I$147,7,0),0)=0,VLOOKUP($E206,road_region_averages!$A$1:$G$26,6,0),VLOOKUP($A206,road_country_averages!$B$1:$I$147,7,0))</f>
        <v>51.6666666666667</v>
      </c>
      <c r="K206" s="2" t="n">
        <f aca="false">IF(IFERROR(VLOOKUP($A206,road_country_averages!$B$1:$I$147,8,0),0)=0,VLOOKUP($E206,road_region_averages!$A$1:$G$26,7,0),VLOOKUP($A206,road_country_averages!$B$1:$I$147,8,0))</f>
        <v>53.3333333333333</v>
      </c>
    </row>
    <row r="207" customFormat="false" ht="16" hidden="false" customHeight="false" outlineLevel="0" collapsed="false">
      <c r="A207" s="1" t="s">
        <v>462</v>
      </c>
      <c r="B207" s="1" t="s">
        <v>39</v>
      </c>
      <c r="C207" s="1" t="str">
        <f aca="false">VLOOKUP($A207,country_info!$A$1:$E$259,2,0)</f>
        <v>S√£o Tom√© and Principe</v>
      </c>
      <c r="D207" s="1" t="str">
        <f aca="false">VLOOKUP($A207,country_info!$A$1:$E$259,4,0)</f>
        <v>Africa</v>
      </c>
      <c r="E207" s="1" t="str">
        <f aca="false">VLOOKUP($A207,country_info!$A$1:$E$259,5,0)</f>
        <v>Middle Africa</v>
      </c>
      <c r="F207" s="2" t="n">
        <f aca="false">IF(IFERROR(VLOOKUP($A207,road_country_averages!$B$1:$I$147,3,0),0)=0,VLOOKUP($E207,road_region_averages!$A$1:$G$26,2,0),VLOOKUP($A207,road_country_averages!$B$1:$I$147,3,0))</f>
        <v>100</v>
      </c>
      <c r="G207" s="2" t="n">
        <f aca="false">IF(IFERROR(VLOOKUP($A207,road_country_averages!$B$1:$I$147,4,0),0)=0,VLOOKUP($E207,road_region_averages!$A$1:$G$26,3,0),VLOOKUP($A207,road_country_averages!$B$1:$I$147,4,0))</f>
        <v>100</v>
      </c>
      <c r="H207" s="2" t="n">
        <f aca="false">IF(IFERROR(VLOOKUP($A207,road_country_averages!$B$1:$I$147,5,0),0)=0,VLOOKUP($E207,road_region_averages!$A$1:$G$26,4,0),VLOOKUP($A207,road_country_averages!$B$1:$I$147,5,0))</f>
        <v>100</v>
      </c>
      <c r="I207" s="2" t="n">
        <f aca="false">IF(IFERROR(VLOOKUP($A207,road_country_averages!$B$1:$I$147,6,0),0)=0,VLOOKUP($E207,road_region_averages!$A$1:$G$26,5,0),VLOOKUP($A207,road_country_averages!$B$1:$I$147,6,0))</f>
        <v>100</v>
      </c>
      <c r="J207" s="2" t="n">
        <f aca="false">IF(IFERROR(VLOOKUP($A207,road_country_averages!$B$1:$I$147,7,0),0)=0,VLOOKUP($E207,road_region_averages!$A$1:$G$26,6,0),VLOOKUP($A207,road_country_averages!$B$1:$I$147,7,0))</f>
        <v>60</v>
      </c>
      <c r="K207" s="2" t="n">
        <f aca="false">IF(IFERROR(VLOOKUP($A207,road_country_averages!$B$1:$I$147,8,0),0)=0,VLOOKUP($E207,road_region_averages!$A$1:$G$26,7,0),VLOOKUP($A207,road_country_averages!$B$1:$I$147,8,0))</f>
        <v>60</v>
      </c>
    </row>
    <row r="208" customFormat="false" ht="16" hidden="false" customHeight="false" outlineLevel="0" collapsed="false">
      <c r="A208" s="1" t="s">
        <v>58</v>
      </c>
      <c r="B208" s="1" t="s">
        <v>13</v>
      </c>
      <c r="C208" s="1" t="str">
        <f aca="false">VLOOKUP($A208,country_info!$A$1:$E$259,2,0)</f>
        <v>Suriname</v>
      </c>
      <c r="D208" s="1" t="str">
        <f aca="false">VLOOKUP($A208,country_info!$A$1:$E$259,4,0)</f>
        <v>Americas</v>
      </c>
      <c r="E208" s="1" t="str">
        <f aca="false">VLOOKUP($A208,country_info!$A$1:$E$259,5,0)</f>
        <v>South America</v>
      </c>
      <c r="F208" s="2" t="n">
        <f aca="false">IF(IFERROR(VLOOKUP($A208,road_country_averages!$B$1:$I$147,3,0),0)=0,VLOOKUP($E208,road_region_averages!$A$1:$G$26,2,0),VLOOKUP($A208,road_country_averages!$B$1:$I$147,3,0))</f>
        <v>100</v>
      </c>
      <c r="G208" s="2" t="n">
        <f aca="false">IF(IFERROR(VLOOKUP($A208,road_country_averages!$B$1:$I$147,4,0),0)=0,VLOOKUP($E208,road_region_averages!$A$1:$G$26,3,0),VLOOKUP($A208,road_country_averages!$B$1:$I$147,4,0))</f>
        <v>108.888888888889</v>
      </c>
      <c r="H208" s="2" t="n">
        <f aca="false">IF(IFERROR(VLOOKUP($A208,road_country_averages!$B$1:$I$147,5,0),0)=0,VLOOKUP($E208,road_region_averages!$A$1:$G$26,4,0),VLOOKUP($A208,road_country_averages!$B$1:$I$147,5,0))</f>
        <v>81.1111111111111</v>
      </c>
      <c r="I208" s="2" t="n">
        <f aca="false">IF(IFERROR(VLOOKUP($A208,road_country_averages!$B$1:$I$147,6,0),0)=0,VLOOKUP($E208,road_region_averages!$A$1:$G$26,5,0),VLOOKUP($A208,road_country_averages!$B$1:$I$147,6,0))</f>
        <v>83.3333333333333</v>
      </c>
      <c r="J208" s="2" t="n">
        <f aca="false">IF(IFERROR(VLOOKUP($A208,road_country_averages!$B$1:$I$147,7,0),0)=0,VLOOKUP($E208,road_region_averages!$A$1:$G$26,6,0),VLOOKUP($A208,road_country_averages!$B$1:$I$147,7,0))</f>
        <v>51.6666666666667</v>
      </c>
      <c r="K208" s="2" t="n">
        <f aca="false">IF(IFERROR(VLOOKUP($A208,road_country_averages!$B$1:$I$147,8,0),0)=0,VLOOKUP($E208,road_region_averages!$A$1:$G$26,7,0),VLOOKUP($A208,road_country_averages!$B$1:$I$147,8,0))</f>
        <v>57.2222222222222</v>
      </c>
    </row>
    <row r="209" customFormat="false" ht="16" hidden="false" customHeight="false" outlineLevel="0" collapsed="false">
      <c r="A209" s="1" t="s">
        <v>173</v>
      </c>
      <c r="B209" s="1" t="s">
        <v>56</v>
      </c>
      <c r="C209" s="1" t="str">
        <f aca="false">VLOOKUP($A209,country_info!$A$1:$E$259,2,0)</f>
        <v>Slovakia</v>
      </c>
      <c r="D209" s="1" t="str">
        <f aca="false">VLOOKUP($A209,country_info!$A$1:$E$259,4,0)</f>
        <v>Europe</v>
      </c>
      <c r="E209" s="1" t="str">
        <f aca="false">VLOOKUP($A209,country_info!$A$1:$E$259,5,0)</f>
        <v>Eastern Europe</v>
      </c>
      <c r="F209" s="2" t="n">
        <f aca="false">IF(IFERROR(VLOOKUP($A209,road_country_averages!$B$1:$I$147,3,0),0)=0,VLOOKUP($E209,road_region_averages!$A$1:$G$26,2,0),VLOOKUP($A209,road_country_averages!$B$1:$I$147,3,0))</f>
        <v>90</v>
      </c>
      <c r="G209" s="2" t="n">
        <f aca="false">IF(IFERROR(VLOOKUP($A209,road_country_averages!$B$1:$I$147,4,0),0)=0,VLOOKUP($E209,road_region_averages!$A$1:$G$26,3,0),VLOOKUP($A209,road_country_averages!$B$1:$I$147,4,0))</f>
        <v>130</v>
      </c>
      <c r="H209" s="2" t="n">
        <f aca="false">IF(IFERROR(VLOOKUP($A209,road_country_averages!$B$1:$I$147,5,0),0)=0,VLOOKUP($E209,road_region_averages!$A$1:$G$26,4,0),VLOOKUP($A209,road_country_averages!$B$1:$I$147,5,0))</f>
        <v>90</v>
      </c>
      <c r="I209" s="2" t="n">
        <f aca="false">IF(IFERROR(VLOOKUP($A209,road_country_averages!$B$1:$I$147,6,0),0)=0,VLOOKUP($E209,road_region_averages!$A$1:$G$26,5,0),VLOOKUP($A209,road_country_averages!$B$1:$I$147,6,0))</f>
        <v>90</v>
      </c>
      <c r="J209" s="2" t="n">
        <f aca="false">IF(IFERROR(VLOOKUP($A209,road_country_averages!$B$1:$I$147,7,0),0)=0,VLOOKUP($E209,road_region_averages!$A$1:$G$26,6,0),VLOOKUP($A209,road_country_averages!$B$1:$I$147,7,0))</f>
        <v>50</v>
      </c>
      <c r="K209" s="2" t="n">
        <f aca="false">IF(IFERROR(VLOOKUP($A209,road_country_averages!$B$1:$I$147,8,0),0)=0,VLOOKUP($E209,road_region_averages!$A$1:$G$26,7,0),VLOOKUP($A209,road_country_averages!$B$1:$I$147,8,0))</f>
        <v>50</v>
      </c>
    </row>
    <row r="210" customFormat="false" ht="16" hidden="false" customHeight="false" outlineLevel="0" collapsed="false">
      <c r="A210" s="1" t="s">
        <v>230</v>
      </c>
      <c r="B210" s="1" t="s">
        <v>56</v>
      </c>
      <c r="C210" s="1" t="str">
        <f aca="false">VLOOKUP($A210,country_info!$A$1:$E$259,2,0)</f>
        <v>Slovenia</v>
      </c>
      <c r="D210" s="1" t="str">
        <f aca="false">VLOOKUP($A210,country_info!$A$1:$E$259,4,0)</f>
        <v>Europe</v>
      </c>
      <c r="E210" s="1" t="str">
        <f aca="false">VLOOKUP($A210,country_info!$A$1:$E$259,5,0)</f>
        <v>Southern Europe</v>
      </c>
      <c r="F210" s="2" t="n">
        <f aca="false">IF(IFERROR(VLOOKUP($A210,road_country_averages!$B$1:$I$147,3,0),0)=0,VLOOKUP($E210,road_region_averages!$A$1:$G$26,2,0),VLOOKUP($A210,road_country_averages!$B$1:$I$147,3,0))</f>
        <v>110</v>
      </c>
      <c r="G210" s="2" t="n">
        <f aca="false">IF(IFERROR(VLOOKUP($A210,road_country_averages!$B$1:$I$147,4,0),0)=0,VLOOKUP($E210,road_region_averages!$A$1:$G$26,3,0),VLOOKUP($A210,road_country_averages!$B$1:$I$147,4,0))</f>
        <v>130</v>
      </c>
      <c r="H210" s="2" t="n">
        <f aca="false">IF(IFERROR(VLOOKUP($A210,road_country_averages!$B$1:$I$147,5,0),0)=0,VLOOKUP($E210,road_region_averages!$A$1:$G$26,4,0),VLOOKUP($A210,road_country_averages!$B$1:$I$147,5,0))</f>
        <v>90</v>
      </c>
      <c r="I210" s="2" t="n">
        <f aca="false">IF(IFERROR(VLOOKUP($A210,road_country_averages!$B$1:$I$147,6,0),0)=0,VLOOKUP($E210,road_region_averages!$A$1:$G$26,5,0),VLOOKUP($A210,road_country_averages!$B$1:$I$147,6,0))</f>
        <v>90</v>
      </c>
      <c r="J210" s="2" t="n">
        <f aca="false">IF(IFERROR(VLOOKUP($A210,road_country_averages!$B$1:$I$147,7,0),0)=0,VLOOKUP($E210,road_region_averages!$A$1:$G$26,6,0),VLOOKUP($A210,road_country_averages!$B$1:$I$147,7,0))</f>
        <v>50</v>
      </c>
      <c r="K210" s="2" t="n">
        <f aca="false">IF(IFERROR(VLOOKUP($A210,road_country_averages!$B$1:$I$147,8,0),0)=0,VLOOKUP($E210,road_region_averages!$A$1:$G$26,7,0),VLOOKUP($A210,road_country_averages!$B$1:$I$147,8,0))</f>
        <v>50</v>
      </c>
    </row>
    <row r="211" customFormat="false" ht="16" hidden="false" customHeight="false" outlineLevel="0" collapsed="false">
      <c r="A211" s="1" t="s">
        <v>129</v>
      </c>
      <c r="B211" s="1" t="s">
        <v>56</v>
      </c>
      <c r="C211" s="1" t="str">
        <f aca="false">VLOOKUP($A211,country_info!$A$1:$E$259,2,0)</f>
        <v>Sweden</v>
      </c>
      <c r="D211" s="1" t="str">
        <f aca="false">VLOOKUP($A211,country_info!$A$1:$E$259,4,0)</f>
        <v>Europe</v>
      </c>
      <c r="E211" s="1" t="str">
        <f aca="false">VLOOKUP($A211,country_info!$A$1:$E$259,5,0)</f>
        <v>Northern Europe</v>
      </c>
      <c r="F211" s="2" t="n">
        <f aca="false">IF(IFERROR(VLOOKUP($A211,road_country_averages!$B$1:$I$147,3,0),0)=0,VLOOKUP($E211,road_region_averages!$A$1:$G$26,2,0),VLOOKUP($A211,road_country_averages!$B$1:$I$147,3,0))</f>
        <v>110</v>
      </c>
      <c r="G211" s="2" t="n">
        <f aca="false">IF(IFERROR(VLOOKUP($A211,road_country_averages!$B$1:$I$147,4,0),0)=0,VLOOKUP($E211,road_region_averages!$A$1:$G$26,3,0),VLOOKUP($A211,road_country_averages!$B$1:$I$147,4,0))</f>
        <v>120</v>
      </c>
      <c r="H211" s="2" t="n">
        <f aca="false">IF(IFERROR(VLOOKUP($A211,road_country_averages!$B$1:$I$147,5,0),0)=0,VLOOKUP($E211,road_region_averages!$A$1:$G$26,4,0),VLOOKUP($A211,road_country_averages!$B$1:$I$147,5,0))</f>
        <v>90</v>
      </c>
      <c r="I211" s="2" t="n">
        <f aca="false">IF(IFERROR(VLOOKUP($A211,road_country_averages!$B$1:$I$147,6,0),0)=0,VLOOKUP($E211,road_region_averages!$A$1:$G$26,5,0),VLOOKUP($A211,road_country_averages!$B$1:$I$147,6,0))</f>
        <v>90</v>
      </c>
      <c r="J211" s="2" t="n">
        <f aca="false">IF(IFERROR(VLOOKUP($A211,road_country_averages!$B$1:$I$147,7,0),0)=0,VLOOKUP($E211,road_region_averages!$A$1:$G$26,6,0),VLOOKUP($A211,road_country_averages!$B$1:$I$147,7,0))</f>
        <v>50</v>
      </c>
      <c r="K211" s="2" t="n">
        <f aca="false">IF(IFERROR(VLOOKUP($A211,road_country_averages!$B$1:$I$147,8,0),0)=0,VLOOKUP($E211,road_region_averages!$A$1:$G$26,7,0),VLOOKUP($A211,road_country_averages!$B$1:$I$147,8,0))</f>
        <v>50</v>
      </c>
    </row>
    <row r="212" customFormat="false" ht="16" hidden="false" customHeight="false" outlineLevel="0" collapsed="false">
      <c r="A212" s="1" t="s">
        <v>270</v>
      </c>
      <c r="B212" s="1" t="s">
        <v>39</v>
      </c>
      <c r="C212" s="1" t="str">
        <f aca="false">VLOOKUP($A212,country_info!$A$1:$E$259,2,0)</f>
        <v>eSwatini</v>
      </c>
      <c r="D212" s="1" t="str">
        <f aca="false">VLOOKUP($A212,country_info!$A$1:$E$259,4,0)</f>
        <v>Africa</v>
      </c>
      <c r="E212" s="1" t="str">
        <f aca="false">VLOOKUP($A212,country_info!$A$1:$E$259,5,0)</f>
        <v>Southern Africa</v>
      </c>
      <c r="F212" s="2" t="n">
        <f aca="false">IF(IFERROR(VLOOKUP($A212,road_country_averages!$B$1:$I$147,3,0),0)=0,VLOOKUP($E212,road_region_averages!$A$1:$G$26,2,0),VLOOKUP($A212,road_country_averages!$B$1:$I$147,3,0))</f>
        <v>120</v>
      </c>
      <c r="G212" s="2" t="n">
        <f aca="false">IF(IFERROR(VLOOKUP($A212,road_country_averages!$B$1:$I$147,4,0),0)=0,VLOOKUP($E212,road_region_averages!$A$1:$G$26,3,0),VLOOKUP($A212,road_country_averages!$B$1:$I$147,4,0))</f>
        <v>120</v>
      </c>
      <c r="H212" s="2" t="n">
        <f aca="false">IF(IFERROR(VLOOKUP($A212,road_country_averages!$B$1:$I$147,5,0),0)=0,VLOOKUP($E212,road_region_averages!$A$1:$G$26,4,0),VLOOKUP($A212,road_country_averages!$B$1:$I$147,5,0))</f>
        <v>80</v>
      </c>
      <c r="I212" s="2" t="n">
        <f aca="false">IF(IFERROR(VLOOKUP($A212,road_country_averages!$B$1:$I$147,6,0),0)=0,VLOOKUP($E212,road_region_averages!$A$1:$G$26,5,0),VLOOKUP($A212,road_country_averages!$B$1:$I$147,6,0))</f>
        <v>80</v>
      </c>
      <c r="J212" s="2" t="n">
        <f aca="false">IF(IFERROR(VLOOKUP($A212,road_country_averages!$B$1:$I$147,7,0),0)=0,VLOOKUP($E212,road_region_averages!$A$1:$G$26,6,0),VLOOKUP($A212,road_country_averages!$B$1:$I$147,7,0))</f>
        <v>60</v>
      </c>
      <c r="K212" s="2" t="n">
        <f aca="false">IF(IFERROR(VLOOKUP($A212,road_country_averages!$B$1:$I$147,8,0),0)=0,VLOOKUP($E212,road_region_averages!$A$1:$G$26,7,0),VLOOKUP($A212,road_country_averages!$B$1:$I$147,8,0))</f>
        <v>60</v>
      </c>
    </row>
    <row r="213" customFormat="false" ht="16" hidden="false" customHeight="false" outlineLevel="0" collapsed="false">
      <c r="A213" s="1" t="s">
        <v>97</v>
      </c>
      <c r="B213" s="1" t="s">
        <v>73</v>
      </c>
      <c r="C213" s="1" t="str">
        <f aca="false">VLOOKUP($A213,country_info!$A$1:$E$259,2,0)</f>
        <v>Sint Maarten</v>
      </c>
      <c r="D213" s="1" t="str">
        <f aca="false">VLOOKUP($A213,country_info!$A$1:$E$259,4,0)</f>
        <v>Americas</v>
      </c>
      <c r="E213" s="1" t="str">
        <f aca="false">VLOOKUP($A213,country_info!$A$1:$E$259,5,0)</f>
        <v>Caribbean</v>
      </c>
      <c r="F213" s="2" t="n">
        <f aca="false">IF(IFERROR(VLOOKUP($A213,road_country_averages!$B$1:$I$147,3,0),0)=0,VLOOKUP($E213,road_region_averages!$A$1:$G$26,2,0),VLOOKUP($A213,road_country_averages!$B$1:$I$147,3,0))</f>
        <v>80</v>
      </c>
      <c r="G213" s="2" t="n">
        <f aca="false">IF(IFERROR(VLOOKUP($A213,road_country_averages!$B$1:$I$147,4,0),0)=0,VLOOKUP($E213,road_region_averages!$A$1:$G$26,3,0),VLOOKUP($A213,road_country_averages!$B$1:$I$147,4,0))</f>
        <v>80</v>
      </c>
      <c r="H213" s="2" t="n">
        <f aca="false">IF(IFERROR(VLOOKUP($A213,road_country_averages!$B$1:$I$147,5,0),0)=0,VLOOKUP($E213,road_region_averages!$A$1:$G$26,4,0),VLOOKUP($A213,road_country_averages!$B$1:$I$147,5,0))</f>
        <v>60</v>
      </c>
      <c r="I213" s="2" t="n">
        <f aca="false">IF(IFERROR(VLOOKUP($A213,road_country_averages!$B$1:$I$147,6,0),0)=0,VLOOKUP($E213,road_region_averages!$A$1:$G$26,5,0),VLOOKUP($A213,road_country_averages!$B$1:$I$147,6,0))</f>
        <v>60</v>
      </c>
      <c r="J213" s="2" t="n">
        <f aca="false">IF(IFERROR(VLOOKUP($A213,road_country_averages!$B$1:$I$147,7,0),0)=0,VLOOKUP($E213,road_region_averages!$A$1:$G$26,6,0),VLOOKUP($A213,road_country_averages!$B$1:$I$147,7,0))</f>
        <v>40</v>
      </c>
      <c r="K213" s="2" t="n">
        <f aca="false">IF(IFERROR(VLOOKUP($A213,road_country_averages!$B$1:$I$147,8,0),0)=0,VLOOKUP($E213,road_region_averages!$A$1:$G$26,7,0),VLOOKUP($A213,road_country_averages!$B$1:$I$147,8,0))</f>
        <v>40</v>
      </c>
    </row>
    <row r="214" customFormat="false" ht="16" hidden="false" customHeight="false" outlineLevel="0" collapsed="false">
      <c r="A214" s="1" t="s">
        <v>411</v>
      </c>
      <c r="B214" s="1" t="s">
        <v>410</v>
      </c>
      <c r="C214" s="1" t="str">
        <f aca="false">VLOOKUP($A214,country_info!$A$1:$E$259,2,0)</f>
        <v>Seychelles</v>
      </c>
      <c r="D214" s="1" t="str">
        <f aca="false">VLOOKUP($A214,country_info!$A$1:$E$259,4,0)</f>
        <v>Africa</v>
      </c>
      <c r="E214" s="1" t="str">
        <f aca="false">VLOOKUP($A214,country_info!$A$1:$E$259,5,0)</f>
        <v>Eastern Africa</v>
      </c>
      <c r="F214" s="2" t="n">
        <f aca="false">IF(IFERROR(VLOOKUP($A214,road_country_averages!$B$1:$I$147,3,0),0)=0,VLOOKUP($E214,road_region_averages!$A$1:$G$26,2,0),VLOOKUP($A214,road_country_averages!$B$1:$I$147,3,0))</f>
        <v>110</v>
      </c>
      <c r="G214" s="2" t="n">
        <f aca="false">IF(IFERROR(VLOOKUP($A214,road_country_averages!$B$1:$I$147,4,0),0)=0,VLOOKUP($E214,road_region_averages!$A$1:$G$26,3,0),VLOOKUP($A214,road_country_averages!$B$1:$I$147,4,0))</f>
        <v>110</v>
      </c>
      <c r="H214" s="2" t="n">
        <f aca="false">IF(IFERROR(VLOOKUP($A214,road_country_averages!$B$1:$I$147,5,0),0)=0,VLOOKUP($E214,road_region_averages!$A$1:$G$26,4,0),VLOOKUP($A214,road_country_averages!$B$1:$I$147,5,0))</f>
        <v>91.6666666666667</v>
      </c>
      <c r="I214" s="2" t="n">
        <f aca="false">IF(IFERROR(VLOOKUP($A214,road_country_averages!$B$1:$I$147,6,0),0)=0,VLOOKUP($E214,road_region_averages!$A$1:$G$26,5,0),VLOOKUP($A214,road_country_averages!$B$1:$I$147,6,0))</f>
        <v>93.3333333333333</v>
      </c>
      <c r="J214" s="2" t="n">
        <f aca="false">IF(IFERROR(VLOOKUP($A214,road_country_averages!$B$1:$I$147,7,0),0)=0,VLOOKUP($E214,road_region_averages!$A$1:$G$26,6,0),VLOOKUP($A214,road_country_averages!$B$1:$I$147,7,0))</f>
        <v>51.6666666666667</v>
      </c>
      <c r="K214" s="2" t="n">
        <f aca="false">IF(IFERROR(VLOOKUP($A214,road_country_averages!$B$1:$I$147,8,0),0)=0,VLOOKUP($E214,road_region_averages!$A$1:$G$26,7,0),VLOOKUP($A214,road_country_averages!$B$1:$I$147,8,0))</f>
        <v>53.3333333333333</v>
      </c>
    </row>
    <row r="215" customFormat="false" ht="16" hidden="false" customHeight="false" outlineLevel="0" collapsed="false">
      <c r="A215" s="1" t="s">
        <v>51</v>
      </c>
      <c r="B215" s="1" t="s">
        <v>7</v>
      </c>
      <c r="C215" s="1" t="str">
        <f aca="false">VLOOKUP($A215,country_info!$A$1:$E$259,2,0)</f>
        <v>Syria</v>
      </c>
      <c r="D215" s="1" t="str">
        <f aca="false">VLOOKUP($A215,country_info!$A$1:$E$259,4,0)</f>
        <v>Asia</v>
      </c>
      <c r="E215" s="1" t="str">
        <f aca="false">VLOOKUP($A215,country_info!$A$1:$E$259,5,0)</f>
        <v>Western Asia</v>
      </c>
      <c r="F215" s="2" t="n">
        <f aca="false">IF(IFERROR(VLOOKUP($A215,road_country_averages!$B$1:$I$147,3,0),0)=0,VLOOKUP($E215,road_region_averages!$A$1:$G$26,2,0),VLOOKUP($A215,road_country_averages!$B$1:$I$147,3,0))</f>
        <v>100</v>
      </c>
      <c r="G215" s="2" t="n">
        <f aca="false">IF(IFERROR(VLOOKUP($A215,road_country_averages!$B$1:$I$147,4,0),0)=0,VLOOKUP($E215,road_region_averages!$A$1:$G$26,3,0),VLOOKUP($A215,road_country_averages!$B$1:$I$147,4,0))</f>
        <v>100</v>
      </c>
      <c r="H215" s="2" t="n">
        <f aca="false">IF(IFERROR(VLOOKUP($A215,road_country_averages!$B$1:$I$147,5,0),0)=0,VLOOKUP($E215,road_region_averages!$A$1:$G$26,4,0),VLOOKUP($A215,road_country_averages!$B$1:$I$147,5,0))</f>
        <v>100</v>
      </c>
      <c r="I215" s="2" t="n">
        <f aca="false">IF(IFERROR(VLOOKUP($A215,road_country_averages!$B$1:$I$147,6,0),0)=0,VLOOKUP($E215,road_region_averages!$A$1:$G$26,5,0),VLOOKUP($A215,road_country_averages!$B$1:$I$147,6,0))</f>
        <v>100</v>
      </c>
      <c r="J215" s="2" t="n">
        <f aca="false">IF(IFERROR(VLOOKUP($A215,road_country_averages!$B$1:$I$147,7,0),0)=0,VLOOKUP($E215,road_region_averages!$A$1:$G$26,6,0),VLOOKUP($A215,road_country_averages!$B$1:$I$147,7,0))</f>
        <v>40</v>
      </c>
      <c r="K215" s="2" t="n">
        <f aca="false">IF(IFERROR(VLOOKUP($A215,road_country_averages!$B$1:$I$147,8,0),0)=0,VLOOKUP($E215,road_region_averages!$A$1:$G$26,7,0),VLOOKUP($A215,road_country_averages!$B$1:$I$147,8,0))</f>
        <v>40</v>
      </c>
    </row>
    <row r="216" customFormat="false" ht="16" hidden="false" customHeight="false" outlineLevel="0" collapsed="false">
      <c r="A216" s="1" t="s">
        <v>393</v>
      </c>
      <c r="B216" s="1" t="s">
        <v>73</v>
      </c>
      <c r="C216" s="1" t="str">
        <f aca="false">VLOOKUP($A216,country_info!$A$1:$E$259,2,0)</f>
        <v>Turks and Caicos Islands</v>
      </c>
      <c r="D216" s="1" t="str">
        <f aca="false">VLOOKUP($A216,country_info!$A$1:$E$259,4,0)</f>
        <v>Americas</v>
      </c>
      <c r="E216" s="1" t="str">
        <f aca="false">VLOOKUP($A216,country_info!$A$1:$E$259,5,0)</f>
        <v>Caribbean</v>
      </c>
      <c r="F216" s="2" t="n">
        <f aca="false">IF(IFERROR(VLOOKUP($A216,road_country_averages!$B$1:$I$147,3,0),0)=0,VLOOKUP($E216,road_region_averages!$A$1:$G$26,2,0),VLOOKUP($A216,road_country_averages!$B$1:$I$147,3,0))</f>
        <v>98.785</v>
      </c>
      <c r="G216" s="2" t="n">
        <f aca="false">IF(IFERROR(VLOOKUP($A216,road_country_averages!$B$1:$I$147,4,0),0)=0,VLOOKUP($E216,road_region_averages!$A$1:$G$26,3,0),VLOOKUP($A216,road_country_averages!$B$1:$I$147,4,0))</f>
        <v>100.395</v>
      </c>
      <c r="H216" s="2" t="n">
        <f aca="false">IF(IFERROR(VLOOKUP($A216,road_country_averages!$B$1:$I$147,5,0),0)=0,VLOOKUP($E216,road_region_averages!$A$1:$G$26,4,0),VLOOKUP($A216,road_country_averages!$B$1:$I$147,5,0))</f>
        <v>68.1835294117647</v>
      </c>
      <c r="I216" s="2" t="n">
        <f aca="false">IF(IFERROR(VLOOKUP($A216,road_country_averages!$B$1:$I$147,6,0),0)=0,VLOOKUP($E216,road_region_averages!$A$1:$G$26,5,0),VLOOKUP($A216,road_country_averages!$B$1:$I$147,6,0))</f>
        <v>68.1835294117647</v>
      </c>
      <c r="J216" s="2" t="n">
        <f aca="false">IF(IFERROR(VLOOKUP($A216,road_country_averages!$B$1:$I$147,7,0),0)=0,VLOOKUP($E216,road_region_averages!$A$1:$G$26,6,0),VLOOKUP($A216,road_country_averages!$B$1:$I$147,7,0))</f>
        <v>41.45</v>
      </c>
      <c r="K216" s="2" t="n">
        <f aca="false">IF(IFERROR(VLOOKUP($A216,road_country_averages!$B$1:$I$147,8,0),0)=0,VLOOKUP($E216,road_region_averages!$A$1:$G$26,7,0),VLOOKUP($A216,road_country_averages!$B$1:$I$147,8,0))</f>
        <v>41.8972222222222</v>
      </c>
    </row>
    <row r="217" customFormat="false" ht="16" hidden="false" customHeight="false" outlineLevel="0" collapsed="false">
      <c r="A217" s="1" t="s">
        <v>252</v>
      </c>
      <c r="B217" s="1" t="s">
        <v>39</v>
      </c>
      <c r="C217" s="1" t="str">
        <f aca="false">VLOOKUP($A217,country_info!$A$1:$E$259,2,0)</f>
        <v>Chad</v>
      </c>
      <c r="D217" s="1" t="str">
        <f aca="false">VLOOKUP($A217,country_info!$A$1:$E$259,4,0)</f>
        <v>Africa</v>
      </c>
      <c r="E217" s="1" t="str">
        <f aca="false">VLOOKUP($A217,country_info!$A$1:$E$259,5,0)</f>
        <v>Middle Africa</v>
      </c>
      <c r="F217" s="2" t="n">
        <f aca="false">IF(IFERROR(VLOOKUP($A217,road_country_averages!$B$1:$I$147,3,0),0)=0,VLOOKUP($E217,road_region_averages!$A$1:$G$26,2,0),VLOOKUP($A217,road_country_averages!$B$1:$I$147,3,0))</f>
        <v>100</v>
      </c>
      <c r="G217" s="2" t="n">
        <f aca="false">IF(IFERROR(VLOOKUP($A217,road_country_averages!$B$1:$I$147,4,0),0)=0,VLOOKUP($E217,road_region_averages!$A$1:$G$26,3,0),VLOOKUP($A217,road_country_averages!$B$1:$I$147,4,0))</f>
        <v>100</v>
      </c>
      <c r="H217" s="2" t="n">
        <f aca="false">IF(IFERROR(VLOOKUP($A217,road_country_averages!$B$1:$I$147,5,0),0)=0,VLOOKUP($E217,road_region_averages!$A$1:$G$26,4,0),VLOOKUP($A217,road_country_averages!$B$1:$I$147,5,0))</f>
        <v>100</v>
      </c>
      <c r="I217" s="2" t="n">
        <f aca="false">IF(IFERROR(VLOOKUP($A217,road_country_averages!$B$1:$I$147,6,0),0)=0,VLOOKUP($E217,road_region_averages!$A$1:$G$26,5,0),VLOOKUP($A217,road_country_averages!$B$1:$I$147,6,0))</f>
        <v>100</v>
      </c>
      <c r="J217" s="2" t="n">
        <f aca="false">IF(IFERROR(VLOOKUP($A217,road_country_averages!$B$1:$I$147,7,0),0)=0,VLOOKUP($E217,road_region_averages!$A$1:$G$26,6,0),VLOOKUP($A217,road_country_averages!$B$1:$I$147,7,0))</f>
        <v>60</v>
      </c>
      <c r="K217" s="2" t="n">
        <f aca="false">IF(IFERROR(VLOOKUP($A217,road_country_averages!$B$1:$I$147,8,0),0)=0,VLOOKUP($E217,road_region_averages!$A$1:$G$26,7,0),VLOOKUP($A217,road_country_averages!$B$1:$I$147,8,0))</f>
        <v>60</v>
      </c>
    </row>
    <row r="218" customFormat="false" ht="16" hidden="false" customHeight="false" outlineLevel="0" collapsed="false">
      <c r="A218" s="1" t="s">
        <v>322</v>
      </c>
      <c r="B218" s="1" t="s">
        <v>39</v>
      </c>
      <c r="C218" s="1" t="str">
        <f aca="false">VLOOKUP($A218,country_info!$A$1:$E$259,2,0)</f>
        <v>Togo</v>
      </c>
      <c r="D218" s="1" t="str">
        <f aca="false">VLOOKUP($A218,country_info!$A$1:$E$259,4,0)</f>
        <v>Africa</v>
      </c>
      <c r="E218" s="1" t="str">
        <f aca="false">VLOOKUP($A218,country_info!$A$1:$E$259,5,0)</f>
        <v>Western Africa</v>
      </c>
      <c r="F218" s="2" t="n">
        <f aca="false">IF(IFERROR(VLOOKUP($A218,road_country_averages!$B$1:$I$147,3,0),0)=0,VLOOKUP($E218,road_region_averages!$A$1:$G$26,2,0),VLOOKUP($A218,road_country_averages!$B$1:$I$147,3,0))</f>
        <v>100</v>
      </c>
      <c r="G218" s="2" t="n">
        <f aca="false">IF(IFERROR(VLOOKUP($A218,road_country_averages!$B$1:$I$147,4,0),0)=0,VLOOKUP($E218,road_region_averages!$A$1:$G$26,3,0),VLOOKUP($A218,road_country_averages!$B$1:$I$147,4,0))</f>
        <v>100</v>
      </c>
      <c r="H218" s="2" t="n">
        <f aca="false">IF(IFERROR(VLOOKUP($A218,road_country_averages!$B$1:$I$147,5,0),0)=0,VLOOKUP($E218,road_region_averages!$A$1:$G$26,4,0),VLOOKUP($A218,road_country_averages!$B$1:$I$147,5,0))</f>
        <v>85</v>
      </c>
      <c r="I218" s="2" t="n">
        <f aca="false">IF(IFERROR(VLOOKUP($A218,road_country_averages!$B$1:$I$147,6,0),0)=0,VLOOKUP($E218,road_region_averages!$A$1:$G$26,5,0),VLOOKUP($A218,road_country_averages!$B$1:$I$147,6,0))</f>
        <v>85</v>
      </c>
      <c r="J218" s="2" t="n">
        <f aca="false">IF(IFERROR(VLOOKUP($A218,road_country_averages!$B$1:$I$147,7,0),0)=0,VLOOKUP($E218,road_region_averages!$A$1:$G$26,6,0),VLOOKUP($A218,road_country_averages!$B$1:$I$147,7,0))</f>
        <v>40</v>
      </c>
      <c r="K218" s="2" t="n">
        <f aca="false">IF(IFERROR(VLOOKUP($A218,road_country_averages!$B$1:$I$147,8,0),0)=0,VLOOKUP($E218,road_region_averages!$A$1:$G$26,7,0),VLOOKUP($A218,road_country_averages!$B$1:$I$147,8,0))</f>
        <v>50</v>
      </c>
    </row>
    <row r="219" customFormat="false" ht="16" hidden="false" customHeight="false" outlineLevel="0" collapsed="false">
      <c r="A219" s="1" t="s">
        <v>244</v>
      </c>
      <c r="B219" s="1" t="s">
        <v>7</v>
      </c>
      <c r="C219" s="1" t="str">
        <f aca="false">VLOOKUP($A219,country_info!$A$1:$E$259,2,0)</f>
        <v>Thailand</v>
      </c>
      <c r="D219" s="1" t="str">
        <f aca="false">VLOOKUP($A219,country_info!$A$1:$E$259,4,0)</f>
        <v>Asia</v>
      </c>
      <c r="E219" s="1" t="str">
        <f aca="false">VLOOKUP($A219,country_info!$A$1:$E$259,5,0)</f>
        <v>South-Eastern Asia</v>
      </c>
      <c r="F219" s="2" t="n">
        <f aca="false">IF(IFERROR(VLOOKUP($A219,road_country_averages!$B$1:$I$147,3,0),0)=0,VLOOKUP($E219,road_region_averages!$A$1:$G$26,2,0),VLOOKUP($A219,road_country_averages!$B$1:$I$147,3,0))</f>
        <v>120</v>
      </c>
      <c r="G219" s="2" t="n">
        <f aca="false">IF(IFERROR(VLOOKUP($A219,road_country_averages!$B$1:$I$147,4,0),0)=0,VLOOKUP($E219,road_region_averages!$A$1:$G$26,3,0),VLOOKUP($A219,road_country_averages!$B$1:$I$147,4,0))</f>
        <v>120</v>
      </c>
      <c r="H219" s="2" t="n">
        <f aca="false">IF(IFERROR(VLOOKUP($A219,road_country_averages!$B$1:$I$147,5,0),0)=0,VLOOKUP($E219,road_region_averages!$A$1:$G$26,4,0),VLOOKUP($A219,road_country_averages!$B$1:$I$147,5,0))</f>
        <v>90</v>
      </c>
      <c r="I219" s="2" t="n">
        <f aca="false">IF(IFERROR(VLOOKUP($A219,road_country_averages!$B$1:$I$147,6,0),0)=0,VLOOKUP($E219,road_region_averages!$A$1:$G$26,5,0),VLOOKUP($A219,road_country_averages!$B$1:$I$147,6,0))</f>
        <v>90</v>
      </c>
      <c r="J219" s="2" t="n">
        <f aca="false">IF(IFERROR(VLOOKUP($A219,road_country_averages!$B$1:$I$147,7,0),0)=0,VLOOKUP($E219,road_region_averages!$A$1:$G$26,6,0),VLOOKUP($A219,road_country_averages!$B$1:$I$147,7,0))</f>
        <v>50</v>
      </c>
      <c r="K219" s="2" t="n">
        <f aca="false">IF(IFERROR(VLOOKUP($A219,road_country_averages!$B$1:$I$147,8,0),0)=0,VLOOKUP($E219,road_region_averages!$A$1:$G$26,7,0),VLOOKUP($A219,road_country_averages!$B$1:$I$147,8,0))</f>
        <v>50</v>
      </c>
    </row>
    <row r="220" customFormat="false" ht="16" hidden="false" customHeight="false" outlineLevel="0" collapsed="false">
      <c r="A220" s="1" t="s">
        <v>106</v>
      </c>
      <c r="B220" s="1" t="s">
        <v>7</v>
      </c>
      <c r="C220" s="1" t="str">
        <f aca="false">VLOOKUP($A220,country_info!$A$1:$E$259,2,0)</f>
        <v>Tajikistan</v>
      </c>
      <c r="D220" s="1" t="str">
        <f aca="false">VLOOKUP($A220,country_info!$A$1:$E$259,4,0)</f>
        <v>Asia</v>
      </c>
      <c r="E220" s="1" t="str">
        <f aca="false">VLOOKUP($A220,country_info!$A$1:$E$259,5,0)</f>
        <v>Central Asia</v>
      </c>
      <c r="F220" s="2" t="n">
        <f aca="false">IF(IFERROR(VLOOKUP($A220,road_country_averages!$B$1:$I$147,3,0),0)=0,VLOOKUP($E220,road_region_averages!$A$1:$G$26,2,0),VLOOKUP($A220,road_country_averages!$B$1:$I$147,3,0))</f>
        <v>110</v>
      </c>
      <c r="G220" s="2" t="n">
        <f aca="false">IF(IFERROR(VLOOKUP($A220,road_country_averages!$B$1:$I$147,4,0),0)=0,VLOOKUP($E220,road_region_averages!$A$1:$G$26,3,0),VLOOKUP($A220,road_country_averages!$B$1:$I$147,4,0))</f>
        <v>110</v>
      </c>
      <c r="H220" s="2" t="n">
        <f aca="false">IF(IFERROR(VLOOKUP($A220,road_country_averages!$B$1:$I$147,5,0),0)=0,VLOOKUP($E220,road_region_averages!$A$1:$G$26,4,0),VLOOKUP($A220,road_country_averages!$B$1:$I$147,5,0))</f>
        <v>90</v>
      </c>
      <c r="I220" s="2" t="n">
        <f aca="false">IF(IFERROR(VLOOKUP($A220,road_country_averages!$B$1:$I$147,6,0),0)=0,VLOOKUP($E220,road_region_averages!$A$1:$G$26,5,0),VLOOKUP($A220,road_country_averages!$B$1:$I$147,6,0))</f>
        <v>90</v>
      </c>
      <c r="J220" s="2" t="n">
        <f aca="false">IF(IFERROR(VLOOKUP($A220,road_country_averages!$B$1:$I$147,7,0),0)=0,VLOOKUP($E220,road_region_averages!$A$1:$G$26,6,0),VLOOKUP($A220,road_country_averages!$B$1:$I$147,7,0))</f>
        <v>20</v>
      </c>
      <c r="K220" s="2" t="n">
        <f aca="false">IF(IFERROR(VLOOKUP($A220,road_country_averages!$B$1:$I$147,8,0),0)=0,VLOOKUP($E220,road_region_averages!$A$1:$G$26,7,0),VLOOKUP($A220,road_country_averages!$B$1:$I$147,8,0))</f>
        <v>60</v>
      </c>
    </row>
    <row r="221" customFormat="false" ht="16" hidden="false" customHeight="false" outlineLevel="0" collapsed="false">
      <c r="A221" s="1" t="s">
        <v>558</v>
      </c>
      <c r="B221" s="1" t="s">
        <v>345</v>
      </c>
      <c r="C221" s="1" t="s">
        <v>559</v>
      </c>
      <c r="D221" s="1" t="s">
        <v>345</v>
      </c>
      <c r="E221" s="1" t="s">
        <v>372</v>
      </c>
      <c r="F221" s="2" t="n">
        <f aca="false">IF(IFERROR(VLOOKUP($A221,road_country_averages!$B$1:$I$147,3,0),0)=0,VLOOKUP($E221,road_region_averages!$A$1:$G$26,2,0),VLOOKUP($A221,road_country_averages!$B$1:$I$147,3,0))</f>
        <v>100</v>
      </c>
      <c r="G221" s="2" t="n">
        <f aca="false">IF(IFERROR(VLOOKUP($A221,road_country_averages!$B$1:$I$147,4,0),0)=0,VLOOKUP($E221,road_region_averages!$A$1:$G$26,3,0),VLOOKUP($A221,road_country_averages!$B$1:$I$147,4,0))</f>
        <v>120</v>
      </c>
      <c r="H221" s="2" t="n">
        <f aca="false">IF(IFERROR(VLOOKUP($A221,road_country_averages!$B$1:$I$147,5,0),0)=0,VLOOKUP($E221,road_region_averages!$A$1:$G$26,4,0),VLOOKUP($A221,road_country_averages!$B$1:$I$147,5,0))</f>
        <v>100</v>
      </c>
      <c r="I221" s="2" t="n">
        <f aca="false">IF(IFERROR(VLOOKUP($A221,road_country_averages!$B$1:$I$147,6,0),0)=0,VLOOKUP($E221,road_region_averages!$A$1:$G$26,5,0),VLOOKUP($A221,road_country_averages!$B$1:$I$147,6,0))</f>
        <v>100</v>
      </c>
      <c r="J221" s="2" t="n">
        <f aca="false">IF(IFERROR(VLOOKUP($A221,road_country_averages!$B$1:$I$147,7,0),0)=0,VLOOKUP($E221,road_region_averages!$A$1:$G$26,6,0),VLOOKUP($A221,road_country_averages!$B$1:$I$147,7,0))</f>
        <v>50</v>
      </c>
      <c r="K221" s="2" t="n">
        <f aca="false">IF(IFERROR(VLOOKUP($A221,road_country_averages!$B$1:$I$147,8,0),0)=0,VLOOKUP($E221,road_region_averages!$A$1:$G$26,7,0),VLOOKUP($A221,road_country_averages!$B$1:$I$147,8,0))</f>
        <v>50</v>
      </c>
    </row>
    <row r="222" customFormat="false" ht="16" hidden="false" customHeight="false" outlineLevel="0" collapsed="false">
      <c r="A222" s="1" t="s">
        <v>306</v>
      </c>
      <c r="B222" s="1" t="s">
        <v>7</v>
      </c>
      <c r="C222" s="1" t="str">
        <f aca="false">VLOOKUP($A222,country_info!$A$1:$E$259,2,0)</f>
        <v>Turkmenistan</v>
      </c>
      <c r="D222" s="1" t="str">
        <f aca="false">VLOOKUP($A222,country_info!$A$1:$E$259,4,0)</f>
        <v>Asia</v>
      </c>
      <c r="E222" s="1" t="str">
        <f aca="false">VLOOKUP($A222,country_info!$A$1:$E$259,5,0)</f>
        <v>Central Asia</v>
      </c>
      <c r="F222" s="2" t="n">
        <f aca="false">IF(IFERROR(VLOOKUP($A222,road_country_averages!$B$1:$I$147,3,0),0)=0,VLOOKUP($E222,road_region_averages!$A$1:$G$26,2,0),VLOOKUP($A222,road_country_averages!$B$1:$I$147,3,0))</f>
        <v>110</v>
      </c>
      <c r="G222" s="2" t="n">
        <f aca="false">IF(IFERROR(VLOOKUP($A222,road_country_averages!$B$1:$I$147,4,0),0)=0,VLOOKUP($E222,road_region_averages!$A$1:$G$26,3,0),VLOOKUP($A222,road_country_averages!$B$1:$I$147,4,0))</f>
        <v>110</v>
      </c>
      <c r="H222" s="2" t="n">
        <f aca="false">IF(IFERROR(VLOOKUP($A222,road_country_averages!$B$1:$I$147,5,0),0)=0,VLOOKUP($E222,road_region_averages!$A$1:$G$26,4,0),VLOOKUP($A222,road_country_averages!$B$1:$I$147,5,0))</f>
        <v>90</v>
      </c>
      <c r="I222" s="2" t="n">
        <f aca="false">IF(IFERROR(VLOOKUP($A222,road_country_averages!$B$1:$I$147,6,0),0)=0,VLOOKUP($E222,road_region_averages!$A$1:$G$26,5,0),VLOOKUP($A222,road_country_averages!$B$1:$I$147,6,0))</f>
        <v>90</v>
      </c>
      <c r="J222" s="2" t="n">
        <f aca="false">IF(IFERROR(VLOOKUP($A222,road_country_averages!$B$1:$I$147,7,0),0)=0,VLOOKUP($E222,road_region_averages!$A$1:$G$26,6,0),VLOOKUP($A222,road_country_averages!$B$1:$I$147,7,0))</f>
        <v>20</v>
      </c>
      <c r="K222" s="2" t="n">
        <f aca="false">IF(IFERROR(VLOOKUP($A222,road_country_averages!$B$1:$I$147,8,0),0)=0,VLOOKUP($E222,road_region_averages!$A$1:$G$26,7,0),VLOOKUP($A222,road_country_averages!$B$1:$I$147,8,0))</f>
        <v>60</v>
      </c>
    </row>
    <row r="223" customFormat="false" ht="16" hidden="false" customHeight="false" outlineLevel="0" collapsed="false">
      <c r="A223" s="1" t="s">
        <v>260</v>
      </c>
      <c r="B223" s="1" t="s">
        <v>7</v>
      </c>
      <c r="C223" s="1" t="str">
        <f aca="false">VLOOKUP($A223,country_info!$A$1:$E$259,2,0)</f>
        <v>East Timor</v>
      </c>
      <c r="D223" s="1" t="str">
        <f aca="false">VLOOKUP($A223,country_info!$A$1:$E$259,4,0)</f>
        <v>Asia</v>
      </c>
      <c r="E223" s="1" t="str">
        <f aca="false">VLOOKUP($A223,country_info!$A$1:$E$259,5,0)</f>
        <v>South-Eastern Asia</v>
      </c>
      <c r="F223" s="2" t="n">
        <f aca="false">IF(IFERROR(VLOOKUP($A223,road_country_averages!$B$1:$I$147,3,0),0)=0,VLOOKUP($E223,road_region_averages!$A$1:$G$26,2,0),VLOOKUP($A223,road_country_averages!$B$1:$I$147,3,0))</f>
        <v>104</v>
      </c>
      <c r="G223" s="2" t="n">
        <f aca="false">IF(IFERROR(VLOOKUP($A223,road_country_averages!$B$1:$I$147,4,0),0)=0,VLOOKUP($E223,road_region_averages!$A$1:$G$26,3,0),VLOOKUP($A223,road_country_averages!$B$1:$I$147,4,0))</f>
        <v>104</v>
      </c>
      <c r="H223" s="2" t="n">
        <f aca="false">IF(IFERROR(VLOOKUP($A223,road_country_averages!$B$1:$I$147,5,0),0)=0,VLOOKUP($E223,road_region_averages!$A$1:$G$26,4,0),VLOOKUP($A223,road_country_averages!$B$1:$I$147,5,0))</f>
        <v>76</v>
      </c>
      <c r="I223" s="2" t="n">
        <f aca="false">IF(IFERROR(VLOOKUP($A223,road_country_averages!$B$1:$I$147,6,0),0)=0,VLOOKUP($E223,road_region_averages!$A$1:$G$26,5,0),VLOOKUP($A223,road_country_averages!$B$1:$I$147,6,0))</f>
        <v>76</v>
      </c>
      <c r="J223" s="2" t="n">
        <f aca="false">IF(IFERROR(VLOOKUP($A223,road_country_averages!$B$1:$I$147,7,0),0)=0,VLOOKUP($E223,road_region_averages!$A$1:$G$26,6,0),VLOOKUP($A223,road_country_averages!$B$1:$I$147,7,0))</f>
        <v>48</v>
      </c>
      <c r="K223" s="2" t="n">
        <f aca="false">IF(IFERROR(VLOOKUP($A223,road_country_averages!$B$1:$I$147,8,0),0)=0,VLOOKUP($E223,road_region_averages!$A$1:$G$26,7,0),VLOOKUP($A223,road_country_averages!$B$1:$I$147,8,0))</f>
        <v>48</v>
      </c>
    </row>
    <row r="224" customFormat="false" ht="16" hidden="false" customHeight="false" outlineLevel="0" collapsed="false">
      <c r="A224" s="1" t="s">
        <v>487</v>
      </c>
      <c r="B224" s="1" t="s">
        <v>345</v>
      </c>
      <c r="C224" s="1" t="str">
        <f aca="false">VLOOKUP($A224,country_info!$A$1:$E$259,2,0)</f>
        <v>Tonga</v>
      </c>
      <c r="D224" s="1" t="str">
        <f aca="false">VLOOKUP($A224,country_info!$A$1:$E$259,4,0)</f>
        <v>Oceania</v>
      </c>
      <c r="E224" s="1" t="str">
        <f aca="false">VLOOKUP($A224,country_info!$A$1:$E$259,5,0)</f>
        <v>Polynesia</v>
      </c>
      <c r="F224" s="2" t="n">
        <f aca="false">IF(IFERROR(VLOOKUP($A224,road_country_averages!$B$1:$I$147,3,0),0)=0,VLOOKUP($E224,road_region_averages!$A$1:$G$26,2,0),VLOOKUP($A224,road_country_averages!$B$1:$I$147,3,0))</f>
        <v>110</v>
      </c>
      <c r="G224" s="2" t="n">
        <f aca="false">IF(IFERROR(VLOOKUP($A224,road_country_averages!$B$1:$I$147,4,0),0)=0,VLOOKUP($E224,road_region_averages!$A$1:$G$26,3,0),VLOOKUP($A224,road_country_averages!$B$1:$I$147,4,0))</f>
        <v>110</v>
      </c>
      <c r="H224" s="2" t="n">
        <f aca="false">IF(IFERROR(VLOOKUP($A224,road_country_averages!$B$1:$I$147,5,0),0)=0,VLOOKUP($E224,road_region_averages!$A$1:$G$26,4,0),VLOOKUP($A224,road_country_averages!$B$1:$I$147,5,0))</f>
        <v>60.675</v>
      </c>
      <c r="I224" s="2" t="n">
        <f aca="false">IF(IFERROR(VLOOKUP($A224,road_country_averages!$B$1:$I$147,6,0),0)=0,VLOOKUP($E224,road_region_averages!$A$1:$G$26,5,0),VLOOKUP($A224,road_country_averages!$B$1:$I$147,6,0))</f>
        <v>60.675</v>
      </c>
      <c r="J224" s="2" t="n">
        <f aca="false">IF(IFERROR(VLOOKUP($A224,road_country_averages!$B$1:$I$147,7,0),0)=0,VLOOKUP($E224,road_region_averages!$A$1:$G$26,6,0),VLOOKUP($A224,road_country_averages!$B$1:$I$147,7,0))</f>
        <v>32.075</v>
      </c>
      <c r="K224" s="2" t="n">
        <f aca="false">IF(IFERROR(VLOOKUP($A224,road_country_averages!$B$1:$I$147,8,0),0)=0,VLOOKUP($E224,road_region_averages!$A$1:$G$26,7,0),VLOOKUP($A224,road_country_averages!$B$1:$I$147,8,0))</f>
        <v>40.125</v>
      </c>
    </row>
    <row r="225" customFormat="false" ht="16" hidden="false" customHeight="false" outlineLevel="0" collapsed="false">
      <c r="A225" s="1" t="s">
        <v>418</v>
      </c>
      <c r="B225" s="1" t="s">
        <v>73</v>
      </c>
      <c r="C225" s="1" t="str">
        <f aca="false">VLOOKUP($A225,country_info!$A$1:$E$259,2,0)</f>
        <v>Trinidad and Tobago</v>
      </c>
      <c r="D225" s="1" t="str">
        <f aca="false">VLOOKUP($A225,country_info!$A$1:$E$259,4,0)</f>
        <v>Americas</v>
      </c>
      <c r="E225" s="1" t="str">
        <f aca="false">VLOOKUP($A225,country_info!$A$1:$E$259,5,0)</f>
        <v>Caribbean</v>
      </c>
      <c r="F225" s="2" t="n">
        <f aca="false">IF(IFERROR(VLOOKUP($A225,road_country_averages!$B$1:$I$147,3,0),0)=0,VLOOKUP($E225,road_region_averages!$A$1:$G$26,2,0),VLOOKUP($A225,road_country_averages!$B$1:$I$147,3,0))</f>
        <v>110</v>
      </c>
      <c r="G225" s="2" t="n">
        <f aca="false">IF(IFERROR(VLOOKUP($A225,road_country_averages!$B$1:$I$147,4,0),0)=0,VLOOKUP($E225,road_region_averages!$A$1:$G$26,3,0),VLOOKUP($A225,road_country_averages!$B$1:$I$147,4,0))</f>
        <v>110</v>
      </c>
      <c r="H225" s="2" t="n">
        <f aca="false">IF(IFERROR(VLOOKUP($A225,road_country_averages!$B$1:$I$147,5,0),0)=0,VLOOKUP($E225,road_region_averages!$A$1:$G$26,4,0),VLOOKUP($A225,road_country_averages!$B$1:$I$147,5,0))</f>
        <v>80</v>
      </c>
      <c r="I225" s="2" t="n">
        <f aca="false">IF(IFERROR(VLOOKUP($A225,road_country_averages!$B$1:$I$147,6,0),0)=0,VLOOKUP($E225,road_region_averages!$A$1:$G$26,5,0),VLOOKUP($A225,road_country_averages!$B$1:$I$147,6,0))</f>
        <v>80</v>
      </c>
      <c r="J225" s="2" t="n">
        <f aca="false">IF(IFERROR(VLOOKUP($A225,road_country_averages!$B$1:$I$147,7,0),0)=0,VLOOKUP($E225,road_region_averages!$A$1:$G$26,6,0),VLOOKUP($A225,road_country_averages!$B$1:$I$147,7,0))</f>
        <v>55</v>
      </c>
      <c r="K225" s="2" t="n">
        <f aca="false">IF(IFERROR(VLOOKUP($A225,road_country_averages!$B$1:$I$147,8,0),0)=0,VLOOKUP($E225,road_region_averages!$A$1:$G$26,7,0),VLOOKUP($A225,road_country_averages!$B$1:$I$147,8,0))</f>
        <v>55</v>
      </c>
    </row>
    <row r="226" customFormat="false" ht="16" hidden="false" customHeight="false" outlineLevel="0" collapsed="false">
      <c r="A226" s="1" t="s">
        <v>167</v>
      </c>
      <c r="B226" s="1" t="s">
        <v>39</v>
      </c>
      <c r="C226" s="1" t="str">
        <f aca="false">VLOOKUP($A226,country_info!$A$1:$E$259,2,0)</f>
        <v>Tunisia</v>
      </c>
      <c r="D226" s="1" t="str">
        <f aca="false">VLOOKUP($A226,country_info!$A$1:$E$259,4,0)</f>
        <v>Africa</v>
      </c>
      <c r="E226" s="1" t="str">
        <f aca="false">VLOOKUP($A226,country_info!$A$1:$E$259,5,0)</f>
        <v>Northern Africa</v>
      </c>
      <c r="F226" s="2" t="n">
        <f aca="false">IF(IFERROR(VLOOKUP($A226,road_country_averages!$B$1:$I$147,3,0),0)=0,VLOOKUP($E226,road_region_averages!$A$1:$G$26,2,0),VLOOKUP($A226,road_country_averages!$B$1:$I$147,3,0))</f>
        <v>110</v>
      </c>
      <c r="G226" s="2" t="n">
        <f aca="false">IF(IFERROR(VLOOKUP($A226,road_country_averages!$B$1:$I$147,4,0),0)=0,VLOOKUP($E226,road_region_averages!$A$1:$G$26,3,0),VLOOKUP($A226,road_country_averages!$B$1:$I$147,4,0))</f>
        <v>110</v>
      </c>
      <c r="H226" s="2" t="n">
        <f aca="false">IF(IFERROR(VLOOKUP($A226,road_country_averages!$B$1:$I$147,5,0),0)=0,VLOOKUP($E226,road_region_averages!$A$1:$G$26,4,0),VLOOKUP($A226,road_country_averages!$B$1:$I$147,5,0))</f>
        <v>90</v>
      </c>
      <c r="I226" s="2" t="n">
        <f aca="false">IF(IFERROR(VLOOKUP($A226,road_country_averages!$B$1:$I$147,6,0),0)=0,VLOOKUP($E226,road_region_averages!$A$1:$G$26,5,0),VLOOKUP($A226,road_country_averages!$B$1:$I$147,6,0))</f>
        <v>90</v>
      </c>
      <c r="J226" s="2" t="n">
        <f aca="false">IF(IFERROR(VLOOKUP($A226,road_country_averages!$B$1:$I$147,7,0),0)=0,VLOOKUP($E226,road_region_averages!$A$1:$G$26,6,0),VLOOKUP($A226,road_country_averages!$B$1:$I$147,7,0))</f>
        <v>50</v>
      </c>
      <c r="K226" s="2" t="n">
        <f aca="false">IF(IFERROR(VLOOKUP($A226,road_country_averages!$B$1:$I$147,8,0),0)=0,VLOOKUP($E226,road_region_averages!$A$1:$G$26,7,0),VLOOKUP($A226,road_country_averages!$B$1:$I$147,8,0))</f>
        <v>50</v>
      </c>
    </row>
    <row r="227" customFormat="false" ht="16" hidden="false" customHeight="false" outlineLevel="0" collapsed="false">
      <c r="A227" s="1" t="s">
        <v>153</v>
      </c>
      <c r="B227" s="1" t="s">
        <v>7</v>
      </c>
      <c r="C227" s="1" t="str">
        <f aca="false">VLOOKUP($A227,country_info!$A$1:$E$259,2,0)</f>
        <v>Turkey</v>
      </c>
      <c r="D227" s="1" t="str">
        <f aca="false">VLOOKUP($A227,country_info!$A$1:$E$259,4,0)</f>
        <v>Asia</v>
      </c>
      <c r="E227" s="1" t="str">
        <f aca="false">VLOOKUP($A227,country_info!$A$1:$E$259,5,0)</f>
        <v>Western Asia</v>
      </c>
      <c r="F227" s="2" t="n">
        <f aca="false">IF(IFERROR(VLOOKUP($A227,road_country_averages!$B$1:$I$147,3,0),0)=0,VLOOKUP($E227,road_region_averages!$A$1:$G$26,2,0),VLOOKUP($A227,road_country_averages!$B$1:$I$147,3,0))</f>
        <v>120</v>
      </c>
      <c r="G227" s="2" t="n">
        <f aca="false">IF(IFERROR(VLOOKUP($A227,road_country_averages!$B$1:$I$147,4,0),0)=0,VLOOKUP($E227,road_region_averages!$A$1:$G$26,3,0),VLOOKUP($A227,road_country_averages!$B$1:$I$147,4,0))</f>
        <v>120</v>
      </c>
      <c r="H227" s="2" t="n">
        <f aca="false">IF(IFERROR(VLOOKUP($A227,road_country_averages!$B$1:$I$147,5,0),0)=0,VLOOKUP($E227,road_region_averages!$A$1:$G$26,4,0),VLOOKUP($A227,road_country_averages!$B$1:$I$147,5,0))</f>
        <v>90</v>
      </c>
      <c r="I227" s="2" t="n">
        <f aca="false">IF(IFERROR(VLOOKUP($A227,road_country_averages!$B$1:$I$147,6,0),0)=0,VLOOKUP($E227,road_region_averages!$A$1:$G$26,5,0),VLOOKUP($A227,road_country_averages!$B$1:$I$147,6,0))</f>
        <v>90</v>
      </c>
      <c r="J227" s="2" t="n">
        <f aca="false">IF(IFERROR(VLOOKUP($A227,road_country_averages!$B$1:$I$147,7,0),0)=0,VLOOKUP($E227,road_region_averages!$A$1:$G$26,6,0),VLOOKUP($A227,road_country_averages!$B$1:$I$147,7,0))</f>
        <v>50</v>
      </c>
      <c r="K227" s="2" t="n">
        <f aca="false">IF(IFERROR(VLOOKUP($A227,road_country_averages!$B$1:$I$147,8,0),0)=0,VLOOKUP($E227,road_region_averages!$A$1:$G$26,7,0),VLOOKUP($A227,road_country_averages!$B$1:$I$147,8,0))</f>
        <v>50</v>
      </c>
    </row>
    <row r="228" customFormat="false" ht="16" hidden="false" customHeight="false" outlineLevel="0" collapsed="false">
      <c r="A228" s="1" t="s">
        <v>495</v>
      </c>
      <c r="B228" s="1" t="s">
        <v>345</v>
      </c>
      <c r="C228" s="1" t="str">
        <f aca="false">VLOOKUP($A228,country_info!$A$1:$E$259,2,0)</f>
        <v>Tuvalu</v>
      </c>
      <c r="D228" s="1" t="str">
        <f aca="false">VLOOKUP($A228,country_info!$A$1:$E$259,4,0)</f>
        <v>Oceania</v>
      </c>
      <c r="E228" s="1" t="str">
        <f aca="false">VLOOKUP($A228,country_info!$A$1:$E$259,5,0)</f>
        <v>Polynesia</v>
      </c>
      <c r="F228" s="2" t="n">
        <f aca="false">IF(IFERROR(VLOOKUP($A228,road_country_averages!$B$1:$I$147,3,0),0)=0,VLOOKUP($E228,road_region_averages!$A$1:$G$26,2,0),VLOOKUP($A228,road_country_averages!$B$1:$I$147,3,0))</f>
        <v>110</v>
      </c>
      <c r="G228" s="2" t="n">
        <f aca="false">IF(IFERROR(VLOOKUP($A228,road_country_averages!$B$1:$I$147,4,0),0)=0,VLOOKUP($E228,road_region_averages!$A$1:$G$26,3,0),VLOOKUP($A228,road_country_averages!$B$1:$I$147,4,0))</f>
        <v>110</v>
      </c>
      <c r="H228" s="2" t="n">
        <f aca="false">IF(IFERROR(VLOOKUP($A228,road_country_averages!$B$1:$I$147,5,0),0)=0,VLOOKUP($E228,road_region_averages!$A$1:$G$26,4,0),VLOOKUP($A228,road_country_averages!$B$1:$I$147,5,0))</f>
        <v>60.675</v>
      </c>
      <c r="I228" s="2" t="n">
        <f aca="false">IF(IFERROR(VLOOKUP($A228,road_country_averages!$B$1:$I$147,6,0),0)=0,VLOOKUP($E228,road_region_averages!$A$1:$G$26,5,0),VLOOKUP($A228,road_country_averages!$B$1:$I$147,6,0))</f>
        <v>60.675</v>
      </c>
      <c r="J228" s="2" t="n">
        <f aca="false">IF(IFERROR(VLOOKUP($A228,road_country_averages!$B$1:$I$147,7,0),0)=0,VLOOKUP($E228,road_region_averages!$A$1:$G$26,6,0),VLOOKUP($A228,road_country_averages!$B$1:$I$147,7,0))</f>
        <v>32.075</v>
      </c>
      <c r="K228" s="2" t="n">
        <f aca="false">IF(IFERROR(VLOOKUP($A228,road_country_averages!$B$1:$I$147,8,0),0)=0,VLOOKUP($E228,road_region_averages!$A$1:$G$26,7,0),VLOOKUP($A228,road_country_averages!$B$1:$I$147,8,0))</f>
        <v>40.125</v>
      </c>
    </row>
    <row r="229" customFormat="false" ht="16" hidden="false" customHeight="false" outlineLevel="0" collapsed="false">
      <c r="A229" s="1" t="s">
        <v>395</v>
      </c>
      <c r="B229" s="1" t="s">
        <v>7</v>
      </c>
      <c r="C229" s="1" t="str">
        <f aca="false">VLOOKUP($A229,country_info!$A$1:$E$259,2,0)</f>
        <v>Taiwan</v>
      </c>
      <c r="D229" s="1" t="str">
        <f aca="false">VLOOKUP($A229,country_info!$A$1:$E$259,4,0)</f>
        <v>Asia</v>
      </c>
      <c r="E229" s="1" t="str">
        <f aca="false">VLOOKUP($A229,country_info!$A$1:$E$259,5,0)</f>
        <v>Eastern Asia</v>
      </c>
      <c r="F229" s="2" t="n">
        <f aca="false">IF(IFERROR(VLOOKUP($A229,road_country_averages!$B$1:$I$147,3,0),0)=0,VLOOKUP($E229,road_region_averages!$A$1:$G$26,2,0),VLOOKUP($A229,road_country_averages!$B$1:$I$147,3,0))</f>
        <v>100</v>
      </c>
      <c r="G229" s="2" t="n">
        <f aca="false">IF(IFERROR(VLOOKUP($A229,road_country_averages!$B$1:$I$147,4,0),0)=0,VLOOKUP($E229,road_region_averages!$A$1:$G$26,3,0),VLOOKUP($A229,road_country_averages!$B$1:$I$147,4,0))</f>
        <v>110</v>
      </c>
      <c r="H229" s="2" t="n">
        <f aca="false">IF(IFERROR(VLOOKUP($A229,road_country_averages!$B$1:$I$147,5,0),0)=0,VLOOKUP($E229,road_region_averages!$A$1:$G$26,4,0),VLOOKUP($A229,road_country_averages!$B$1:$I$147,5,0))</f>
        <v>80</v>
      </c>
      <c r="I229" s="2" t="n">
        <f aca="false">IF(IFERROR(VLOOKUP($A229,road_country_averages!$B$1:$I$147,6,0),0)=0,VLOOKUP($E229,road_region_averages!$A$1:$G$26,5,0),VLOOKUP($A229,road_country_averages!$B$1:$I$147,6,0))</f>
        <v>80</v>
      </c>
      <c r="J229" s="2" t="n">
        <f aca="false">IF(IFERROR(VLOOKUP($A229,road_country_averages!$B$1:$I$147,7,0),0)=0,VLOOKUP($E229,road_region_averages!$A$1:$G$26,6,0),VLOOKUP($A229,road_country_averages!$B$1:$I$147,7,0))</f>
        <v>40</v>
      </c>
      <c r="K229" s="2" t="n">
        <f aca="false">IF(IFERROR(VLOOKUP($A229,road_country_averages!$B$1:$I$147,8,0),0)=0,VLOOKUP($E229,road_region_averages!$A$1:$G$26,7,0),VLOOKUP($A229,road_country_averages!$B$1:$I$147,8,0))</f>
        <v>40</v>
      </c>
    </row>
    <row r="230" customFormat="false" ht="16" hidden="false" customHeight="false" outlineLevel="0" collapsed="false">
      <c r="A230" s="1" t="s">
        <v>49</v>
      </c>
      <c r="B230" s="1" t="s">
        <v>39</v>
      </c>
      <c r="C230" s="1" t="str">
        <f aca="false">VLOOKUP($A230,country_info!$A$1:$E$259,2,0)</f>
        <v>United Republic of Tanzania</v>
      </c>
      <c r="D230" s="1" t="str">
        <f aca="false">VLOOKUP($A230,country_info!$A$1:$E$259,4,0)</f>
        <v>Africa</v>
      </c>
      <c r="E230" s="1" t="str">
        <f aca="false">VLOOKUP($A230,country_info!$A$1:$E$259,5,0)</f>
        <v>Eastern Africa</v>
      </c>
      <c r="F230" s="2" t="n">
        <f aca="false">IF(IFERROR(VLOOKUP($A230,road_country_averages!$B$1:$I$147,3,0),0)=0,VLOOKUP($E230,road_region_averages!$A$1:$G$26,2,0),VLOOKUP($A230,road_country_averages!$B$1:$I$147,3,0))</f>
        <v>110</v>
      </c>
      <c r="G230" s="2" t="n">
        <f aca="false">IF(IFERROR(VLOOKUP($A230,road_country_averages!$B$1:$I$147,4,0),0)=0,VLOOKUP($E230,road_region_averages!$A$1:$G$26,3,0),VLOOKUP($A230,road_country_averages!$B$1:$I$147,4,0))</f>
        <v>110</v>
      </c>
      <c r="H230" s="2" t="n">
        <f aca="false">IF(IFERROR(VLOOKUP($A230,road_country_averages!$B$1:$I$147,5,0),0)=0,VLOOKUP($E230,road_region_averages!$A$1:$G$26,4,0),VLOOKUP($A230,road_country_averages!$B$1:$I$147,5,0))</f>
        <v>91.6666666666667</v>
      </c>
      <c r="I230" s="2" t="n">
        <f aca="false">IF(IFERROR(VLOOKUP($A230,road_country_averages!$B$1:$I$147,6,0),0)=0,VLOOKUP($E230,road_region_averages!$A$1:$G$26,5,0),VLOOKUP($A230,road_country_averages!$B$1:$I$147,6,0))</f>
        <v>93.3333333333333</v>
      </c>
      <c r="J230" s="2" t="n">
        <f aca="false">IF(IFERROR(VLOOKUP($A230,road_country_averages!$B$1:$I$147,7,0),0)=0,VLOOKUP($E230,road_region_averages!$A$1:$G$26,6,0),VLOOKUP($A230,road_country_averages!$B$1:$I$147,7,0))</f>
        <v>51.6666666666667</v>
      </c>
      <c r="K230" s="2" t="n">
        <f aca="false">IF(IFERROR(VLOOKUP($A230,road_country_averages!$B$1:$I$147,8,0),0)=0,VLOOKUP($E230,road_region_averages!$A$1:$G$26,7,0),VLOOKUP($A230,road_country_averages!$B$1:$I$147,8,0))</f>
        <v>53.3333333333333</v>
      </c>
    </row>
    <row r="231" customFormat="false" ht="16" hidden="false" customHeight="false" outlineLevel="0" collapsed="false">
      <c r="A231" s="1" t="s">
        <v>288</v>
      </c>
      <c r="B231" s="1" t="s">
        <v>39</v>
      </c>
      <c r="C231" s="1" t="str">
        <f aca="false">VLOOKUP($A231,country_info!$A$1:$E$259,2,0)</f>
        <v>Uganda</v>
      </c>
      <c r="D231" s="1" t="str">
        <f aca="false">VLOOKUP($A231,country_info!$A$1:$E$259,4,0)</f>
        <v>Africa</v>
      </c>
      <c r="E231" s="1" t="str">
        <f aca="false">VLOOKUP($A231,country_info!$A$1:$E$259,5,0)</f>
        <v>Eastern Africa</v>
      </c>
      <c r="F231" s="2" t="n">
        <f aca="false">IF(IFERROR(VLOOKUP($A231,road_country_averages!$B$1:$I$147,3,0),0)=0,VLOOKUP($E231,road_region_averages!$A$1:$G$26,2,0),VLOOKUP($A231,road_country_averages!$B$1:$I$147,3,0))</f>
        <v>110</v>
      </c>
      <c r="G231" s="2" t="n">
        <f aca="false">IF(IFERROR(VLOOKUP($A231,road_country_averages!$B$1:$I$147,4,0),0)=0,VLOOKUP($E231,road_region_averages!$A$1:$G$26,3,0),VLOOKUP($A231,road_country_averages!$B$1:$I$147,4,0))</f>
        <v>110</v>
      </c>
      <c r="H231" s="2" t="n">
        <f aca="false">IF(IFERROR(VLOOKUP($A231,road_country_averages!$B$1:$I$147,5,0),0)=0,VLOOKUP($E231,road_region_averages!$A$1:$G$26,4,0),VLOOKUP($A231,road_country_averages!$B$1:$I$147,5,0))</f>
        <v>91.6666666666667</v>
      </c>
      <c r="I231" s="2" t="n">
        <f aca="false">IF(IFERROR(VLOOKUP($A231,road_country_averages!$B$1:$I$147,6,0),0)=0,VLOOKUP($E231,road_region_averages!$A$1:$G$26,5,0),VLOOKUP($A231,road_country_averages!$B$1:$I$147,6,0))</f>
        <v>93.3333333333333</v>
      </c>
      <c r="J231" s="2" t="n">
        <f aca="false">IF(IFERROR(VLOOKUP($A231,road_country_averages!$B$1:$I$147,7,0),0)=0,VLOOKUP($E231,road_region_averages!$A$1:$G$26,6,0),VLOOKUP($A231,road_country_averages!$B$1:$I$147,7,0))</f>
        <v>51.6666666666667</v>
      </c>
      <c r="K231" s="2" t="n">
        <f aca="false">IF(IFERROR(VLOOKUP($A231,road_country_averages!$B$1:$I$147,8,0),0)=0,VLOOKUP($E231,road_region_averages!$A$1:$G$26,7,0),VLOOKUP($A231,road_country_averages!$B$1:$I$147,8,0))</f>
        <v>53.3333333333333</v>
      </c>
    </row>
    <row r="232" customFormat="false" ht="16" hidden="false" customHeight="false" outlineLevel="0" collapsed="false">
      <c r="A232" s="1" t="s">
        <v>84</v>
      </c>
      <c r="B232" s="1" t="s">
        <v>56</v>
      </c>
      <c r="C232" s="1" t="str">
        <f aca="false">VLOOKUP($A232,country_info!$A$1:$E$259,2,0)</f>
        <v>Ukraine</v>
      </c>
      <c r="D232" s="1" t="str">
        <f aca="false">VLOOKUP($A232,country_info!$A$1:$E$259,4,0)</f>
        <v>Europe</v>
      </c>
      <c r="E232" s="1" t="str">
        <f aca="false">VLOOKUP($A232,country_info!$A$1:$E$259,5,0)</f>
        <v>Eastern Europe</v>
      </c>
      <c r="F232" s="2" t="n">
        <f aca="false">IF(IFERROR(VLOOKUP($A232,road_country_averages!$B$1:$I$147,3,0),0)=0,VLOOKUP($E232,road_region_averages!$A$1:$G$26,2,0),VLOOKUP($A232,road_country_averages!$B$1:$I$147,3,0))</f>
        <v>110</v>
      </c>
      <c r="G232" s="2" t="n">
        <f aca="false">IF(IFERROR(VLOOKUP($A232,road_country_averages!$B$1:$I$147,4,0),0)=0,VLOOKUP($E232,road_region_averages!$A$1:$G$26,3,0),VLOOKUP($A232,road_country_averages!$B$1:$I$147,4,0))</f>
        <v>130</v>
      </c>
      <c r="H232" s="2" t="n">
        <f aca="false">IF(IFERROR(VLOOKUP($A232,road_country_averages!$B$1:$I$147,5,0),0)=0,VLOOKUP($E232,road_region_averages!$A$1:$G$26,4,0),VLOOKUP($A232,road_country_averages!$B$1:$I$147,5,0))</f>
        <v>90</v>
      </c>
      <c r="I232" s="2" t="n">
        <f aca="false">IF(IFERROR(VLOOKUP($A232,road_country_averages!$B$1:$I$147,6,0),0)=0,VLOOKUP($E232,road_region_averages!$A$1:$G$26,5,0),VLOOKUP($A232,road_country_averages!$B$1:$I$147,6,0))</f>
        <v>90</v>
      </c>
      <c r="J232" s="2" t="n">
        <f aca="false">IF(IFERROR(VLOOKUP($A232,road_country_averages!$B$1:$I$147,7,0),0)=0,VLOOKUP($E232,road_region_averages!$A$1:$G$26,6,0),VLOOKUP($A232,road_country_averages!$B$1:$I$147,7,0))</f>
        <v>50</v>
      </c>
      <c r="K232" s="2" t="n">
        <f aca="false">IF(IFERROR(VLOOKUP($A232,road_country_averages!$B$1:$I$147,8,0),0)=0,VLOOKUP($E232,road_region_averages!$A$1:$G$26,7,0),VLOOKUP($A232,road_country_averages!$B$1:$I$147,8,0))</f>
        <v>50</v>
      </c>
    </row>
    <row r="233" customFormat="false" ht="16" hidden="false" customHeight="false" outlineLevel="0" collapsed="false">
      <c r="A233" s="1" t="s">
        <v>430</v>
      </c>
      <c r="B233" s="1" t="s">
        <v>73</v>
      </c>
      <c r="C233" s="1" t="str">
        <f aca="false">VLOOKUP($A233,country_info!$A$1:$E$259,2,0)</f>
        <v>United States Minor Outlying Islands</v>
      </c>
      <c r="D233" s="1" t="str">
        <f aca="false">VLOOKUP($A233,country_info!$A$1:$E$259,4,0)</f>
        <v>Oceania</v>
      </c>
      <c r="E233" s="1" t="str">
        <f aca="false">VLOOKUP($A233,country_info!$A$1:$E$259,5,0)</f>
        <v>Seven seas (open ocean)</v>
      </c>
      <c r="F233" s="2" t="n">
        <f aca="false">IF(IFERROR(VLOOKUP($A233,road_country_averages!$B$1:$I$147,3,0),0)=0,VLOOKUP($E233,road_region_averages!$A$1:$G$26,2,0),VLOOKUP($A233,road_country_averages!$B$1:$I$147,3,0))</f>
        <v>110</v>
      </c>
      <c r="G233" s="2" t="n">
        <f aca="false">IF(IFERROR(VLOOKUP($A233,road_country_averages!$B$1:$I$147,4,0),0)=0,VLOOKUP($E233,road_region_averages!$A$1:$G$26,3,0),VLOOKUP($A233,road_country_averages!$B$1:$I$147,4,0))</f>
        <v>110</v>
      </c>
      <c r="H233" s="2" t="n">
        <f aca="false">IF(IFERROR(VLOOKUP($A233,road_country_averages!$B$1:$I$147,5,0),0)=0,VLOOKUP($E233,road_region_averages!$A$1:$G$26,4,0),VLOOKUP($A233,road_country_averages!$B$1:$I$147,5,0))</f>
        <v>90</v>
      </c>
      <c r="I233" s="2" t="n">
        <f aca="false">IF(IFERROR(VLOOKUP($A233,road_country_averages!$B$1:$I$147,6,0),0)=0,VLOOKUP($E233,road_region_averages!$A$1:$G$26,5,0),VLOOKUP($A233,road_country_averages!$B$1:$I$147,6,0))</f>
        <v>90</v>
      </c>
      <c r="J233" s="2" t="n">
        <f aca="false">IF(IFERROR(VLOOKUP($A233,road_country_averages!$B$1:$I$147,7,0),0)=0,VLOOKUP($E233,road_region_averages!$A$1:$G$26,6,0),VLOOKUP($A233,road_country_averages!$B$1:$I$147,7,0))</f>
        <v>50</v>
      </c>
      <c r="K233" s="2" t="n">
        <f aca="false">IF(IFERROR(VLOOKUP($A233,road_country_averages!$B$1:$I$147,8,0),0)=0,VLOOKUP($E233,road_region_averages!$A$1:$G$26,7,0),VLOOKUP($A233,road_country_averages!$B$1:$I$147,8,0))</f>
        <v>50</v>
      </c>
    </row>
    <row r="234" customFormat="false" ht="16" hidden="false" customHeight="false" outlineLevel="0" collapsed="false">
      <c r="A234" s="1" t="s">
        <v>113</v>
      </c>
      <c r="B234" s="1" t="s">
        <v>13</v>
      </c>
      <c r="C234" s="1" t="str">
        <f aca="false">VLOOKUP($A234,country_info!$A$1:$E$259,2,0)</f>
        <v>Uruguay</v>
      </c>
      <c r="D234" s="1" t="str">
        <f aca="false">VLOOKUP($A234,country_info!$A$1:$E$259,4,0)</f>
        <v>Americas</v>
      </c>
      <c r="E234" s="1" t="str">
        <f aca="false">VLOOKUP($A234,country_info!$A$1:$E$259,5,0)</f>
        <v>South America</v>
      </c>
      <c r="F234" s="2" t="n">
        <f aca="false">IF(IFERROR(VLOOKUP($A234,road_country_averages!$B$1:$I$147,3,0),0)=0,VLOOKUP($E234,road_region_averages!$A$1:$G$26,2,0),VLOOKUP($A234,road_country_averages!$B$1:$I$147,3,0))</f>
        <v>90</v>
      </c>
      <c r="G234" s="2" t="n">
        <f aca="false">IF(IFERROR(VLOOKUP($A234,road_country_averages!$B$1:$I$147,4,0),0)=0,VLOOKUP($E234,road_region_averages!$A$1:$G$26,3,0),VLOOKUP($A234,road_country_averages!$B$1:$I$147,4,0))</f>
        <v>110</v>
      </c>
      <c r="H234" s="2" t="n">
        <f aca="false">IF(IFERROR(VLOOKUP($A234,road_country_averages!$B$1:$I$147,5,0),0)=0,VLOOKUP($E234,road_region_averages!$A$1:$G$26,4,0),VLOOKUP($A234,road_country_averages!$B$1:$I$147,5,0))</f>
        <v>90</v>
      </c>
      <c r="I234" s="2" t="n">
        <f aca="false">IF(IFERROR(VLOOKUP($A234,road_country_averages!$B$1:$I$147,6,0),0)=0,VLOOKUP($E234,road_region_averages!$A$1:$G$26,5,0),VLOOKUP($A234,road_country_averages!$B$1:$I$147,6,0))</f>
        <v>90</v>
      </c>
      <c r="J234" s="2" t="n">
        <f aca="false">IF(IFERROR(VLOOKUP($A234,road_country_averages!$B$1:$I$147,7,0),0)=0,VLOOKUP($E234,road_region_averages!$A$1:$G$26,6,0),VLOOKUP($A234,road_country_averages!$B$1:$I$147,7,0))</f>
        <v>45</v>
      </c>
      <c r="K234" s="2" t="n">
        <f aca="false">IF(IFERROR(VLOOKUP($A234,road_country_averages!$B$1:$I$147,8,0),0)=0,VLOOKUP($E234,road_region_averages!$A$1:$G$26,7,0),VLOOKUP($A234,road_country_averages!$B$1:$I$147,8,0))</f>
        <v>45</v>
      </c>
    </row>
    <row r="235" customFormat="false" ht="16" hidden="false" customHeight="false" outlineLevel="0" collapsed="false">
      <c r="A235" s="1" t="s">
        <v>330</v>
      </c>
      <c r="B235" s="1" t="s">
        <v>73</v>
      </c>
      <c r="C235" s="1" t="str">
        <f aca="false">VLOOKUP($A235,country_info!$A$1:$E$259,2,0)</f>
        <v>United States of America</v>
      </c>
      <c r="D235" s="1" t="str">
        <f aca="false">VLOOKUP($A235,country_info!$A$1:$E$259,4,0)</f>
        <v>Americas</v>
      </c>
      <c r="E235" s="1" t="str">
        <f aca="false">VLOOKUP($A235,country_info!$A$1:$E$259,5,0)</f>
        <v>Northern America</v>
      </c>
      <c r="F235" s="2" t="n">
        <f aca="false">IF(IFERROR(VLOOKUP($A235,road_country_averages!$B$1:$I$147,3,0),0)=0,VLOOKUP($E235,road_region_averages!$A$1:$G$26,2,0),VLOOKUP($A235,road_country_averages!$B$1:$I$147,3,0))</f>
        <v>156.17</v>
      </c>
      <c r="G235" s="2" t="n">
        <f aca="false">IF(IFERROR(VLOOKUP($A235,road_country_averages!$B$1:$I$147,4,0),0)=0,VLOOKUP($E235,road_region_averages!$A$1:$G$26,3,0),VLOOKUP($A235,road_country_averages!$B$1:$I$147,4,0))</f>
        <v>207.69</v>
      </c>
      <c r="H235" s="2" t="n">
        <f aca="false">IF(IFERROR(VLOOKUP($A235,road_country_averages!$B$1:$I$147,5,0),0)=0,VLOOKUP($E235,road_region_averages!$A$1:$G$26,4,0),VLOOKUP($A235,road_country_averages!$B$1:$I$147,5,0))</f>
        <v>80</v>
      </c>
      <c r="I235" s="2" t="n">
        <f aca="false">IF(IFERROR(VLOOKUP($A235,road_country_averages!$B$1:$I$147,6,0),0)=0,VLOOKUP($E235,road_region_averages!$A$1:$G$26,5,0),VLOOKUP($A235,road_country_averages!$B$1:$I$147,6,0))</f>
        <v>80</v>
      </c>
      <c r="J235" s="2" t="n">
        <f aca="false">IF(IFERROR(VLOOKUP($A235,road_country_averages!$B$1:$I$147,7,0),0)=0,VLOOKUP($E235,road_region_averages!$A$1:$G$26,6,0),VLOOKUP($A235,road_country_averages!$B$1:$I$147,7,0))</f>
        <v>50</v>
      </c>
      <c r="K235" s="2" t="n">
        <f aca="false">IF(IFERROR(VLOOKUP($A235,road_country_averages!$B$1:$I$147,8,0),0)=0,VLOOKUP($E235,road_region_averages!$A$1:$G$26,7,0),VLOOKUP($A235,road_country_averages!$B$1:$I$147,8,0))</f>
        <v>50</v>
      </c>
    </row>
    <row r="236" customFormat="false" ht="16" hidden="false" customHeight="false" outlineLevel="0" collapsed="false">
      <c r="A236" s="1" t="s">
        <v>101</v>
      </c>
      <c r="B236" s="1" t="s">
        <v>7</v>
      </c>
      <c r="C236" s="1" t="str">
        <f aca="false">VLOOKUP($A236,country_info!$A$1:$E$259,2,0)</f>
        <v>Uzbekistan</v>
      </c>
      <c r="D236" s="1" t="str">
        <f aca="false">VLOOKUP($A236,country_info!$A$1:$E$259,4,0)</f>
        <v>Asia</v>
      </c>
      <c r="E236" s="1" t="str">
        <f aca="false">VLOOKUP($A236,country_info!$A$1:$E$259,5,0)</f>
        <v>Central Asia</v>
      </c>
      <c r="F236" s="2" t="n">
        <f aca="false">IF(IFERROR(VLOOKUP($A236,road_country_averages!$B$1:$I$147,3,0),0)=0,VLOOKUP($E236,road_region_averages!$A$1:$G$26,2,0),VLOOKUP($A236,road_country_averages!$B$1:$I$147,3,0))</f>
        <v>110</v>
      </c>
      <c r="G236" s="2" t="n">
        <f aca="false">IF(IFERROR(VLOOKUP($A236,road_country_averages!$B$1:$I$147,4,0),0)=0,VLOOKUP($E236,road_region_averages!$A$1:$G$26,3,0),VLOOKUP($A236,road_country_averages!$B$1:$I$147,4,0))</f>
        <v>110</v>
      </c>
      <c r="H236" s="2" t="n">
        <f aca="false">IF(IFERROR(VLOOKUP($A236,road_country_averages!$B$1:$I$147,5,0),0)=0,VLOOKUP($E236,road_region_averages!$A$1:$G$26,4,0),VLOOKUP($A236,road_country_averages!$B$1:$I$147,5,0))</f>
        <v>90</v>
      </c>
      <c r="I236" s="2" t="n">
        <f aca="false">IF(IFERROR(VLOOKUP($A236,road_country_averages!$B$1:$I$147,6,0),0)=0,VLOOKUP($E236,road_region_averages!$A$1:$G$26,5,0),VLOOKUP($A236,road_country_averages!$B$1:$I$147,6,0))</f>
        <v>90</v>
      </c>
      <c r="J236" s="2" t="n">
        <f aca="false">IF(IFERROR(VLOOKUP($A236,road_country_averages!$B$1:$I$147,7,0),0)=0,VLOOKUP($E236,road_region_averages!$A$1:$G$26,6,0),VLOOKUP($A236,road_country_averages!$B$1:$I$147,7,0))</f>
        <v>20</v>
      </c>
      <c r="K236" s="2" t="n">
        <f aca="false">IF(IFERROR(VLOOKUP($A236,road_country_averages!$B$1:$I$147,8,0),0)=0,VLOOKUP($E236,road_region_averages!$A$1:$G$26,7,0),VLOOKUP($A236,road_country_averages!$B$1:$I$147,8,0))</f>
        <v>60</v>
      </c>
    </row>
    <row r="237" customFormat="false" ht="16" hidden="false" customHeight="false" outlineLevel="0" collapsed="false">
      <c r="A237" s="1" t="s">
        <v>359</v>
      </c>
      <c r="B237" s="1" t="s">
        <v>56</v>
      </c>
      <c r="C237" s="1" t="str">
        <f aca="false">VLOOKUP($A237,country_info!$A$1:$E$259,2,0)</f>
        <v>Vatican</v>
      </c>
      <c r="D237" s="1" t="str">
        <f aca="false">VLOOKUP($A237,country_info!$A$1:$E$259,4,0)</f>
        <v>Europe</v>
      </c>
      <c r="E237" s="1" t="str">
        <f aca="false">VLOOKUP($A237,country_info!$A$1:$E$259,5,0)</f>
        <v>Southern Europe</v>
      </c>
      <c r="F237" s="2" t="n">
        <f aca="false">IF(IFERROR(VLOOKUP($A237,road_country_averages!$B$1:$I$147,3,0),0)=0,VLOOKUP($E237,road_region_averages!$A$1:$G$26,2,0),VLOOKUP($A237,road_country_averages!$B$1:$I$147,3,0))</f>
        <v>115.714285714286</v>
      </c>
      <c r="G237" s="2" t="n">
        <f aca="false">IF(IFERROR(VLOOKUP($A237,road_country_averages!$B$1:$I$147,4,0),0)=0,VLOOKUP($E237,road_region_averages!$A$1:$G$26,3,0),VLOOKUP($A237,road_country_averages!$B$1:$I$147,4,0))</f>
        <v>124.285714285714</v>
      </c>
      <c r="H237" s="2" t="n">
        <f aca="false">IF(IFERROR(VLOOKUP($A237,road_country_averages!$B$1:$I$147,5,0),0)=0,VLOOKUP($E237,road_region_averages!$A$1:$G$26,4,0),VLOOKUP($A237,road_country_averages!$B$1:$I$147,5,0))</f>
        <v>83.3333333333333</v>
      </c>
      <c r="I237" s="2" t="n">
        <f aca="false">IF(IFERROR(VLOOKUP($A237,road_country_averages!$B$1:$I$147,6,0),0)=0,VLOOKUP($E237,road_region_averages!$A$1:$G$26,5,0),VLOOKUP($A237,road_country_averages!$B$1:$I$147,6,0))</f>
        <v>83.3333333333333</v>
      </c>
      <c r="J237" s="2" t="n">
        <f aca="false">IF(IFERROR(VLOOKUP($A237,road_country_averages!$B$1:$I$147,7,0),0)=0,VLOOKUP($E237,road_region_averages!$A$1:$G$26,6,0),VLOOKUP($A237,road_country_averages!$B$1:$I$147,7,0))</f>
        <v>50</v>
      </c>
      <c r="K237" s="2" t="n">
        <f aca="false">IF(IFERROR(VLOOKUP($A237,road_country_averages!$B$1:$I$147,8,0),0)=0,VLOOKUP($E237,road_region_averages!$A$1:$G$26,7,0),VLOOKUP($A237,road_country_averages!$B$1:$I$147,8,0))</f>
        <v>50</v>
      </c>
    </row>
    <row r="238" customFormat="false" ht="16" hidden="false" customHeight="false" outlineLevel="0" collapsed="false">
      <c r="A238" s="1" t="s">
        <v>422</v>
      </c>
      <c r="B238" s="1" t="s">
        <v>73</v>
      </c>
      <c r="C238" s="1" t="str">
        <f aca="false">VLOOKUP($A238,country_info!$A$1:$E$259,2,0)</f>
        <v>Saint Vincent and the Grenadines</v>
      </c>
      <c r="D238" s="1" t="str">
        <f aca="false">VLOOKUP($A238,country_info!$A$1:$E$259,4,0)</f>
        <v>Americas</v>
      </c>
      <c r="E238" s="1" t="str">
        <f aca="false">VLOOKUP($A238,country_info!$A$1:$E$259,5,0)</f>
        <v>Caribbean</v>
      </c>
      <c r="F238" s="2" t="n">
        <f aca="false">IF(IFERROR(VLOOKUP($A238,road_country_averages!$B$1:$I$147,3,0),0)=0,VLOOKUP($E238,road_region_averages!$A$1:$G$26,2,0),VLOOKUP($A238,road_country_averages!$B$1:$I$147,3,0))</f>
        <v>98.785</v>
      </c>
      <c r="G238" s="2" t="n">
        <f aca="false">IF(IFERROR(VLOOKUP($A238,road_country_averages!$B$1:$I$147,4,0),0)=0,VLOOKUP($E238,road_region_averages!$A$1:$G$26,3,0),VLOOKUP($A238,road_country_averages!$B$1:$I$147,4,0))</f>
        <v>100.395</v>
      </c>
      <c r="H238" s="2" t="n">
        <f aca="false">IF(IFERROR(VLOOKUP($A238,road_country_averages!$B$1:$I$147,5,0),0)=0,VLOOKUP($E238,road_region_averages!$A$1:$G$26,4,0),VLOOKUP($A238,road_country_averages!$B$1:$I$147,5,0))</f>
        <v>68.1835294117647</v>
      </c>
      <c r="I238" s="2" t="n">
        <f aca="false">IF(IFERROR(VLOOKUP($A238,road_country_averages!$B$1:$I$147,6,0),0)=0,VLOOKUP($E238,road_region_averages!$A$1:$G$26,5,0),VLOOKUP($A238,road_country_averages!$B$1:$I$147,6,0))</f>
        <v>68.1835294117647</v>
      </c>
      <c r="J238" s="2" t="n">
        <f aca="false">IF(IFERROR(VLOOKUP($A238,road_country_averages!$B$1:$I$147,7,0),0)=0,VLOOKUP($E238,road_region_averages!$A$1:$G$26,6,0),VLOOKUP($A238,road_country_averages!$B$1:$I$147,7,0))</f>
        <v>32</v>
      </c>
      <c r="K238" s="2" t="n">
        <f aca="false">IF(IFERROR(VLOOKUP($A238,road_country_averages!$B$1:$I$147,8,0),0)=0,VLOOKUP($E238,road_region_averages!$A$1:$G$26,7,0),VLOOKUP($A238,road_country_averages!$B$1:$I$147,8,0))</f>
        <v>32</v>
      </c>
    </row>
    <row r="239" customFormat="false" ht="16" hidden="false" customHeight="false" outlineLevel="0" collapsed="false">
      <c r="A239" s="1" t="s">
        <v>341</v>
      </c>
      <c r="B239" s="1" t="s">
        <v>13</v>
      </c>
      <c r="C239" s="1" t="str">
        <f aca="false">VLOOKUP($A239,country_info!$A$1:$E$259,2,0)</f>
        <v>Venezuela</v>
      </c>
      <c r="D239" s="1" t="str">
        <f aca="false">VLOOKUP($A239,country_info!$A$1:$E$259,4,0)</f>
        <v>Americas</v>
      </c>
      <c r="E239" s="1" t="str">
        <f aca="false">VLOOKUP($A239,country_info!$A$1:$E$259,5,0)</f>
        <v>South America</v>
      </c>
      <c r="F239" s="2" t="n">
        <f aca="false">IF(IFERROR(VLOOKUP($A239,road_country_averages!$B$1:$I$147,3,0),0)=0,VLOOKUP($E239,road_region_averages!$A$1:$G$26,2,0),VLOOKUP($A239,road_country_averages!$B$1:$I$147,3,0))</f>
        <v>120</v>
      </c>
      <c r="G239" s="2" t="n">
        <f aca="false">IF(IFERROR(VLOOKUP($A239,road_country_averages!$B$1:$I$147,4,0),0)=0,VLOOKUP($E239,road_region_averages!$A$1:$G$26,3,0),VLOOKUP($A239,road_country_averages!$B$1:$I$147,4,0))</f>
        <v>120</v>
      </c>
      <c r="H239" s="2" t="n">
        <f aca="false">IF(IFERROR(VLOOKUP($A239,road_country_averages!$B$1:$I$147,5,0),0)=0,VLOOKUP($E239,road_region_averages!$A$1:$G$26,4,0),VLOOKUP($A239,road_country_averages!$B$1:$I$147,5,0))</f>
        <v>80</v>
      </c>
      <c r="I239" s="2" t="n">
        <f aca="false">IF(IFERROR(VLOOKUP($A239,road_country_averages!$B$1:$I$147,6,0),0)=0,VLOOKUP($E239,road_region_averages!$A$1:$G$26,5,0),VLOOKUP($A239,road_country_averages!$B$1:$I$147,6,0))</f>
        <v>80</v>
      </c>
      <c r="J239" s="2" t="n">
        <f aca="false">IF(IFERROR(VLOOKUP($A239,road_country_averages!$B$1:$I$147,7,0),0)=0,VLOOKUP($E239,road_region_averages!$A$1:$G$26,6,0),VLOOKUP($A239,road_country_averages!$B$1:$I$147,7,0))</f>
        <v>60</v>
      </c>
      <c r="K239" s="2" t="n">
        <f aca="false">IF(IFERROR(VLOOKUP($A239,road_country_averages!$B$1:$I$147,8,0),0)=0,VLOOKUP($E239,road_region_averages!$A$1:$G$26,7,0),VLOOKUP($A239,road_country_averages!$B$1:$I$147,8,0))</f>
        <v>60</v>
      </c>
    </row>
    <row r="240" customFormat="false" ht="16" hidden="false" customHeight="false" outlineLevel="0" collapsed="false">
      <c r="A240" s="1" t="s">
        <v>446</v>
      </c>
      <c r="B240" s="1" t="s">
        <v>73</v>
      </c>
      <c r="C240" s="1" t="str">
        <f aca="false">VLOOKUP($A240,country_info!$A$1:$E$259,2,0)</f>
        <v>British Virgin Islands</v>
      </c>
      <c r="D240" s="1" t="str">
        <f aca="false">VLOOKUP($A240,country_info!$A$1:$E$259,4,0)</f>
        <v>Americas</v>
      </c>
      <c r="E240" s="1" t="str">
        <f aca="false">VLOOKUP($A240,country_info!$A$1:$E$259,5,0)</f>
        <v>Caribbean</v>
      </c>
      <c r="F240" s="2" t="n">
        <f aca="false">IF(IFERROR(VLOOKUP($A240,road_country_averages!$B$1:$I$147,3,0),0)=0,VLOOKUP($E240,road_region_averages!$A$1:$G$26,2,0),VLOOKUP($A240,road_country_averages!$B$1:$I$147,3,0))</f>
        <v>98.785</v>
      </c>
      <c r="G240" s="2" t="n">
        <f aca="false">IF(IFERROR(VLOOKUP($A240,road_country_averages!$B$1:$I$147,4,0),0)=0,VLOOKUP($E240,road_region_averages!$A$1:$G$26,3,0),VLOOKUP($A240,road_country_averages!$B$1:$I$147,4,0))</f>
        <v>100.395</v>
      </c>
      <c r="H240" s="2" t="n">
        <f aca="false">IF(IFERROR(VLOOKUP($A240,road_country_averages!$B$1:$I$147,5,0),0)=0,VLOOKUP($E240,road_region_averages!$A$1:$G$26,4,0),VLOOKUP($A240,road_country_averages!$B$1:$I$147,5,0))</f>
        <v>68.1835294117647</v>
      </c>
      <c r="I240" s="2" t="n">
        <f aca="false">IF(IFERROR(VLOOKUP($A240,road_country_averages!$B$1:$I$147,6,0),0)=0,VLOOKUP($E240,road_region_averages!$A$1:$G$26,5,0),VLOOKUP($A240,road_country_averages!$B$1:$I$147,6,0))</f>
        <v>68.1835294117647</v>
      </c>
      <c r="J240" s="2" t="n">
        <f aca="false">IF(IFERROR(VLOOKUP($A240,road_country_averages!$B$1:$I$147,7,0),0)=0,VLOOKUP($E240,road_region_averages!$A$1:$G$26,6,0),VLOOKUP($A240,road_country_averages!$B$1:$I$147,7,0))</f>
        <v>41.45</v>
      </c>
      <c r="K240" s="2" t="n">
        <f aca="false">IF(IFERROR(VLOOKUP($A240,road_country_averages!$B$1:$I$147,8,0),0)=0,VLOOKUP($E240,road_region_averages!$A$1:$G$26,7,0),VLOOKUP($A240,road_country_averages!$B$1:$I$147,8,0))</f>
        <v>41.8972222222222</v>
      </c>
    </row>
    <row r="241" customFormat="false" ht="16" hidden="false" customHeight="false" outlineLevel="0" collapsed="false">
      <c r="A241" s="1" t="s">
        <v>438</v>
      </c>
      <c r="B241" s="1" t="s">
        <v>73</v>
      </c>
      <c r="C241" s="1" t="str">
        <f aca="false">VLOOKUP($A241,country_info!$A$1:$E$259,2,0)</f>
        <v>United States Virgin Islands</v>
      </c>
      <c r="D241" s="1" t="str">
        <f aca="false">VLOOKUP($A241,country_info!$A$1:$E$259,4,0)</f>
        <v>Americas</v>
      </c>
      <c r="E241" s="1" t="str">
        <f aca="false">VLOOKUP($A241,country_info!$A$1:$E$259,5,0)</f>
        <v>Caribbean</v>
      </c>
      <c r="F241" s="2" t="n">
        <f aca="false">IF(IFERROR(VLOOKUP($A241,road_country_averages!$B$1:$I$147,3,0),0)=0,VLOOKUP($E241,road_region_averages!$A$1:$G$26,2,0),VLOOKUP($A241,road_country_averages!$B$1:$I$147,3,0))</f>
        <v>98.785</v>
      </c>
      <c r="G241" s="2" t="n">
        <f aca="false">IF(IFERROR(VLOOKUP($A241,road_country_averages!$B$1:$I$147,4,0),0)=0,VLOOKUP($E241,road_region_averages!$A$1:$G$26,3,0),VLOOKUP($A241,road_country_averages!$B$1:$I$147,4,0))</f>
        <v>100.395</v>
      </c>
      <c r="H241" s="2" t="n">
        <f aca="false">IF(IFERROR(VLOOKUP($A241,road_country_averages!$B$1:$I$147,5,0),0)=0,VLOOKUP($E241,road_region_averages!$A$1:$G$26,4,0),VLOOKUP($A241,road_country_averages!$B$1:$I$147,5,0))</f>
        <v>68.1835294117647</v>
      </c>
      <c r="I241" s="2" t="n">
        <f aca="false">IF(IFERROR(VLOOKUP($A241,road_country_averages!$B$1:$I$147,6,0),0)=0,VLOOKUP($E241,road_region_averages!$A$1:$G$26,5,0),VLOOKUP($A241,road_country_averages!$B$1:$I$147,6,0))</f>
        <v>68.1835294117647</v>
      </c>
      <c r="J241" s="2" t="n">
        <f aca="false">IF(IFERROR(VLOOKUP($A241,road_country_averages!$B$1:$I$147,7,0),0)=0,VLOOKUP($E241,road_region_averages!$A$1:$G$26,6,0),VLOOKUP($A241,road_country_averages!$B$1:$I$147,7,0))</f>
        <v>41.45</v>
      </c>
      <c r="K241" s="2" t="n">
        <f aca="false">IF(IFERROR(VLOOKUP($A241,road_country_averages!$B$1:$I$147,8,0),0)=0,VLOOKUP($E241,road_region_averages!$A$1:$G$26,7,0),VLOOKUP($A241,road_country_averages!$B$1:$I$147,8,0))</f>
        <v>41.8972222222222</v>
      </c>
    </row>
    <row r="242" customFormat="false" ht="16" hidden="false" customHeight="false" outlineLevel="0" collapsed="false">
      <c r="A242" s="1" t="s">
        <v>133</v>
      </c>
      <c r="B242" s="1" t="s">
        <v>7</v>
      </c>
      <c r="C242" s="1" t="str">
        <f aca="false">VLOOKUP($A242,country_info!$A$1:$E$259,2,0)</f>
        <v>Vietnam</v>
      </c>
      <c r="D242" s="1" t="str">
        <f aca="false">VLOOKUP($A242,country_info!$A$1:$E$259,4,0)</f>
        <v>Asia</v>
      </c>
      <c r="E242" s="1" t="str">
        <f aca="false">VLOOKUP($A242,country_info!$A$1:$E$259,5,0)</f>
        <v>South-Eastern Asia</v>
      </c>
      <c r="F242" s="2" t="n">
        <f aca="false">IF(IFERROR(VLOOKUP($A242,road_country_averages!$B$1:$I$147,3,0),0)=0,VLOOKUP($E242,road_region_averages!$A$1:$G$26,2,0),VLOOKUP($A242,road_country_averages!$B$1:$I$147,3,0))</f>
        <v>104</v>
      </c>
      <c r="G242" s="2" t="n">
        <f aca="false">IF(IFERROR(VLOOKUP($A242,road_country_averages!$B$1:$I$147,4,0),0)=0,VLOOKUP($E242,road_region_averages!$A$1:$G$26,3,0),VLOOKUP($A242,road_country_averages!$B$1:$I$147,4,0))</f>
        <v>104</v>
      </c>
      <c r="H242" s="2" t="n">
        <f aca="false">IF(IFERROR(VLOOKUP($A242,road_country_averages!$B$1:$I$147,5,0),0)=0,VLOOKUP($E242,road_region_averages!$A$1:$G$26,4,0),VLOOKUP($A242,road_country_averages!$B$1:$I$147,5,0))</f>
        <v>76</v>
      </c>
      <c r="I242" s="2" t="n">
        <f aca="false">IF(IFERROR(VLOOKUP($A242,road_country_averages!$B$1:$I$147,6,0),0)=0,VLOOKUP($E242,road_region_averages!$A$1:$G$26,5,0),VLOOKUP($A242,road_country_averages!$B$1:$I$147,6,0))</f>
        <v>76</v>
      </c>
      <c r="J242" s="2" t="n">
        <f aca="false">IF(IFERROR(VLOOKUP($A242,road_country_averages!$B$1:$I$147,7,0),0)=0,VLOOKUP($E242,road_region_averages!$A$1:$G$26,6,0),VLOOKUP($A242,road_country_averages!$B$1:$I$147,7,0))</f>
        <v>48</v>
      </c>
      <c r="K242" s="2" t="n">
        <f aca="false">IF(IFERROR(VLOOKUP($A242,road_country_averages!$B$1:$I$147,8,0),0)=0,VLOOKUP($E242,road_region_averages!$A$1:$G$26,7,0),VLOOKUP($A242,road_country_averages!$B$1:$I$147,8,0))</f>
        <v>48</v>
      </c>
    </row>
    <row r="243" customFormat="false" ht="16" hidden="false" customHeight="false" outlineLevel="0" collapsed="false">
      <c r="A243" s="1" t="s">
        <v>507</v>
      </c>
      <c r="B243" s="1" t="s">
        <v>345</v>
      </c>
      <c r="C243" s="1" t="str">
        <f aca="false">VLOOKUP($A243,country_info!$A$1:$E$259,2,0)</f>
        <v>Vanuatu</v>
      </c>
      <c r="D243" s="1" t="str">
        <f aca="false">VLOOKUP($A243,country_info!$A$1:$E$259,4,0)</f>
        <v>Oceania</v>
      </c>
      <c r="E243" s="1" t="str">
        <f aca="false">VLOOKUP($A243,country_info!$A$1:$E$259,5,0)</f>
        <v>Melanesia</v>
      </c>
      <c r="F243" s="2" t="n">
        <f aca="false">IF(IFERROR(VLOOKUP($A243,road_country_averages!$B$1:$I$147,3,0),0)=0,VLOOKUP($E243,road_region_averages!$A$1:$G$26,2,0),VLOOKUP($A243,road_country_averages!$B$1:$I$147,3,0))</f>
        <v>110</v>
      </c>
      <c r="G243" s="2" t="n">
        <f aca="false">IF(IFERROR(VLOOKUP($A243,road_country_averages!$B$1:$I$147,4,0),0)=0,VLOOKUP($E243,road_region_averages!$A$1:$G$26,3,0),VLOOKUP($A243,road_country_averages!$B$1:$I$147,4,0))</f>
        <v>110</v>
      </c>
      <c r="H243" s="2" t="n">
        <f aca="false">IF(IFERROR(VLOOKUP($A243,road_country_averages!$B$1:$I$147,5,0),0)=0,VLOOKUP($E243,road_region_averages!$A$1:$G$26,4,0),VLOOKUP($A243,road_country_averages!$B$1:$I$147,5,0))</f>
        <v>65</v>
      </c>
      <c r="I243" s="2" t="n">
        <f aca="false">IF(IFERROR(VLOOKUP($A243,road_country_averages!$B$1:$I$147,6,0),0)=0,VLOOKUP($E243,road_region_averages!$A$1:$G$26,5,0),VLOOKUP($A243,road_country_averages!$B$1:$I$147,6,0))</f>
        <v>65</v>
      </c>
      <c r="J243" s="2" t="n">
        <f aca="false">IF(IFERROR(VLOOKUP($A243,road_country_averages!$B$1:$I$147,7,0),0)=0,VLOOKUP($E243,road_region_averages!$A$1:$G$26,6,0),VLOOKUP($A243,road_country_averages!$B$1:$I$147,7,0))</f>
        <v>40</v>
      </c>
      <c r="K243" s="2" t="n">
        <f aca="false">IF(IFERROR(VLOOKUP($A243,road_country_averages!$B$1:$I$147,8,0),0)=0,VLOOKUP($E243,road_region_averages!$A$1:$G$26,7,0),VLOOKUP($A243,road_country_averages!$B$1:$I$147,8,0))</f>
        <v>40</v>
      </c>
    </row>
    <row r="244" customFormat="false" ht="16" hidden="false" customHeight="false" outlineLevel="0" collapsed="false">
      <c r="A244" s="1" t="s">
        <v>489</v>
      </c>
      <c r="B244" s="1" t="s">
        <v>345</v>
      </c>
      <c r="C244" s="1" t="str">
        <f aca="false">VLOOKUP($A244,country_info!$A$1:$E$259,2,0)</f>
        <v>Wallis and Futuna</v>
      </c>
      <c r="D244" s="1" t="str">
        <f aca="false">VLOOKUP($A244,country_info!$A$1:$E$259,4,0)</f>
        <v>Oceania</v>
      </c>
      <c r="E244" s="1" t="str">
        <f aca="false">VLOOKUP($A244,country_info!$A$1:$E$259,5,0)</f>
        <v>Polynesia</v>
      </c>
      <c r="F244" s="2" t="n">
        <f aca="false">IF(IFERROR(VLOOKUP($A244,road_country_averages!$B$1:$I$147,3,0),0)=0,VLOOKUP($E244,road_region_averages!$A$1:$G$26,2,0),VLOOKUP($A244,road_country_averages!$B$1:$I$147,3,0))</f>
        <v>110</v>
      </c>
      <c r="G244" s="2" t="n">
        <f aca="false">IF(IFERROR(VLOOKUP($A244,road_country_averages!$B$1:$I$147,4,0),0)=0,VLOOKUP($E244,road_region_averages!$A$1:$G$26,3,0),VLOOKUP($A244,road_country_averages!$B$1:$I$147,4,0))</f>
        <v>110</v>
      </c>
      <c r="H244" s="2" t="n">
        <f aca="false">IF(IFERROR(VLOOKUP($A244,road_country_averages!$B$1:$I$147,5,0),0)=0,VLOOKUP($E244,road_region_averages!$A$1:$G$26,4,0),VLOOKUP($A244,road_country_averages!$B$1:$I$147,5,0))</f>
        <v>60.675</v>
      </c>
      <c r="I244" s="2" t="n">
        <f aca="false">IF(IFERROR(VLOOKUP($A244,road_country_averages!$B$1:$I$147,6,0),0)=0,VLOOKUP($E244,road_region_averages!$A$1:$G$26,5,0),VLOOKUP($A244,road_country_averages!$B$1:$I$147,6,0))</f>
        <v>60.675</v>
      </c>
      <c r="J244" s="2" t="n">
        <f aca="false">IF(IFERROR(VLOOKUP($A244,road_country_averages!$B$1:$I$147,7,0),0)=0,VLOOKUP($E244,road_region_averages!$A$1:$G$26,6,0),VLOOKUP($A244,road_country_averages!$B$1:$I$147,7,0))</f>
        <v>32.075</v>
      </c>
      <c r="K244" s="2" t="n">
        <f aca="false">IF(IFERROR(VLOOKUP($A244,road_country_averages!$B$1:$I$147,8,0),0)=0,VLOOKUP($E244,road_region_averages!$A$1:$G$26,7,0),VLOOKUP($A244,road_country_averages!$B$1:$I$147,8,0))</f>
        <v>40.125</v>
      </c>
    </row>
    <row r="245" customFormat="false" ht="16" hidden="false" customHeight="false" outlineLevel="0" collapsed="false">
      <c r="A245" s="1" t="s">
        <v>491</v>
      </c>
      <c r="B245" s="1" t="s">
        <v>345</v>
      </c>
      <c r="C245" s="1" t="str">
        <f aca="false">VLOOKUP($A245,country_info!$A$1:$E$259,2,0)</f>
        <v>Samoa</v>
      </c>
      <c r="D245" s="1" t="str">
        <f aca="false">VLOOKUP($A245,country_info!$A$1:$E$259,4,0)</f>
        <v>Oceania</v>
      </c>
      <c r="E245" s="1" t="str">
        <f aca="false">VLOOKUP($A245,country_info!$A$1:$E$259,5,0)</f>
        <v>Polynesia</v>
      </c>
      <c r="F245" s="2" t="n">
        <f aca="false">IF(IFERROR(VLOOKUP($A245,road_country_averages!$B$1:$I$147,3,0),0)=0,VLOOKUP($E245,road_region_averages!$A$1:$G$26,2,0),VLOOKUP($A245,road_country_averages!$B$1:$I$147,3,0))</f>
        <v>110</v>
      </c>
      <c r="G245" s="2" t="n">
        <f aca="false">IF(IFERROR(VLOOKUP($A245,road_country_averages!$B$1:$I$147,4,0),0)=0,VLOOKUP($E245,road_region_averages!$A$1:$G$26,3,0),VLOOKUP($A245,road_country_averages!$B$1:$I$147,4,0))</f>
        <v>110</v>
      </c>
      <c r="H245" s="2" t="n">
        <f aca="false">IF(IFERROR(VLOOKUP($A245,road_country_averages!$B$1:$I$147,5,0),0)=0,VLOOKUP($E245,road_region_averages!$A$1:$G$26,4,0),VLOOKUP($A245,road_country_averages!$B$1:$I$147,5,0))</f>
        <v>60.675</v>
      </c>
      <c r="I245" s="2" t="n">
        <f aca="false">IF(IFERROR(VLOOKUP($A245,road_country_averages!$B$1:$I$147,6,0),0)=0,VLOOKUP($E245,road_region_averages!$A$1:$G$26,5,0),VLOOKUP($A245,road_country_averages!$B$1:$I$147,6,0))</f>
        <v>60.675</v>
      </c>
      <c r="J245" s="2" t="n">
        <f aca="false">IF(IFERROR(VLOOKUP($A245,road_country_averages!$B$1:$I$147,7,0),0)=0,VLOOKUP($E245,road_region_averages!$A$1:$G$26,6,0),VLOOKUP($A245,road_country_averages!$B$1:$I$147,7,0))</f>
        <v>32.075</v>
      </c>
      <c r="K245" s="2" t="n">
        <f aca="false">IF(IFERROR(VLOOKUP($A245,road_country_averages!$B$1:$I$147,8,0),0)=0,VLOOKUP($E245,road_region_averages!$A$1:$G$26,7,0),VLOOKUP($A245,road_country_averages!$B$1:$I$147,8,0))</f>
        <v>40.125</v>
      </c>
    </row>
    <row r="246" customFormat="false" ht="16" hidden="false" customHeight="false" outlineLevel="0" collapsed="false">
      <c r="A246" s="1" t="s">
        <v>560</v>
      </c>
      <c r="B246" s="1" t="s">
        <v>56</v>
      </c>
      <c r="C246" s="1" t="s">
        <v>561</v>
      </c>
      <c r="D246" s="1" t="s">
        <v>7</v>
      </c>
      <c r="E246" s="1" t="s">
        <v>22</v>
      </c>
      <c r="F246" s="2" t="n">
        <f aca="false">IF(IFERROR(VLOOKUP($A246,road_country_averages!$B$1:$I$147,3,0),0)=0,VLOOKUP($E246,road_region_averages!$A$1:$G$26,2,0),VLOOKUP($A246,road_country_averages!$B$1:$I$147,3,0))</f>
        <v>113.076923076923</v>
      </c>
      <c r="G246" s="2" t="n">
        <f aca="false">IF(IFERROR(VLOOKUP($A246,road_country_averages!$B$1:$I$147,4,0),0)=0,VLOOKUP($E246,road_region_averages!$A$1:$G$26,3,0),VLOOKUP($A246,road_country_averages!$B$1:$I$147,4,0))</f>
        <v>116.538461538462</v>
      </c>
      <c r="H246" s="2" t="n">
        <f aca="false">IF(IFERROR(VLOOKUP($A246,road_country_averages!$B$1:$I$147,5,0),0)=0,VLOOKUP($E246,road_region_averages!$A$1:$G$26,4,0),VLOOKUP($A246,road_country_averages!$B$1:$I$147,5,0))</f>
        <v>84.2857142857143</v>
      </c>
      <c r="I246" s="2" t="n">
        <f aca="false">IF(IFERROR(VLOOKUP($A246,road_country_averages!$B$1:$I$147,6,0),0)=0,VLOOKUP($E246,road_region_averages!$A$1:$G$26,5,0),VLOOKUP($A246,road_country_averages!$B$1:$I$147,6,0))</f>
        <v>88.5714285714286</v>
      </c>
      <c r="J246" s="2" t="n">
        <f aca="false">IF(IFERROR(VLOOKUP($A246,road_country_averages!$B$1:$I$147,7,0),0)=0,VLOOKUP($E246,road_region_averages!$A$1:$G$26,6,0),VLOOKUP($A246,road_country_averages!$B$1:$I$147,7,0))</f>
        <v>55</v>
      </c>
      <c r="K246" s="2" t="n">
        <f aca="false">IF(IFERROR(VLOOKUP($A246,road_country_averages!$B$1:$I$147,8,0),0)=0,VLOOKUP($E246,road_region_averages!$A$1:$G$26,7,0),VLOOKUP($A246,road_country_averages!$B$1:$I$147,8,0))</f>
        <v>59.2857142857143</v>
      </c>
    </row>
    <row r="247" customFormat="false" ht="16" hidden="false" customHeight="false" outlineLevel="0" collapsed="false">
      <c r="A247" s="1" t="s">
        <v>562</v>
      </c>
      <c r="B247" s="1" t="s">
        <v>7</v>
      </c>
      <c r="C247" s="1" t="s">
        <v>563</v>
      </c>
      <c r="D247" s="1" t="s">
        <v>7</v>
      </c>
      <c r="E247" s="1" t="s">
        <v>22</v>
      </c>
      <c r="F247" s="2" t="n">
        <f aca="false">IF(IFERROR(VLOOKUP($A247,road_country_averages!$B$1:$I$147,3,0),0)=0,VLOOKUP($E247,road_region_averages!$A$1:$G$26,2,0),VLOOKUP($A247,road_country_averages!$B$1:$I$147,3,0))</f>
        <v>113.076923076923</v>
      </c>
      <c r="G247" s="2" t="n">
        <f aca="false">IF(IFERROR(VLOOKUP($A247,road_country_averages!$B$1:$I$147,4,0),0)=0,VLOOKUP($E247,road_region_averages!$A$1:$G$26,3,0),VLOOKUP($A247,road_country_averages!$B$1:$I$147,4,0))</f>
        <v>116.538461538462</v>
      </c>
      <c r="H247" s="2" t="n">
        <f aca="false">IF(IFERROR(VLOOKUP($A247,road_country_averages!$B$1:$I$147,5,0),0)=0,VLOOKUP($E247,road_region_averages!$A$1:$G$26,4,0),VLOOKUP($A247,road_country_averages!$B$1:$I$147,5,0))</f>
        <v>84.2857142857143</v>
      </c>
      <c r="I247" s="2" t="n">
        <f aca="false">IF(IFERROR(VLOOKUP($A247,road_country_averages!$B$1:$I$147,6,0),0)=0,VLOOKUP($E247,road_region_averages!$A$1:$G$26,5,0),VLOOKUP($A247,road_country_averages!$B$1:$I$147,6,0))</f>
        <v>88.5714285714286</v>
      </c>
      <c r="J247" s="2" t="n">
        <f aca="false">IF(IFERROR(VLOOKUP($A247,road_country_averages!$B$1:$I$147,7,0),0)=0,VLOOKUP($E247,road_region_averages!$A$1:$G$26,6,0),VLOOKUP($A247,road_country_averages!$B$1:$I$147,7,0))</f>
        <v>55</v>
      </c>
      <c r="K247" s="2" t="n">
        <f aca="false">IF(IFERROR(VLOOKUP($A247,road_country_averages!$B$1:$I$147,8,0),0)=0,VLOOKUP($E247,road_region_averages!$A$1:$G$26,7,0),VLOOKUP($A247,road_country_averages!$B$1:$I$147,8,0))</f>
        <v>59.2857142857143</v>
      </c>
    </row>
    <row r="248" customFormat="false" ht="16" hidden="false" customHeight="false" outlineLevel="0" collapsed="false">
      <c r="A248" s="1" t="s">
        <v>564</v>
      </c>
      <c r="B248" s="1" t="s">
        <v>345</v>
      </c>
      <c r="C248" s="1" t="s">
        <v>523</v>
      </c>
      <c r="D248" s="1" t="s">
        <v>14</v>
      </c>
      <c r="E248" s="1" t="s">
        <v>74</v>
      </c>
      <c r="F248" s="2" t="n">
        <f aca="false">IF(IFERROR(VLOOKUP($A248,road_country_averages!$B$1:$I$147,3,0),0)=0,VLOOKUP($E248,road_region_averages!$A$1:$G$26,2,0),VLOOKUP($A248,road_country_averages!$B$1:$I$147,3,0))</f>
        <v>92.8571428571429</v>
      </c>
      <c r="G248" s="2" t="n">
        <f aca="false">IF(IFERROR(VLOOKUP($A248,road_country_averages!$B$1:$I$147,4,0),0)=0,VLOOKUP($E248,road_region_averages!$A$1:$G$26,3,0),VLOOKUP($A248,road_country_averages!$B$1:$I$147,4,0))</f>
        <v>98.5714285714286</v>
      </c>
      <c r="H248" s="2" t="n">
        <f aca="false">IF(IFERROR(VLOOKUP($A248,road_country_averages!$B$1:$I$147,5,0),0)=0,VLOOKUP($E248,road_region_averages!$A$1:$G$26,4,0),VLOOKUP($A248,road_country_averages!$B$1:$I$147,5,0))</f>
        <v>77.5</v>
      </c>
      <c r="I248" s="2" t="n">
        <f aca="false">IF(IFERROR(VLOOKUP($A248,road_country_averages!$B$1:$I$147,6,0),0)=0,VLOOKUP($E248,road_region_averages!$A$1:$G$26,5,0),VLOOKUP($A248,road_country_averages!$B$1:$I$147,6,0))</f>
        <v>77.5</v>
      </c>
      <c r="J248" s="2" t="n">
        <f aca="false">IF(IFERROR(VLOOKUP($A248,road_country_averages!$B$1:$I$147,7,0),0)=0,VLOOKUP($E248,road_region_averages!$A$1:$G$26,6,0),VLOOKUP($A248,road_country_averages!$B$1:$I$147,7,0))</f>
        <v>43.125</v>
      </c>
      <c r="K248" s="2" t="n">
        <f aca="false">IF(IFERROR(VLOOKUP($A248,road_country_averages!$B$1:$I$147,8,0),0)=0,VLOOKUP($E248,road_region_averages!$A$1:$G$26,7,0),VLOOKUP($A248,road_country_averages!$B$1:$I$147,8,0))</f>
        <v>50.625</v>
      </c>
    </row>
    <row r="249" customFormat="false" ht="16" hidden="false" customHeight="false" outlineLevel="0" collapsed="false">
      <c r="A249" s="1" t="s">
        <v>565</v>
      </c>
      <c r="B249" s="1" t="s">
        <v>56</v>
      </c>
      <c r="C249" s="1" t="s">
        <v>152</v>
      </c>
      <c r="D249" s="1" t="s">
        <v>56</v>
      </c>
      <c r="E249" s="1" t="s">
        <v>147</v>
      </c>
      <c r="F249" s="2" t="n">
        <f aca="false">IF(IFERROR(VLOOKUP($A249,road_country_averages!$B$1:$I$147,3,0),0)=0,VLOOKUP($E249,road_region_averages!$A$1:$G$26,2,0),VLOOKUP($A249,road_country_averages!$B$1:$I$147,3,0))</f>
        <v>115.714285714286</v>
      </c>
      <c r="G249" s="2" t="n">
        <f aca="false">IF(IFERROR(VLOOKUP($A249,road_country_averages!$B$1:$I$147,4,0),0)=0,VLOOKUP($E249,road_region_averages!$A$1:$G$26,3,0),VLOOKUP($A249,road_country_averages!$B$1:$I$147,4,0))</f>
        <v>124.285714285714</v>
      </c>
      <c r="H249" s="2" t="n">
        <f aca="false">IF(IFERROR(VLOOKUP($A249,road_country_averages!$B$1:$I$147,5,0),0)=0,VLOOKUP($E249,road_region_averages!$A$1:$G$26,4,0),VLOOKUP($A249,road_country_averages!$B$1:$I$147,5,0))</f>
        <v>83.3333333333333</v>
      </c>
      <c r="I249" s="2" t="n">
        <f aca="false">IF(IFERROR(VLOOKUP($A249,road_country_averages!$B$1:$I$147,6,0),0)=0,VLOOKUP($E249,road_region_averages!$A$1:$G$26,5,0),VLOOKUP($A249,road_country_averages!$B$1:$I$147,6,0))</f>
        <v>83.3333333333333</v>
      </c>
      <c r="J249" s="2" t="n">
        <f aca="false">IF(IFERROR(VLOOKUP($A249,road_country_averages!$B$1:$I$147,7,0),0)=0,VLOOKUP($E249,road_region_averages!$A$1:$G$26,6,0),VLOOKUP($A249,road_country_averages!$B$1:$I$147,7,0))</f>
        <v>50</v>
      </c>
      <c r="K249" s="2" t="n">
        <f aca="false">IF(IFERROR(VLOOKUP($A249,road_country_averages!$B$1:$I$147,8,0),0)=0,VLOOKUP($E249,road_region_averages!$A$1:$G$26,7,0),VLOOKUP($A249,road_country_averages!$B$1:$I$147,8,0))</f>
        <v>50</v>
      </c>
    </row>
    <row r="250" customFormat="false" ht="16" hidden="false" customHeight="false" outlineLevel="0" collapsed="false">
      <c r="A250" s="1" t="s">
        <v>566</v>
      </c>
      <c r="B250" s="1" t="s">
        <v>7</v>
      </c>
      <c r="C250" s="1" t="s">
        <v>361</v>
      </c>
      <c r="D250" s="1" t="s">
        <v>7</v>
      </c>
      <c r="E250" s="1" t="s">
        <v>22</v>
      </c>
      <c r="F250" s="2" t="n">
        <f aca="false">IF(IFERROR(VLOOKUP($A250,road_country_averages!$B$1:$I$147,3,0),0)=0,VLOOKUP($E250,road_region_averages!$A$1:$G$26,2,0),VLOOKUP($A250,road_country_averages!$B$1:$I$147,3,0))</f>
        <v>113.076923076923</v>
      </c>
      <c r="G250" s="2" t="n">
        <f aca="false">IF(IFERROR(VLOOKUP($A250,road_country_averages!$B$1:$I$147,4,0),0)=0,VLOOKUP($E250,road_region_averages!$A$1:$G$26,3,0),VLOOKUP($A250,road_country_averages!$B$1:$I$147,4,0))</f>
        <v>116.538461538462</v>
      </c>
      <c r="H250" s="2" t="n">
        <f aca="false">IF(IFERROR(VLOOKUP($A250,road_country_averages!$B$1:$I$147,5,0),0)=0,VLOOKUP($E250,road_region_averages!$A$1:$G$26,4,0),VLOOKUP($A250,road_country_averages!$B$1:$I$147,5,0))</f>
        <v>84.2857142857143</v>
      </c>
      <c r="I250" s="2" t="n">
        <f aca="false">IF(IFERROR(VLOOKUP($A250,road_country_averages!$B$1:$I$147,6,0),0)=0,VLOOKUP($E250,road_region_averages!$A$1:$G$26,5,0),VLOOKUP($A250,road_country_averages!$B$1:$I$147,6,0))</f>
        <v>88.5714285714286</v>
      </c>
      <c r="J250" s="2" t="n">
        <f aca="false">IF(IFERROR(VLOOKUP($A250,road_country_averages!$B$1:$I$147,7,0),0)=0,VLOOKUP($E250,road_region_averages!$A$1:$G$26,6,0),VLOOKUP($A250,road_country_averages!$B$1:$I$147,7,0))</f>
        <v>55</v>
      </c>
      <c r="K250" s="2" t="n">
        <f aca="false">IF(IFERROR(VLOOKUP($A250,road_country_averages!$B$1:$I$147,8,0),0)=0,VLOOKUP($E250,road_region_averages!$A$1:$G$26,7,0),VLOOKUP($A250,road_country_averages!$B$1:$I$147,8,0))</f>
        <v>59.2857142857143</v>
      </c>
    </row>
    <row r="251" customFormat="false" ht="16" hidden="false" customHeight="false" outlineLevel="0" collapsed="false">
      <c r="A251" s="1" t="s">
        <v>567</v>
      </c>
      <c r="B251" s="1" t="s">
        <v>7</v>
      </c>
      <c r="C251" s="1" t="s">
        <v>568</v>
      </c>
      <c r="D251" s="1" t="s">
        <v>7</v>
      </c>
      <c r="E251" s="1" t="s">
        <v>410</v>
      </c>
      <c r="F251" s="2" t="n">
        <f aca="false">IF(IFERROR(VLOOKUP($A251,road_country_averages!$B$1:$I$147,3,0),0)=0,VLOOKUP($E251,road_region_averages!$A$1:$G$26,2,0),VLOOKUP($A251,road_country_averages!$B$1:$I$147,3,0))</f>
        <v>110</v>
      </c>
      <c r="G251" s="2" t="n">
        <f aca="false">IF(IFERROR(VLOOKUP($A251,road_country_averages!$B$1:$I$147,4,0),0)=0,VLOOKUP($E251,road_region_averages!$A$1:$G$26,3,0),VLOOKUP($A251,road_country_averages!$B$1:$I$147,4,0))</f>
        <v>110</v>
      </c>
      <c r="H251" s="2" t="n">
        <f aca="false">IF(IFERROR(VLOOKUP($A251,road_country_averages!$B$1:$I$147,5,0),0)=0,VLOOKUP($E251,road_region_averages!$A$1:$G$26,4,0),VLOOKUP($A251,road_country_averages!$B$1:$I$147,5,0))</f>
        <v>90</v>
      </c>
      <c r="I251" s="2" t="n">
        <f aca="false">IF(IFERROR(VLOOKUP($A251,road_country_averages!$B$1:$I$147,6,0),0)=0,VLOOKUP($E251,road_region_averages!$A$1:$G$26,5,0),VLOOKUP($A251,road_country_averages!$B$1:$I$147,6,0))</f>
        <v>90</v>
      </c>
      <c r="J251" s="2" t="n">
        <f aca="false">IF(IFERROR(VLOOKUP($A251,road_country_averages!$B$1:$I$147,7,0),0)=0,VLOOKUP($E251,road_region_averages!$A$1:$G$26,6,0),VLOOKUP($A251,road_country_averages!$B$1:$I$147,7,0))</f>
        <v>50</v>
      </c>
      <c r="K251" s="2" t="n">
        <f aca="false">IF(IFERROR(VLOOKUP($A251,road_country_averages!$B$1:$I$147,8,0),0)=0,VLOOKUP($E251,road_region_averages!$A$1:$G$26,7,0),VLOOKUP($A251,road_country_averages!$B$1:$I$147,8,0))</f>
        <v>50</v>
      </c>
    </row>
    <row r="252" customFormat="false" ht="16" hidden="false" customHeight="false" outlineLevel="0" collapsed="false">
      <c r="A252" s="1" t="s">
        <v>569</v>
      </c>
      <c r="B252" s="1" t="s">
        <v>7</v>
      </c>
      <c r="C252" s="1" t="s">
        <v>522</v>
      </c>
      <c r="D252" s="1" t="s">
        <v>7</v>
      </c>
      <c r="E252" s="1" t="s">
        <v>8</v>
      </c>
      <c r="F252" s="2" t="n">
        <f aca="false">IF(IFERROR(VLOOKUP($A252,road_country_averages!$B$1:$I$147,3,0),0)=0,VLOOKUP($E252,road_region_averages!$A$1:$G$26,2,0),VLOOKUP($A252,road_country_averages!$B$1:$I$147,3,0))</f>
        <v>104</v>
      </c>
      <c r="G252" s="2" t="n">
        <f aca="false">IF(IFERROR(VLOOKUP($A252,road_country_averages!$B$1:$I$147,4,0),0)=0,VLOOKUP($E252,road_region_averages!$A$1:$G$26,3,0),VLOOKUP($A252,road_country_averages!$B$1:$I$147,4,0))</f>
        <v>104</v>
      </c>
      <c r="H252" s="2" t="n">
        <f aca="false">IF(IFERROR(VLOOKUP($A252,road_country_averages!$B$1:$I$147,5,0),0)=0,VLOOKUP($E252,road_region_averages!$A$1:$G$26,4,0),VLOOKUP($A252,road_country_averages!$B$1:$I$147,5,0))</f>
        <v>76</v>
      </c>
      <c r="I252" s="2" t="n">
        <f aca="false">IF(IFERROR(VLOOKUP($A252,road_country_averages!$B$1:$I$147,6,0),0)=0,VLOOKUP($E252,road_region_averages!$A$1:$G$26,5,0),VLOOKUP($A252,road_country_averages!$B$1:$I$147,6,0))</f>
        <v>76</v>
      </c>
      <c r="J252" s="2" t="n">
        <f aca="false">IF(IFERROR(VLOOKUP($A252,road_country_averages!$B$1:$I$147,7,0),0)=0,VLOOKUP($E252,road_region_averages!$A$1:$G$26,6,0),VLOOKUP($A252,road_country_averages!$B$1:$I$147,7,0))</f>
        <v>48</v>
      </c>
      <c r="K252" s="2" t="n">
        <f aca="false">IF(IFERROR(VLOOKUP($A252,road_country_averages!$B$1:$I$147,8,0),0)=0,VLOOKUP($E252,road_region_averages!$A$1:$G$26,7,0),VLOOKUP($A252,road_country_averages!$B$1:$I$147,8,0))</f>
        <v>48</v>
      </c>
    </row>
    <row r="253" customFormat="false" ht="16" hidden="false" customHeight="false" outlineLevel="0" collapsed="false">
      <c r="A253" s="1" t="s">
        <v>349</v>
      </c>
      <c r="B253" s="1" t="s">
        <v>7</v>
      </c>
      <c r="C253" s="1" t="str">
        <f aca="false">VLOOKUP($A253,country_info!$A$1:$E$259,2,0)</f>
        <v>Yemen</v>
      </c>
      <c r="D253" s="1" t="str">
        <f aca="false">VLOOKUP($A253,country_info!$A$1:$E$259,4,0)</f>
        <v>Asia</v>
      </c>
      <c r="E253" s="1" t="str">
        <f aca="false">VLOOKUP($A253,country_info!$A$1:$E$259,5,0)</f>
        <v>Western Asia</v>
      </c>
      <c r="F253" s="2" t="n">
        <f aca="false">IF(IFERROR(VLOOKUP($A253,road_country_averages!$B$1:$I$147,3,0),0)=0,VLOOKUP($E253,road_region_averages!$A$1:$G$26,2,0),VLOOKUP($A253,road_country_averages!$B$1:$I$147,3,0))</f>
        <v>113.076923076923</v>
      </c>
      <c r="G253" s="2" t="n">
        <f aca="false">IF(IFERROR(VLOOKUP($A253,road_country_averages!$B$1:$I$147,4,0),0)=0,VLOOKUP($E253,road_region_averages!$A$1:$G$26,3,0),VLOOKUP($A253,road_country_averages!$B$1:$I$147,4,0))</f>
        <v>116.538461538462</v>
      </c>
      <c r="H253" s="2" t="n">
        <f aca="false">IF(IFERROR(VLOOKUP($A253,road_country_averages!$B$1:$I$147,5,0),0)=0,VLOOKUP($E253,road_region_averages!$A$1:$G$26,4,0),VLOOKUP($A253,road_country_averages!$B$1:$I$147,5,0))</f>
        <v>84.2857142857143</v>
      </c>
      <c r="I253" s="2" t="n">
        <f aca="false">IF(IFERROR(VLOOKUP($A253,road_country_averages!$B$1:$I$147,6,0),0)=0,VLOOKUP($E253,road_region_averages!$A$1:$G$26,5,0),VLOOKUP($A253,road_country_averages!$B$1:$I$147,6,0))</f>
        <v>88.5714285714286</v>
      </c>
      <c r="J253" s="2" t="n">
        <f aca="false">IF(IFERROR(VLOOKUP($A253,road_country_averages!$B$1:$I$147,7,0),0)=0,VLOOKUP($E253,road_region_averages!$A$1:$G$26,6,0),VLOOKUP($A253,road_country_averages!$B$1:$I$147,7,0))</f>
        <v>55</v>
      </c>
      <c r="K253" s="2" t="n">
        <f aca="false">IF(IFERROR(VLOOKUP($A253,road_country_averages!$B$1:$I$147,8,0),0)=0,VLOOKUP($E253,road_region_averages!$A$1:$G$26,7,0),VLOOKUP($A253,road_country_averages!$B$1:$I$147,8,0))</f>
        <v>59.2857142857143</v>
      </c>
    </row>
    <row r="254" customFormat="false" ht="16" hidden="false" customHeight="false" outlineLevel="0" collapsed="false">
      <c r="A254" s="1" t="s">
        <v>92</v>
      </c>
      <c r="B254" s="1" t="s">
        <v>39</v>
      </c>
      <c r="C254" s="1" t="str">
        <f aca="false">VLOOKUP($A254,country_info!$A$1:$E$259,2,0)</f>
        <v>South Africa</v>
      </c>
      <c r="D254" s="1" t="str">
        <f aca="false">VLOOKUP($A254,country_info!$A$1:$E$259,4,0)</f>
        <v>Africa</v>
      </c>
      <c r="E254" s="1" t="str">
        <f aca="false">VLOOKUP($A254,country_info!$A$1:$E$259,5,0)</f>
        <v>Southern Africa</v>
      </c>
      <c r="F254" s="2" t="n">
        <f aca="false">IF(IFERROR(VLOOKUP($A254,road_country_averages!$B$1:$I$147,3,0),0)=0,VLOOKUP($E254,road_region_averages!$A$1:$G$26,2,0),VLOOKUP($A254,road_country_averages!$B$1:$I$147,3,0))</f>
        <v>120</v>
      </c>
      <c r="G254" s="2" t="n">
        <f aca="false">IF(IFERROR(VLOOKUP($A254,road_country_averages!$B$1:$I$147,4,0),0)=0,VLOOKUP($E254,road_region_averages!$A$1:$G$26,3,0),VLOOKUP($A254,road_country_averages!$B$1:$I$147,4,0))</f>
        <v>120</v>
      </c>
      <c r="H254" s="2" t="n">
        <f aca="false">IF(IFERROR(VLOOKUP($A254,road_country_averages!$B$1:$I$147,5,0),0)=0,VLOOKUP($E254,road_region_averages!$A$1:$G$26,4,0),VLOOKUP($A254,road_country_averages!$B$1:$I$147,5,0))</f>
        <v>100</v>
      </c>
      <c r="I254" s="2" t="n">
        <f aca="false">IF(IFERROR(VLOOKUP($A254,road_country_averages!$B$1:$I$147,6,0),0)=0,VLOOKUP($E254,road_region_averages!$A$1:$G$26,5,0),VLOOKUP($A254,road_country_averages!$B$1:$I$147,6,0))</f>
        <v>100</v>
      </c>
      <c r="J254" s="2" t="n">
        <f aca="false">IF(IFERROR(VLOOKUP($A254,road_country_averages!$B$1:$I$147,7,0),0)=0,VLOOKUP($E254,road_region_averages!$A$1:$G$26,6,0),VLOOKUP($A254,road_country_averages!$B$1:$I$147,7,0))</f>
        <v>60</v>
      </c>
      <c r="K254" s="2" t="n">
        <f aca="false">IF(IFERROR(VLOOKUP($A254,road_country_averages!$B$1:$I$147,8,0),0)=0,VLOOKUP($E254,road_region_averages!$A$1:$G$26,7,0),VLOOKUP($A254,road_country_averages!$B$1:$I$147,8,0))</f>
        <v>60</v>
      </c>
    </row>
    <row r="255" customFormat="false" ht="16" hidden="false" customHeight="false" outlineLevel="0" collapsed="false">
      <c r="A255" s="1" t="s">
        <v>183</v>
      </c>
      <c r="B255" s="1" t="s">
        <v>39</v>
      </c>
      <c r="C255" s="1" t="str">
        <f aca="false">VLOOKUP($A255,country_info!$A$1:$E$259,2,0)</f>
        <v>Zambia</v>
      </c>
      <c r="D255" s="1" t="str">
        <f aca="false">VLOOKUP($A255,country_info!$A$1:$E$259,4,0)</f>
        <v>Africa</v>
      </c>
      <c r="E255" s="1" t="str">
        <f aca="false">VLOOKUP($A255,country_info!$A$1:$E$259,5,0)</f>
        <v>Eastern Africa</v>
      </c>
      <c r="F255" s="2" t="n">
        <f aca="false">IF(IFERROR(VLOOKUP($A255,road_country_averages!$B$1:$I$147,3,0),0)=0,VLOOKUP($E255,road_region_averages!$A$1:$G$26,2,0),VLOOKUP($A255,road_country_averages!$B$1:$I$147,3,0))</f>
        <v>100</v>
      </c>
      <c r="G255" s="2" t="n">
        <f aca="false">IF(IFERROR(VLOOKUP($A255,road_country_averages!$B$1:$I$147,4,0),0)=0,VLOOKUP($E255,road_region_averages!$A$1:$G$26,3,0),VLOOKUP($A255,road_country_averages!$B$1:$I$147,4,0))</f>
        <v>100</v>
      </c>
      <c r="H255" s="2" t="n">
        <f aca="false">IF(IFERROR(VLOOKUP($A255,road_country_averages!$B$1:$I$147,5,0),0)=0,VLOOKUP($E255,road_region_averages!$A$1:$G$26,4,0),VLOOKUP($A255,road_country_averages!$B$1:$I$147,5,0))</f>
        <v>100</v>
      </c>
      <c r="I255" s="2" t="n">
        <f aca="false">IF(IFERROR(VLOOKUP($A255,road_country_averages!$B$1:$I$147,6,0),0)=0,VLOOKUP($E255,road_region_averages!$A$1:$G$26,5,0),VLOOKUP($A255,road_country_averages!$B$1:$I$147,6,0))</f>
        <v>100</v>
      </c>
      <c r="J255" s="2" t="n">
        <f aca="false">IF(IFERROR(VLOOKUP($A255,road_country_averages!$B$1:$I$147,7,0),0)=0,VLOOKUP($E255,road_region_averages!$A$1:$G$26,6,0),VLOOKUP($A255,road_country_averages!$B$1:$I$147,7,0))</f>
        <v>50</v>
      </c>
      <c r="K255" s="2" t="n">
        <f aca="false">IF(IFERROR(VLOOKUP($A255,road_country_averages!$B$1:$I$147,8,0),0)=0,VLOOKUP($E255,road_region_averages!$A$1:$G$26,7,0),VLOOKUP($A255,road_country_averages!$B$1:$I$147,8,0))</f>
        <v>60</v>
      </c>
    </row>
    <row r="256" customFormat="false" ht="16" hidden="false" customHeight="false" outlineLevel="0" collapsed="false">
      <c r="A256" s="1" t="s">
        <v>238</v>
      </c>
      <c r="B256" s="1" t="s">
        <v>39</v>
      </c>
      <c r="C256" s="1" t="str">
        <f aca="false">VLOOKUP($A256,country_info!$A$1:$E$259,2,0)</f>
        <v>Zimbabwe</v>
      </c>
      <c r="D256" s="1" t="str">
        <f aca="false">VLOOKUP($A256,country_info!$A$1:$E$259,4,0)</f>
        <v>Africa</v>
      </c>
      <c r="E256" s="1" t="str">
        <f aca="false">VLOOKUP($A256,country_info!$A$1:$E$259,5,0)</f>
        <v>Eastern Africa</v>
      </c>
      <c r="F256" s="2" t="n">
        <f aca="false">IF(IFERROR(VLOOKUP($A256,road_country_averages!$B$1:$I$147,3,0),0)=0,VLOOKUP($E256,road_region_averages!$A$1:$G$26,2,0),VLOOKUP($A256,road_country_averages!$B$1:$I$147,3,0))</f>
        <v>120</v>
      </c>
      <c r="G256" s="2" t="n">
        <f aca="false">IF(IFERROR(VLOOKUP($A256,road_country_averages!$B$1:$I$147,4,0),0)=0,VLOOKUP($E256,road_region_averages!$A$1:$G$26,3,0),VLOOKUP($A256,road_country_averages!$B$1:$I$147,4,0))</f>
        <v>120</v>
      </c>
      <c r="H256" s="2" t="n">
        <f aca="false">IF(IFERROR(VLOOKUP($A256,road_country_averages!$B$1:$I$147,5,0),0)=0,VLOOKUP($E256,road_region_averages!$A$1:$G$26,4,0),VLOOKUP($A256,road_country_averages!$B$1:$I$147,5,0))</f>
        <v>120</v>
      </c>
      <c r="I256" s="2" t="n">
        <f aca="false">IF(IFERROR(VLOOKUP($A256,road_country_averages!$B$1:$I$147,6,0),0)=0,VLOOKUP($E256,road_region_averages!$A$1:$G$26,5,0),VLOOKUP($A256,road_country_averages!$B$1:$I$147,6,0))</f>
        <v>120</v>
      </c>
      <c r="J256" s="2" t="n">
        <f aca="false">IF(IFERROR(VLOOKUP($A256,road_country_averages!$B$1:$I$147,7,0),0)=0,VLOOKUP($E256,road_region_averages!$A$1:$G$26,6,0),VLOOKUP($A256,road_country_averages!$B$1:$I$147,7,0))</f>
        <v>60</v>
      </c>
      <c r="K256" s="2" t="n">
        <f aca="false">IF(IFERROR(VLOOKUP($A256,road_country_averages!$B$1:$I$147,8,0),0)=0,VLOOKUP($E256,road_region_averages!$A$1:$G$26,7,0),VLOOKUP($A256,road_country_averages!$B$1:$I$147,8,0))</f>
        <v>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859375" defaultRowHeight="16" zeroHeight="false" outlineLevelRow="0" outlineLevelCol="0"/>
  <cols>
    <col collapsed="false" customWidth="true" hidden="false" outlineLevel="0" max="3" min="3" style="1" width="20.5"/>
  </cols>
  <sheetData>
    <row r="1" customFormat="false" ht="16" hidden="false" customHeight="false" outlineLevel="0" collapsed="false">
      <c r="A1" s="1" t="s">
        <v>570</v>
      </c>
      <c r="B1" s="1" t="s">
        <v>571</v>
      </c>
      <c r="C1" s="1" t="s">
        <v>572</v>
      </c>
      <c r="D1" s="1" t="s">
        <v>532</v>
      </c>
      <c r="E1" s="1" t="s">
        <v>533</v>
      </c>
      <c r="F1" s="1" t="s">
        <v>534</v>
      </c>
      <c r="G1" s="1" t="s">
        <v>535</v>
      </c>
      <c r="H1" s="1" t="s">
        <v>536</v>
      </c>
      <c r="I1" s="1" t="s">
        <v>537</v>
      </c>
    </row>
    <row r="2" customFormat="false" ht="16" hidden="false" customHeight="false" outlineLevel="0" collapsed="false">
      <c r="A2" s="1" t="s">
        <v>149</v>
      </c>
      <c r="B2" s="1" t="s">
        <v>148</v>
      </c>
      <c r="C2" s="1" t="s">
        <v>147</v>
      </c>
      <c r="D2" s="1" t="n">
        <v>90</v>
      </c>
      <c r="E2" s="1" t="n">
        <v>110</v>
      </c>
      <c r="F2" s="1" t="n">
        <v>80</v>
      </c>
      <c r="G2" s="1" t="n">
        <v>80</v>
      </c>
      <c r="H2" s="1" t="n">
        <v>40</v>
      </c>
      <c r="I2" s="1" t="n">
        <v>40</v>
      </c>
    </row>
    <row r="3" customFormat="false" ht="16" hidden="false" customHeight="false" outlineLevel="0" collapsed="false">
      <c r="A3" s="1" t="s">
        <v>267</v>
      </c>
      <c r="B3" s="1" t="s">
        <v>266</v>
      </c>
      <c r="C3" s="1" t="s">
        <v>68</v>
      </c>
      <c r="D3" s="1" t="n">
        <v>120</v>
      </c>
      <c r="E3" s="1" t="n">
        <v>120</v>
      </c>
      <c r="F3" s="1" t="n">
        <v>80</v>
      </c>
      <c r="G3" s="1" t="n">
        <v>80</v>
      </c>
      <c r="H3" s="1" t="n">
        <v>50</v>
      </c>
      <c r="I3" s="1" t="n">
        <v>50</v>
      </c>
    </row>
    <row r="4" customFormat="false" ht="16" hidden="false" customHeight="false" outlineLevel="0" collapsed="false">
      <c r="A4" s="1" t="s">
        <v>281</v>
      </c>
      <c r="B4" s="1" t="s">
        <v>280</v>
      </c>
      <c r="C4" s="1" t="s">
        <v>147</v>
      </c>
      <c r="F4" s="1" t="n">
        <v>90</v>
      </c>
      <c r="G4" s="1" t="n">
        <v>90</v>
      </c>
      <c r="H4" s="1" t="n">
        <v>50</v>
      </c>
      <c r="I4" s="1" t="n">
        <v>50</v>
      </c>
    </row>
    <row r="5" customFormat="false" ht="16" hidden="false" customHeight="false" outlineLevel="0" collapsed="false">
      <c r="A5" s="1" t="s">
        <v>227</v>
      </c>
      <c r="B5" s="1" t="s">
        <v>226</v>
      </c>
      <c r="C5" s="1" t="s">
        <v>79</v>
      </c>
      <c r="F5" s="1" t="n">
        <v>100</v>
      </c>
      <c r="G5" s="1" t="n">
        <v>100</v>
      </c>
      <c r="H5" s="1" t="n">
        <v>60</v>
      </c>
      <c r="I5" s="1" t="n">
        <v>60</v>
      </c>
    </row>
    <row r="6" customFormat="false" ht="16" hidden="false" customHeight="false" outlineLevel="0" collapsed="false">
      <c r="A6" s="1" t="s">
        <v>445</v>
      </c>
      <c r="B6" s="1" t="s">
        <v>444</v>
      </c>
      <c r="C6" s="1" t="s">
        <v>96</v>
      </c>
      <c r="F6" s="1" t="n">
        <v>48.3</v>
      </c>
      <c r="G6" s="1" t="n">
        <v>48.3</v>
      </c>
      <c r="H6" s="1" t="n">
        <v>32.2</v>
      </c>
      <c r="I6" s="1" t="n">
        <v>32.2</v>
      </c>
    </row>
    <row r="7" customFormat="false" ht="16" hidden="false" customHeight="false" outlineLevel="0" collapsed="false">
      <c r="A7" s="1" t="s">
        <v>435</v>
      </c>
      <c r="B7" s="1" t="s">
        <v>434</v>
      </c>
      <c r="C7" s="1" t="s">
        <v>96</v>
      </c>
      <c r="F7" s="1" t="n">
        <v>64.4</v>
      </c>
      <c r="G7" s="1" t="n">
        <v>64.4</v>
      </c>
      <c r="H7" s="1" t="n">
        <v>32.2</v>
      </c>
      <c r="I7" s="1" t="n">
        <v>32.2</v>
      </c>
    </row>
    <row r="8" customFormat="false" ht="16" hidden="false" customHeight="false" outlineLevel="0" collapsed="false">
      <c r="A8" s="1" t="s">
        <v>20</v>
      </c>
      <c r="B8" s="1" t="s">
        <v>19</v>
      </c>
      <c r="C8" s="1" t="s">
        <v>13</v>
      </c>
      <c r="D8" s="1" t="n">
        <v>120</v>
      </c>
      <c r="E8" s="1" t="n">
        <v>130</v>
      </c>
      <c r="F8" s="1" t="n">
        <v>110</v>
      </c>
      <c r="G8" s="1" t="n">
        <v>110</v>
      </c>
      <c r="H8" s="1" t="n">
        <v>40</v>
      </c>
      <c r="I8" s="1" t="n">
        <v>60</v>
      </c>
    </row>
    <row r="9" customFormat="false" ht="16" hidden="false" customHeight="false" outlineLevel="0" collapsed="false">
      <c r="A9" s="1" t="s">
        <v>390</v>
      </c>
      <c r="B9" s="1" t="s">
        <v>389</v>
      </c>
      <c r="C9" s="1" t="s">
        <v>96</v>
      </c>
      <c r="D9" s="1" t="n">
        <v>80</v>
      </c>
      <c r="E9" s="1" t="n">
        <v>80</v>
      </c>
      <c r="F9" s="1" t="n">
        <v>60</v>
      </c>
      <c r="G9" s="1" t="n">
        <v>60</v>
      </c>
      <c r="H9" s="1" t="n">
        <v>30</v>
      </c>
      <c r="I9" s="1" t="n">
        <v>30</v>
      </c>
    </row>
    <row r="10" customFormat="false" ht="16" hidden="false" customHeight="false" outlineLevel="0" collapsed="false">
      <c r="A10" s="1" t="s">
        <v>371</v>
      </c>
      <c r="B10" s="1" t="s">
        <v>370</v>
      </c>
      <c r="C10" s="1" t="s">
        <v>372</v>
      </c>
      <c r="D10" s="1" t="n">
        <v>100</v>
      </c>
      <c r="E10" s="1" t="n">
        <v>130</v>
      </c>
      <c r="F10" s="1" t="n">
        <v>100</v>
      </c>
      <c r="G10" s="1" t="n">
        <v>100</v>
      </c>
      <c r="H10" s="1" t="n">
        <v>50</v>
      </c>
      <c r="I10" s="1" t="n">
        <v>50</v>
      </c>
    </row>
    <row r="11" customFormat="false" ht="16" hidden="false" customHeight="false" outlineLevel="0" collapsed="false">
      <c r="A11" s="1" t="s">
        <v>201</v>
      </c>
      <c r="B11" s="1" t="s">
        <v>200</v>
      </c>
      <c r="C11" s="1" t="s">
        <v>57</v>
      </c>
      <c r="D11" s="1" t="n">
        <v>130</v>
      </c>
      <c r="E11" s="1" t="n">
        <v>130</v>
      </c>
      <c r="F11" s="1" t="n">
        <v>100</v>
      </c>
      <c r="G11" s="1" t="n">
        <v>100</v>
      </c>
      <c r="H11" s="1" t="n">
        <v>50</v>
      </c>
      <c r="I11" s="1" t="n">
        <v>50</v>
      </c>
    </row>
    <row r="12" customFormat="false" ht="16" hidden="false" customHeight="false" outlineLevel="0" collapsed="false">
      <c r="A12" s="1" t="s">
        <v>151</v>
      </c>
      <c r="B12" s="1" t="s">
        <v>150</v>
      </c>
      <c r="C12" s="1" t="s">
        <v>22</v>
      </c>
      <c r="D12" s="1" t="n">
        <v>110</v>
      </c>
      <c r="E12" s="1" t="n">
        <v>110</v>
      </c>
      <c r="F12" s="1" t="n">
        <v>90</v>
      </c>
      <c r="G12" s="1" t="n">
        <v>90</v>
      </c>
      <c r="H12" s="1" t="n">
        <v>60</v>
      </c>
      <c r="I12" s="1" t="n">
        <v>60</v>
      </c>
    </row>
    <row r="13" customFormat="false" ht="16" hidden="false" customHeight="false" outlineLevel="0" collapsed="false">
      <c r="A13" s="1" t="s">
        <v>573</v>
      </c>
      <c r="B13" s="1" t="s">
        <v>391</v>
      </c>
      <c r="C13" s="1" t="s">
        <v>96</v>
      </c>
      <c r="F13" s="1" t="n">
        <v>80</v>
      </c>
      <c r="G13" s="1" t="n">
        <v>80</v>
      </c>
      <c r="H13" s="1" t="n">
        <v>32</v>
      </c>
      <c r="I13" s="1" t="n">
        <v>32</v>
      </c>
    </row>
    <row r="14" customFormat="false" ht="16" hidden="false" customHeight="false" outlineLevel="0" collapsed="false">
      <c r="A14" s="1" t="s">
        <v>520</v>
      </c>
      <c r="B14" s="1" t="s">
        <v>519</v>
      </c>
      <c r="C14" s="1" t="s">
        <v>22</v>
      </c>
      <c r="D14" s="1" t="n">
        <v>120</v>
      </c>
      <c r="E14" s="1" t="n">
        <v>120</v>
      </c>
      <c r="F14" s="1" t="n">
        <v>60</v>
      </c>
      <c r="G14" s="1" t="n">
        <v>60</v>
      </c>
      <c r="H14" s="1" t="n">
        <v>80</v>
      </c>
      <c r="I14" s="1" t="n">
        <v>100</v>
      </c>
    </row>
    <row r="15" customFormat="false" ht="16" hidden="false" customHeight="false" outlineLevel="0" collapsed="false">
      <c r="A15" s="1" t="s">
        <v>279</v>
      </c>
      <c r="B15" s="1" t="s">
        <v>278</v>
      </c>
      <c r="C15" s="1" t="s">
        <v>27</v>
      </c>
      <c r="D15" s="1" t="n">
        <v>80</v>
      </c>
      <c r="E15" s="1" t="n">
        <v>80</v>
      </c>
      <c r="F15" s="1" t="n">
        <v>30</v>
      </c>
      <c r="G15" s="1" t="n">
        <v>30</v>
      </c>
      <c r="H15" s="1" t="n">
        <v>25</v>
      </c>
      <c r="I15" s="1" t="n">
        <v>25</v>
      </c>
    </row>
    <row r="16" customFormat="false" ht="16" hidden="false" customHeight="false" outlineLevel="0" collapsed="false">
      <c r="A16" s="1" t="s">
        <v>425</v>
      </c>
      <c r="B16" s="1" t="s">
        <v>424</v>
      </c>
      <c r="C16" s="1" t="s">
        <v>96</v>
      </c>
      <c r="D16" s="1" t="n">
        <v>80.5</v>
      </c>
      <c r="E16" s="1" t="n">
        <v>80.5</v>
      </c>
      <c r="F16" s="1" t="n">
        <v>59.57</v>
      </c>
      <c r="G16" s="1" t="n">
        <v>59.57</v>
      </c>
      <c r="H16" s="1" t="n">
        <v>32.2</v>
      </c>
      <c r="I16" s="1" t="n">
        <v>32.2</v>
      </c>
    </row>
    <row r="17" customFormat="false" ht="16" hidden="false" customHeight="false" outlineLevel="0" collapsed="false">
      <c r="A17" s="1" t="s">
        <v>88</v>
      </c>
      <c r="B17" s="1" t="s">
        <v>87</v>
      </c>
      <c r="C17" s="1" t="s">
        <v>86</v>
      </c>
      <c r="D17" s="1" t="n">
        <v>120</v>
      </c>
      <c r="E17" s="1" t="n">
        <v>120</v>
      </c>
      <c r="F17" s="1" t="n">
        <v>90</v>
      </c>
      <c r="G17" s="1" t="n">
        <v>90</v>
      </c>
      <c r="H17" s="1" t="n">
        <v>60</v>
      </c>
      <c r="I17" s="1" t="n">
        <v>60</v>
      </c>
    </row>
    <row r="18" customFormat="false" ht="16" hidden="false" customHeight="false" outlineLevel="0" collapsed="false">
      <c r="A18" s="1" t="s">
        <v>142</v>
      </c>
      <c r="B18" s="1" t="s">
        <v>141</v>
      </c>
      <c r="C18" s="1" t="s">
        <v>57</v>
      </c>
      <c r="D18" s="1" t="n">
        <v>120</v>
      </c>
      <c r="E18" s="1" t="n">
        <v>120</v>
      </c>
      <c r="F18" s="1" t="n">
        <v>90</v>
      </c>
      <c r="G18" s="1" t="n">
        <v>90</v>
      </c>
      <c r="H18" s="1" t="n">
        <v>20</v>
      </c>
      <c r="I18" s="1" t="n">
        <v>30</v>
      </c>
    </row>
    <row r="19" customFormat="false" ht="16" hidden="false" customHeight="false" outlineLevel="0" collapsed="false">
      <c r="A19" s="1" t="s">
        <v>338</v>
      </c>
      <c r="B19" s="1" t="s">
        <v>337</v>
      </c>
      <c r="C19" s="1" t="s">
        <v>74</v>
      </c>
      <c r="D19" s="1" t="n">
        <v>90</v>
      </c>
      <c r="E19" s="1" t="n">
        <v>90</v>
      </c>
      <c r="F19" s="1" t="n">
        <v>60</v>
      </c>
      <c r="G19" s="1" t="n">
        <v>60</v>
      </c>
      <c r="H19" s="1" t="n">
        <v>40</v>
      </c>
      <c r="I19" s="1" t="n">
        <v>40</v>
      </c>
    </row>
    <row r="20" customFormat="false" ht="16" hidden="false" customHeight="false" outlineLevel="0" collapsed="false">
      <c r="A20" s="1" t="s">
        <v>16</v>
      </c>
      <c r="B20" s="1" t="s">
        <v>15</v>
      </c>
      <c r="C20" s="1" t="s">
        <v>13</v>
      </c>
      <c r="D20" s="1" t="n">
        <v>80</v>
      </c>
      <c r="E20" s="1" t="n">
        <v>80</v>
      </c>
      <c r="F20" s="1" t="n">
        <v>70</v>
      </c>
      <c r="G20" s="1" t="n">
        <v>70</v>
      </c>
      <c r="H20" s="1" t="n">
        <v>50</v>
      </c>
      <c r="I20" s="1" t="n">
        <v>50</v>
      </c>
    </row>
    <row r="21" customFormat="false" ht="16" hidden="false" customHeight="false" outlineLevel="0" collapsed="false">
      <c r="A21" s="1" t="s">
        <v>539</v>
      </c>
      <c r="B21" s="1" t="s">
        <v>538</v>
      </c>
      <c r="C21" s="1" t="s">
        <v>96</v>
      </c>
      <c r="F21" s="1" t="n">
        <v>60</v>
      </c>
      <c r="G21" s="1" t="n">
        <v>60</v>
      </c>
      <c r="H21" s="1" t="n">
        <v>40</v>
      </c>
      <c r="I21" s="1" t="n">
        <v>40</v>
      </c>
    </row>
    <row r="22" customFormat="false" ht="16" hidden="false" customHeight="false" outlineLevel="0" collapsed="false">
      <c r="A22" s="1" t="s">
        <v>287</v>
      </c>
      <c r="B22" s="1" t="s">
        <v>286</v>
      </c>
      <c r="C22" s="1" t="s">
        <v>147</v>
      </c>
      <c r="D22" s="1" t="n">
        <v>120</v>
      </c>
      <c r="E22" s="1" t="n">
        <v>120</v>
      </c>
      <c r="F22" s="1" t="n">
        <v>80</v>
      </c>
      <c r="G22" s="1" t="n">
        <v>80</v>
      </c>
      <c r="H22" s="1" t="n">
        <v>60</v>
      </c>
      <c r="I22" s="1" t="n">
        <v>60</v>
      </c>
    </row>
    <row r="23" customFormat="false" ht="16" hidden="false" customHeight="false" outlineLevel="0" collapsed="false">
      <c r="A23" s="1" t="s">
        <v>237</v>
      </c>
      <c r="B23" s="1" t="s">
        <v>236</v>
      </c>
      <c r="C23" s="1" t="s">
        <v>91</v>
      </c>
      <c r="D23" s="1" t="n">
        <v>120</v>
      </c>
      <c r="E23" s="1" t="n">
        <v>120</v>
      </c>
      <c r="F23" s="1" t="n">
        <v>60</v>
      </c>
      <c r="G23" s="1" t="n">
        <v>100</v>
      </c>
      <c r="H23" s="1" t="n">
        <v>30</v>
      </c>
      <c r="I23" s="1" t="n">
        <v>30</v>
      </c>
    </row>
    <row r="24" customFormat="false" ht="16" hidden="false" customHeight="false" outlineLevel="0" collapsed="false">
      <c r="A24" s="1" t="s">
        <v>112</v>
      </c>
      <c r="B24" s="1" t="s">
        <v>111</v>
      </c>
      <c r="C24" s="1" t="s">
        <v>13</v>
      </c>
      <c r="D24" s="1" t="n">
        <v>80</v>
      </c>
      <c r="E24" s="1" t="n">
        <v>110</v>
      </c>
      <c r="F24" s="1" t="n">
        <v>60</v>
      </c>
      <c r="G24" s="1" t="n">
        <v>80</v>
      </c>
      <c r="H24" s="1" t="n">
        <v>30</v>
      </c>
      <c r="I24" s="1" t="n">
        <v>60</v>
      </c>
    </row>
    <row r="25" customFormat="false" ht="16" hidden="false" customHeight="false" outlineLevel="0" collapsed="false">
      <c r="A25" s="1" t="s">
        <v>243</v>
      </c>
      <c r="B25" s="1" t="s">
        <v>242</v>
      </c>
      <c r="C25" s="1" t="s">
        <v>86</v>
      </c>
      <c r="D25" s="1" t="n">
        <v>140</v>
      </c>
      <c r="E25" s="1" t="n">
        <v>140</v>
      </c>
      <c r="F25" s="1" t="n">
        <v>90</v>
      </c>
      <c r="G25" s="1" t="n">
        <v>90</v>
      </c>
      <c r="H25" s="1" t="n">
        <v>50</v>
      </c>
      <c r="I25" s="1" t="n">
        <v>50</v>
      </c>
    </row>
    <row r="26" customFormat="false" ht="16" hidden="false" customHeight="false" outlineLevel="0" collapsed="false">
      <c r="A26" s="1" t="s">
        <v>315</v>
      </c>
      <c r="B26" s="1" t="s">
        <v>314</v>
      </c>
      <c r="C26" s="1" t="s">
        <v>79</v>
      </c>
      <c r="D26" s="1" t="n">
        <v>100</v>
      </c>
      <c r="E26" s="1" t="n">
        <v>100</v>
      </c>
      <c r="F26" s="1" t="n">
        <v>100</v>
      </c>
      <c r="G26" s="1" t="n">
        <v>100</v>
      </c>
      <c r="H26" s="1" t="n">
        <v>60</v>
      </c>
      <c r="I26" s="1" t="n">
        <v>60</v>
      </c>
    </row>
    <row r="27" customFormat="false" ht="16" hidden="false" customHeight="false" outlineLevel="0" collapsed="false">
      <c r="A27" s="1" t="s">
        <v>334</v>
      </c>
      <c r="B27" s="1" t="s">
        <v>333</v>
      </c>
      <c r="C27" s="1" t="s">
        <v>332</v>
      </c>
      <c r="D27" s="1" t="n">
        <v>100</v>
      </c>
      <c r="E27" s="1" t="n">
        <v>120</v>
      </c>
      <c r="F27" s="1" t="n">
        <v>80</v>
      </c>
      <c r="G27" s="1" t="n">
        <v>80</v>
      </c>
      <c r="H27" s="1" t="n">
        <v>50</v>
      </c>
      <c r="I27" s="1" t="n">
        <v>50</v>
      </c>
    </row>
    <row r="28" customFormat="false" ht="16" hidden="false" customHeight="false" outlineLevel="0" collapsed="false">
      <c r="A28" s="1" t="s">
        <v>574</v>
      </c>
      <c r="C28" s="1" t="s">
        <v>147</v>
      </c>
      <c r="D28" s="1" t="n">
        <v>120</v>
      </c>
      <c r="E28" s="1" t="n">
        <v>120</v>
      </c>
      <c r="F28" s="1" t="n">
        <v>100</v>
      </c>
      <c r="G28" s="1" t="n">
        <v>100</v>
      </c>
      <c r="H28" s="1" t="n">
        <v>50</v>
      </c>
      <c r="I28" s="1" t="n">
        <v>50</v>
      </c>
    </row>
    <row r="29" customFormat="false" ht="16" hidden="false" customHeight="false" outlineLevel="0" collapsed="false">
      <c r="A29" s="1" t="s">
        <v>451</v>
      </c>
      <c r="B29" s="1" t="s">
        <v>450</v>
      </c>
      <c r="C29" s="1" t="s">
        <v>96</v>
      </c>
      <c r="D29" s="1" t="n">
        <v>128.8</v>
      </c>
      <c r="E29" s="1" t="n">
        <v>128.8</v>
      </c>
      <c r="F29" s="1" t="n">
        <v>64.4</v>
      </c>
      <c r="G29" s="1" t="n">
        <v>64.4</v>
      </c>
      <c r="H29" s="1" t="n">
        <v>40.25</v>
      </c>
      <c r="I29" s="1" t="n">
        <v>48.3</v>
      </c>
    </row>
    <row r="30" customFormat="false" ht="16" hidden="false" customHeight="false" outlineLevel="0" collapsed="false">
      <c r="A30" s="1" t="s">
        <v>12</v>
      </c>
      <c r="B30" s="1" t="s">
        <v>11</v>
      </c>
      <c r="C30" s="1" t="s">
        <v>13</v>
      </c>
      <c r="D30" s="1" t="n">
        <v>100</v>
      </c>
      <c r="E30" s="1" t="n">
        <v>120</v>
      </c>
      <c r="F30" s="1" t="n">
        <v>100</v>
      </c>
      <c r="G30" s="1" t="n">
        <v>100</v>
      </c>
      <c r="H30" s="1" t="n">
        <v>50</v>
      </c>
      <c r="I30" s="1" t="n">
        <v>50</v>
      </c>
    </row>
    <row r="31" customFormat="false" ht="16" hidden="false" customHeight="false" outlineLevel="0" collapsed="false">
      <c r="A31" s="1" t="s">
        <v>29</v>
      </c>
      <c r="B31" s="1" t="s">
        <v>28</v>
      </c>
      <c r="C31" s="1" t="s">
        <v>30</v>
      </c>
      <c r="D31" s="1" t="n">
        <v>80</v>
      </c>
      <c r="E31" s="1" t="n">
        <v>120</v>
      </c>
      <c r="F31" s="1" t="n">
        <v>100</v>
      </c>
      <c r="G31" s="1" t="n">
        <v>100</v>
      </c>
      <c r="H31" s="1" t="n">
        <v>40</v>
      </c>
      <c r="I31" s="1" t="n">
        <v>40</v>
      </c>
    </row>
    <row r="32" customFormat="false" ht="16" hidden="false" customHeight="false" outlineLevel="0" collapsed="false">
      <c r="A32" s="1" t="s">
        <v>298</v>
      </c>
      <c r="B32" s="1" t="s">
        <v>297</v>
      </c>
      <c r="C32" s="1" t="s">
        <v>13</v>
      </c>
      <c r="D32" s="1" t="n">
        <v>100</v>
      </c>
      <c r="E32" s="1" t="n">
        <v>100</v>
      </c>
      <c r="F32" s="1" t="n">
        <v>80</v>
      </c>
      <c r="G32" s="1" t="n">
        <v>80</v>
      </c>
      <c r="H32" s="1" t="n">
        <v>60</v>
      </c>
      <c r="I32" s="1" t="n">
        <v>60</v>
      </c>
    </row>
    <row r="33" customFormat="false" ht="16" hidden="false" customHeight="false" outlineLevel="0" collapsed="false">
      <c r="A33" s="1" t="s">
        <v>72</v>
      </c>
      <c r="B33" s="1" t="s">
        <v>71</v>
      </c>
      <c r="C33" s="1" t="s">
        <v>74</v>
      </c>
      <c r="D33" s="1" t="n">
        <v>80</v>
      </c>
      <c r="E33" s="1" t="n">
        <v>100</v>
      </c>
      <c r="F33" s="1" t="n">
        <v>80</v>
      </c>
      <c r="G33" s="1" t="n">
        <v>80</v>
      </c>
      <c r="H33" s="1" t="n">
        <v>40</v>
      </c>
      <c r="I33" s="1" t="n">
        <v>60</v>
      </c>
    </row>
    <row r="34" customFormat="false" ht="16" hidden="false" customHeight="false" outlineLevel="0" collapsed="false">
      <c r="A34" s="1" t="s">
        <v>229</v>
      </c>
      <c r="B34" s="1" t="s">
        <v>228</v>
      </c>
      <c r="C34" s="1" t="s">
        <v>147</v>
      </c>
      <c r="D34" s="1" t="n">
        <v>110</v>
      </c>
      <c r="E34" s="1" t="n">
        <v>130</v>
      </c>
      <c r="F34" s="1" t="n">
        <v>80</v>
      </c>
      <c r="G34" s="1" t="n">
        <v>80</v>
      </c>
      <c r="H34" s="1" t="n">
        <v>50</v>
      </c>
      <c r="I34" s="1" t="n">
        <v>50</v>
      </c>
    </row>
    <row r="35" customFormat="false" ht="16" hidden="false" customHeight="false" outlineLevel="0" collapsed="false">
      <c r="A35" s="1" t="s">
        <v>388</v>
      </c>
      <c r="B35" s="1" t="s">
        <v>387</v>
      </c>
      <c r="C35" s="1" t="s">
        <v>96</v>
      </c>
      <c r="F35" s="1" t="n">
        <v>80</v>
      </c>
      <c r="G35" s="1" t="n">
        <v>80</v>
      </c>
      <c r="H35" s="1" t="n">
        <v>50</v>
      </c>
      <c r="I35" s="1" t="n">
        <v>50</v>
      </c>
    </row>
    <row r="36" customFormat="false" ht="16" hidden="false" customHeight="false" outlineLevel="0" collapsed="false">
      <c r="A36" s="1" t="s">
        <v>24</v>
      </c>
      <c r="B36" s="1" t="s">
        <v>23</v>
      </c>
      <c r="C36" s="1" t="s">
        <v>22</v>
      </c>
      <c r="D36" s="1" t="n">
        <v>100</v>
      </c>
      <c r="E36" s="1" t="n">
        <v>100</v>
      </c>
      <c r="F36" s="1" t="n">
        <v>60</v>
      </c>
      <c r="G36" s="1" t="n">
        <v>80</v>
      </c>
      <c r="H36" s="1" t="n">
        <v>50</v>
      </c>
      <c r="I36" s="1" t="n">
        <v>50</v>
      </c>
    </row>
    <row r="37" customFormat="false" ht="16" hidden="false" customHeight="false" outlineLevel="0" collapsed="false">
      <c r="A37" s="1" t="s">
        <v>575</v>
      </c>
      <c r="B37" s="1" t="s">
        <v>119</v>
      </c>
      <c r="C37" s="1" t="s">
        <v>86</v>
      </c>
      <c r="D37" s="1" t="n">
        <v>130</v>
      </c>
      <c r="E37" s="1" t="n">
        <v>130</v>
      </c>
      <c r="F37" s="1" t="n">
        <v>90</v>
      </c>
      <c r="G37" s="1" t="n">
        <v>90</v>
      </c>
      <c r="H37" s="1" t="n">
        <v>50</v>
      </c>
      <c r="I37" s="1" t="n">
        <v>50</v>
      </c>
    </row>
    <row r="38" customFormat="false" ht="16" hidden="false" customHeight="false" outlineLevel="0" collapsed="false">
      <c r="A38" s="1" t="s">
        <v>164</v>
      </c>
      <c r="B38" s="1" t="s">
        <v>163</v>
      </c>
      <c r="C38" s="1" t="s">
        <v>110</v>
      </c>
      <c r="D38" s="1" t="n">
        <v>110</v>
      </c>
      <c r="E38" s="1" t="n">
        <v>130</v>
      </c>
      <c r="F38" s="1" t="n">
        <v>80</v>
      </c>
      <c r="G38" s="1" t="n">
        <v>80</v>
      </c>
      <c r="H38" s="1" t="n">
        <v>50</v>
      </c>
      <c r="I38" s="1" t="n">
        <v>50</v>
      </c>
    </row>
    <row r="39" customFormat="false" ht="16" hidden="false" customHeight="false" outlineLevel="0" collapsed="false">
      <c r="A39" s="1" t="s">
        <v>429</v>
      </c>
      <c r="B39" s="1" t="s">
        <v>428</v>
      </c>
      <c r="C39" s="1" t="s">
        <v>96</v>
      </c>
      <c r="D39" s="1" t="n">
        <v>80</v>
      </c>
      <c r="E39" s="1" t="n">
        <v>80</v>
      </c>
      <c r="F39" s="1" t="n">
        <v>50</v>
      </c>
      <c r="G39" s="1" t="n">
        <v>50</v>
      </c>
      <c r="H39" s="1" t="n">
        <v>50</v>
      </c>
      <c r="I39" s="1" t="n">
        <v>50</v>
      </c>
    </row>
    <row r="40" customFormat="false" ht="16" hidden="false" customHeight="false" outlineLevel="0" collapsed="false">
      <c r="A40" s="1" t="s">
        <v>251</v>
      </c>
      <c r="B40" s="1" t="s">
        <v>250</v>
      </c>
      <c r="C40" s="1" t="s">
        <v>96</v>
      </c>
      <c r="D40" s="1" t="n">
        <v>120</v>
      </c>
      <c r="E40" s="1" t="n">
        <v>120</v>
      </c>
      <c r="F40" s="1" t="n">
        <v>80</v>
      </c>
      <c r="G40" s="1" t="n">
        <v>80</v>
      </c>
      <c r="H40" s="1" t="n">
        <v>40</v>
      </c>
      <c r="I40" s="1" t="n">
        <v>40</v>
      </c>
    </row>
    <row r="41" customFormat="false" ht="16" hidden="false" customHeight="false" outlineLevel="0" collapsed="false">
      <c r="A41" s="1" t="s">
        <v>348</v>
      </c>
      <c r="B41" s="1" t="s">
        <v>347</v>
      </c>
      <c r="C41" s="1" t="s">
        <v>68</v>
      </c>
      <c r="D41" s="1" t="n">
        <v>100</v>
      </c>
      <c r="E41" s="1" t="n">
        <v>100</v>
      </c>
      <c r="F41" s="1" t="n">
        <v>90</v>
      </c>
      <c r="G41" s="1" t="n">
        <v>90</v>
      </c>
      <c r="H41" s="1" t="n">
        <v>50</v>
      </c>
      <c r="I41" s="1" t="n">
        <v>50</v>
      </c>
    </row>
    <row r="42" customFormat="false" ht="16" hidden="false" customHeight="false" outlineLevel="0" collapsed="false">
      <c r="A42" s="1" t="s">
        <v>257</v>
      </c>
      <c r="B42" s="1" t="s">
        <v>256</v>
      </c>
      <c r="C42" s="1" t="s">
        <v>74</v>
      </c>
      <c r="D42" s="1" t="n">
        <v>90</v>
      </c>
      <c r="E42" s="1" t="n">
        <v>90</v>
      </c>
      <c r="F42" s="1" t="n">
        <v>90</v>
      </c>
      <c r="G42" s="1" t="n">
        <v>90</v>
      </c>
      <c r="H42" s="1" t="n">
        <v>50</v>
      </c>
      <c r="I42" s="1" t="n">
        <v>50</v>
      </c>
    </row>
    <row r="43" customFormat="false" ht="16" hidden="false" customHeight="false" outlineLevel="0" collapsed="false">
      <c r="A43" s="1" t="s">
        <v>124</v>
      </c>
      <c r="B43" s="1" t="s">
        <v>123</v>
      </c>
      <c r="C43" s="1" t="s">
        <v>110</v>
      </c>
      <c r="D43" s="1" t="n">
        <v>110</v>
      </c>
      <c r="E43" s="1" t="n">
        <v>110</v>
      </c>
      <c r="F43" s="1" t="n">
        <v>90</v>
      </c>
      <c r="G43" s="1" t="n">
        <v>90</v>
      </c>
      <c r="H43" s="1" t="n">
        <v>50</v>
      </c>
      <c r="I43" s="1" t="n">
        <v>50</v>
      </c>
    </row>
    <row r="44" customFormat="false" ht="16" hidden="false" customHeight="false" outlineLevel="0" collapsed="false">
      <c r="A44" s="1" t="s">
        <v>477</v>
      </c>
      <c r="B44" s="1" t="s">
        <v>476</v>
      </c>
      <c r="C44" s="1" t="s">
        <v>110</v>
      </c>
      <c r="F44" s="1" t="n">
        <v>80</v>
      </c>
      <c r="G44" s="1" t="n">
        <v>80</v>
      </c>
      <c r="H44" s="1" t="n">
        <v>50</v>
      </c>
      <c r="I44" s="1" t="n">
        <v>50</v>
      </c>
    </row>
    <row r="45" customFormat="false" ht="16" hidden="false" customHeight="false" outlineLevel="0" collapsed="false">
      <c r="A45" s="1" t="s">
        <v>376</v>
      </c>
      <c r="B45" s="1" t="s">
        <v>375</v>
      </c>
      <c r="C45" s="1" t="s">
        <v>346</v>
      </c>
      <c r="F45" s="1" t="n">
        <v>80</v>
      </c>
      <c r="G45" s="1" t="n">
        <v>80</v>
      </c>
      <c r="H45" s="1" t="n">
        <v>50</v>
      </c>
      <c r="I45" s="1" t="n">
        <v>50</v>
      </c>
    </row>
    <row r="46" customFormat="false" ht="16" hidden="false" customHeight="false" outlineLevel="0" collapsed="false">
      <c r="A46" s="1" t="s">
        <v>132</v>
      </c>
      <c r="B46" s="1" t="s">
        <v>131</v>
      </c>
      <c r="C46" s="1" t="s">
        <v>110</v>
      </c>
      <c r="D46" s="1" t="n">
        <v>120</v>
      </c>
      <c r="E46" s="1" t="n">
        <v>120</v>
      </c>
      <c r="H46" s="1" t="n">
        <v>50</v>
      </c>
      <c r="I46" s="1" t="n">
        <v>50</v>
      </c>
    </row>
    <row r="47" customFormat="false" ht="16" hidden="false" customHeight="false" outlineLevel="0" collapsed="false">
      <c r="A47" s="1" t="s">
        <v>55</v>
      </c>
      <c r="B47" s="1" t="s">
        <v>54</v>
      </c>
      <c r="C47" s="1" t="s">
        <v>57</v>
      </c>
      <c r="D47" s="1" t="n">
        <v>110</v>
      </c>
      <c r="E47" s="1" t="n">
        <v>130</v>
      </c>
      <c r="F47" s="1" t="n">
        <v>80</v>
      </c>
      <c r="G47" s="1" t="n">
        <v>80</v>
      </c>
      <c r="H47" s="1" t="n">
        <v>50</v>
      </c>
      <c r="I47" s="1" t="n">
        <v>50</v>
      </c>
    </row>
    <row r="48" customFormat="false" ht="16" hidden="false" customHeight="false" outlineLevel="0" collapsed="false">
      <c r="A48" s="1" t="s">
        <v>144</v>
      </c>
      <c r="B48" s="1" t="s">
        <v>143</v>
      </c>
      <c r="C48" s="1" t="s">
        <v>22</v>
      </c>
      <c r="D48" s="1" t="n">
        <v>110</v>
      </c>
      <c r="E48" s="1" t="n">
        <v>110</v>
      </c>
      <c r="F48" s="1" t="n">
        <v>80</v>
      </c>
      <c r="G48" s="1" t="n">
        <v>80</v>
      </c>
      <c r="H48" s="1" t="n">
        <v>60</v>
      </c>
      <c r="I48" s="1" t="n">
        <v>60</v>
      </c>
    </row>
    <row r="49" customFormat="false" ht="16" hidden="false" customHeight="false" outlineLevel="0" collapsed="false">
      <c r="A49" s="1" t="s">
        <v>122</v>
      </c>
      <c r="B49" s="1" t="s">
        <v>121</v>
      </c>
      <c r="C49" s="1" t="s">
        <v>57</v>
      </c>
      <c r="D49" s="1" t="n">
        <v>130</v>
      </c>
      <c r="E49" s="1" t="n">
        <v>130</v>
      </c>
      <c r="F49" s="1" t="n">
        <v>100</v>
      </c>
      <c r="G49" s="1" t="n">
        <v>100</v>
      </c>
      <c r="H49" s="1" t="n">
        <v>50</v>
      </c>
      <c r="I49" s="1" t="n">
        <v>50</v>
      </c>
    </row>
    <row r="50" customFormat="false" ht="16" hidden="false" customHeight="false" outlineLevel="0" collapsed="false">
      <c r="A50" s="1" t="s">
        <v>325</v>
      </c>
      <c r="B50" s="1" t="s">
        <v>324</v>
      </c>
      <c r="C50" s="1" t="s">
        <v>187</v>
      </c>
      <c r="D50" s="1" t="n">
        <v>100</v>
      </c>
      <c r="E50" s="1" t="n">
        <v>100</v>
      </c>
      <c r="F50" s="1" t="n">
        <v>80</v>
      </c>
      <c r="G50" s="1" t="n">
        <v>80</v>
      </c>
      <c r="H50" s="1" t="n">
        <v>30</v>
      </c>
      <c r="I50" s="1" t="n">
        <v>50</v>
      </c>
    </row>
    <row r="51" customFormat="false" ht="16" hidden="false" customHeight="false" outlineLevel="0" collapsed="false">
      <c r="A51" s="1" t="s">
        <v>329</v>
      </c>
      <c r="B51" s="1" t="s">
        <v>328</v>
      </c>
      <c r="C51" s="1" t="s">
        <v>147</v>
      </c>
      <c r="F51" s="1" t="n">
        <v>50</v>
      </c>
      <c r="G51" s="1" t="n">
        <v>50</v>
      </c>
      <c r="H51" s="1" t="n">
        <v>50</v>
      </c>
      <c r="I51" s="1" t="n">
        <v>50</v>
      </c>
    </row>
    <row r="52" customFormat="false" ht="16" hidden="false" customHeight="false" outlineLevel="0" collapsed="false">
      <c r="A52" s="1" t="s">
        <v>182</v>
      </c>
      <c r="B52" s="1" t="s">
        <v>181</v>
      </c>
      <c r="C52" s="1" t="s">
        <v>147</v>
      </c>
      <c r="D52" s="1" t="n">
        <v>110</v>
      </c>
      <c r="E52" s="1" t="n">
        <v>130</v>
      </c>
      <c r="F52" s="1" t="n">
        <v>110</v>
      </c>
      <c r="G52" s="1" t="n">
        <v>110</v>
      </c>
      <c r="H52" s="1" t="n">
        <v>50</v>
      </c>
      <c r="I52" s="1" t="n">
        <v>50</v>
      </c>
    </row>
    <row r="53" customFormat="false" ht="16" hidden="false" customHeight="false" outlineLevel="0" collapsed="false">
      <c r="A53" s="1" t="s">
        <v>421</v>
      </c>
      <c r="B53" s="1" t="s">
        <v>420</v>
      </c>
      <c r="C53" s="1" t="s">
        <v>96</v>
      </c>
    </row>
    <row r="54" customFormat="false" ht="16" hidden="false" customHeight="false" outlineLevel="0" collapsed="false">
      <c r="A54" s="1" t="s">
        <v>516</v>
      </c>
      <c r="B54" s="1" t="s">
        <v>515</v>
      </c>
      <c r="C54" s="1" t="s">
        <v>415</v>
      </c>
      <c r="F54" s="1" t="n">
        <v>56.35</v>
      </c>
      <c r="G54" s="1" t="n">
        <v>56.35</v>
      </c>
      <c r="H54" s="1" t="n">
        <v>24.15</v>
      </c>
      <c r="I54" s="1" t="n">
        <v>40.25</v>
      </c>
    </row>
    <row r="55" customFormat="false" ht="16" hidden="false" customHeight="false" outlineLevel="0" collapsed="false">
      <c r="A55" s="1" t="s">
        <v>259</v>
      </c>
      <c r="B55" s="1" t="s">
        <v>258</v>
      </c>
      <c r="C55" s="1" t="s">
        <v>74</v>
      </c>
      <c r="D55" s="1" t="n">
        <v>110</v>
      </c>
      <c r="E55" s="1" t="n">
        <v>110</v>
      </c>
      <c r="F55" s="1" t="n">
        <v>80</v>
      </c>
      <c r="G55" s="1" t="n">
        <v>80</v>
      </c>
      <c r="H55" s="1" t="n">
        <v>50</v>
      </c>
      <c r="I55" s="1" t="n">
        <v>50</v>
      </c>
    </row>
    <row r="56" customFormat="false" ht="16" hidden="false" customHeight="false" outlineLevel="0" collapsed="false">
      <c r="A56" s="1" t="s">
        <v>471</v>
      </c>
      <c r="B56" s="1" t="s">
        <v>470</v>
      </c>
      <c r="C56" s="1" t="s">
        <v>110</v>
      </c>
      <c r="F56" s="1" t="n">
        <v>56.35</v>
      </c>
      <c r="G56" s="1" t="n">
        <v>56.35</v>
      </c>
      <c r="H56" s="1" t="n">
        <v>40.25</v>
      </c>
      <c r="I56" s="1" t="n">
        <v>40.25</v>
      </c>
    </row>
    <row r="57" customFormat="false" ht="16" hidden="false" customHeight="false" outlineLevel="0" collapsed="false">
      <c r="A57" s="1" t="s">
        <v>249</v>
      </c>
      <c r="B57" s="1" t="s">
        <v>248</v>
      </c>
      <c r="C57" s="1" t="s">
        <v>96</v>
      </c>
      <c r="F57" s="1" t="n">
        <v>50</v>
      </c>
      <c r="G57" s="1" t="n">
        <v>50</v>
      </c>
      <c r="H57" s="1" t="n">
        <v>50</v>
      </c>
      <c r="I57" s="1" t="n">
        <v>50</v>
      </c>
    </row>
    <row r="58" customFormat="false" ht="16" hidden="false" customHeight="false" outlineLevel="0" collapsed="false">
      <c r="A58" s="1" t="s">
        <v>211</v>
      </c>
      <c r="B58" s="1" t="s">
        <v>210</v>
      </c>
      <c r="C58" s="1" t="s">
        <v>57</v>
      </c>
      <c r="D58" s="1" t="n">
        <v>100</v>
      </c>
      <c r="E58" s="1" t="n">
        <v>100</v>
      </c>
      <c r="F58" s="1" t="n">
        <v>80</v>
      </c>
      <c r="G58" s="1" t="n">
        <v>80</v>
      </c>
      <c r="H58" s="1" t="n">
        <v>50</v>
      </c>
      <c r="I58" s="1" t="n">
        <v>50</v>
      </c>
    </row>
    <row r="59" customFormat="false" ht="16" hidden="false" customHeight="false" outlineLevel="0" collapsed="false">
      <c r="A59" s="1" t="s">
        <v>294</v>
      </c>
      <c r="B59" s="1" t="s">
        <v>293</v>
      </c>
      <c r="C59" s="1" t="s">
        <v>74</v>
      </c>
      <c r="D59" s="1" t="n">
        <v>80</v>
      </c>
      <c r="E59" s="1" t="n">
        <v>80</v>
      </c>
      <c r="F59" s="1" t="n">
        <v>80</v>
      </c>
      <c r="G59" s="1" t="n">
        <v>80</v>
      </c>
      <c r="H59" s="1" t="n">
        <v>40</v>
      </c>
      <c r="I59" s="1" t="n">
        <v>40</v>
      </c>
    </row>
    <row r="60" customFormat="false" ht="16" hidden="false" customHeight="false" outlineLevel="0" collapsed="false">
      <c r="A60" s="1" t="s">
        <v>576</v>
      </c>
      <c r="B60" s="1" t="s">
        <v>357</v>
      </c>
      <c r="C60" s="1" t="s">
        <v>30</v>
      </c>
      <c r="D60" s="1" t="n">
        <v>80</v>
      </c>
      <c r="E60" s="1" t="n">
        <v>110</v>
      </c>
      <c r="F60" s="1" t="n">
        <v>70</v>
      </c>
      <c r="G60" s="1" t="n">
        <v>70</v>
      </c>
      <c r="H60" s="1" t="n">
        <v>50</v>
      </c>
      <c r="I60" s="1" t="n">
        <v>50</v>
      </c>
    </row>
    <row r="61" customFormat="false" ht="16" hidden="false" customHeight="false" outlineLevel="0" collapsed="false">
      <c r="A61" s="1" t="s">
        <v>172</v>
      </c>
      <c r="B61" s="1" t="s">
        <v>171</v>
      </c>
      <c r="C61" s="1" t="s">
        <v>86</v>
      </c>
      <c r="D61" s="1" t="n">
        <v>110</v>
      </c>
      <c r="E61" s="1" t="n">
        <v>130</v>
      </c>
      <c r="F61" s="1" t="n">
        <v>90</v>
      </c>
      <c r="G61" s="1" t="n">
        <v>90</v>
      </c>
      <c r="H61" s="1" t="n">
        <v>50</v>
      </c>
      <c r="I61" s="1" t="n">
        <v>50</v>
      </c>
    </row>
    <row r="62" customFormat="false" ht="16" hidden="false" customHeight="false" outlineLevel="0" collapsed="false">
      <c r="A62" s="1" t="s">
        <v>402</v>
      </c>
      <c r="B62" s="1" t="s">
        <v>401</v>
      </c>
      <c r="C62" s="1" t="s">
        <v>110</v>
      </c>
      <c r="D62" s="1" t="n">
        <v>90</v>
      </c>
      <c r="E62" s="1" t="n">
        <v>90</v>
      </c>
      <c r="F62" s="1" t="n">
        <v>80</v>
      </c>
      <c r="G62" s="1" t="n">
        <v>80</v>
      </c>
      <c r="H62" s="1" t="n">
        <v>50</v>
      </c>
      <c r="I62" s="1" t="n">
        <v>50</v>
      </c>
    </row>
    <row r="63" customFormat="false" ht="16" hidden="false" customHeight="false" outlineLevel="0" collapsed="false">
      <c r="A63" s="1" t="s">
        <v>26</v>
      </c>
      <c r="B63" s="1" t="s">
        <v>25</v>
      </c>
      <c r="C63" s="1" t="s">
        <v>27</v>
      </c>
      <c r="D63" s="1" t="n">
        <v>100</v>
      </c>
      <c r="E63" s="1" t="n">
        <v>120</v>
      </c>
      <c r="F63" s="1" t="n">
        <v>80</v>
      </c>
      <c r="G63" s="1" t="n">
        <v>80</v>
      </c>
      <c r="H63" s="1" t="n">
        <v>50</v>
      </c>
      <c r="I63" s="1" t="n">
        <v>50</v>
      </c>
    </row>
    <row r="64" customFormat="false" ht="16" hidden="false" customHeight="false" outlineLevel="0" collapsed="false">
      <c r="A64" s="1" t="s">
        <v>6</v>
      </c>
      <c r="B64" s="1" t="s">
        <v>5</v>
      </c>
      <c r="C64" s="1" t="s">
        <v>8</v>
      </c>
      <c r="D64" s="1" t="n">
        <v>100</v>
      </c>
      <c r="E64" s="1" t="n">
        <v>100</v>
      </c>
      <c r="F64" s="1" t="n">
        <v>80</v>
      </c>
      <c r="G64" s="1" t="n">
        <v>80</v>
      </c>
      <c r="H64" s="1" t="n">
        <v>50</v>
      </c>
      <c r="I64" s="1" t="n">
        <v>50</v>
      </c>
    </row>
    <row r="65" customFormat="false" ht="16" hidden="false" customHeight="false" outlineLevel="0" collapsed="false">
      <c r="A65" s="1" t="s">
        <v>178</v>
      </c>
      <c r="B65" s="1" t="s">
        <v>177</v>
      </c>
      <c r="C65" s="1" t="s">
        <v>110</v>
      </c>
      <c r="D65" s="1" t="n">
        <v>120</v>
      </c>
      <c r="E65" s="1" t="n">
        <v>120</v>
      </c>
      <c r="F65" s="1" t="n">
        <v>100</v>
      </c>
      <c r="G65" s="1" t="n">
        <v>100</v>
      </c>
      <c r="H65" s="1" t="n">
        <v>50</v>
      </c>
      <c r="I65" s="1" t="n">
        <v>50</v>
      </c>
    </row>
    <row r="66" customFormat="false" ht="16" hidden="false" customHeight="false" outlineLevel="0" collapsed="false">
      <c r="A66" s="1" t="s">
        <v>577</v>
      </c>
      <c r="B66" s="1" t="s">
        <v>472</v>
      </c>
      <c r="C66" s="1" t="s">
        <v>110</v>
      </c>
    </row>
    <row r="67" customFormat="false" ht="16" hidden="false" customHeight="false" outlineLevel="0" collapsed="false">
      <c r="A67" s="1" t="s">
        <v>32</v>
      </c>
      <c r="B67" s="1" t="s">
        <v>31</v>
      </c>
      <c r="C67" s="1" t="s">
        <v>22</v>
      </c>
      <c r="D67" s="1" t="n">
        <v>110</v>
      </c>
      <c r="E67" s="1" t="n">
        <v>110</v>
      </c>
      <c r="F67" s="1" t="n">
        <v>80</v>
      </c>
      <c r="G67" s="1" t="n">
        <v>90</v>
      </c>
      <c r="H67" s="1" t="n">
        <v>50</v>
      </c>
      <c r="I67" s="1" t="n">
        <v>50</v>
      </c>
    </row>
    <row r="68" customFormat="false" ht="16" hidden="false" customHeight="false" outlineLevel="0" collapsed="false">
      <c r="A68" s="1" t="s">
        <v>205</v>
      </c>
      <c r="B68" s="1" t="s">
        <v>204</v>
      </c>
      <c r="C68" s="1" t="s">
        <v>147</v>
      </c>
      <c r="D68" s="1" t="n">
        <v>130</v>
      </c>
      <c r="E68" s="1" t="n">
        <v>130</v>
      </c>
      <c r="F68" s="1" t="n">
        <v>90</v>
      </c>
      <c r="G68" s="1" t="n">
        <v>90</v>
      </c>
      <c r="H68" s="1" t="n">
        <v>50</v>
      </c>
      <c r="I68" s="1" t="n">
        <v>50</v>
      </c>
    </row>
    <row r="69" customFormat="false" ht="16" hidden="false" customHeight="false" outlineLevel="0" collapsed="false">
      <c r="A69" s="1" t="s">
        <v>449</v>
      </c>
      <c r="B69" s="1" t="s">
        <v>448</v>
      </c>
      <c r="C69" s="1" t="s">
        <v>96</v>
      </c>
      <c r="D69" s="1" t="n">
        <v>110</v>
      </c>
      <c r="E69" s="1" t="n">
        <v>110</v>
      </c>
      <c r="F69" s="1" t="n">
        <v>80</v>
      </c>
      <c r="G69" s="1" t="n">
        <v>80</v>
      </c>
      <c r="H69" s="1" t="n">
        <v>50</v>
      </c>
      <c r="I69" s="1" t="n">
        <v>50</v>
      </c>
    </row>
    <row r="70" customFormat="false" ht="16" hidden="false" customHeight="false" outlineLevel="0" collapsed="false">
      <c r="A70" s="1" t="s">
        <v>398</v>
      </c>
      <c r="B70" s="1" t="s">
        <v>397</v>
      </c>
      <c r="C70" s="1" t="s">
        <v>30</v>
      </c>
      <c r="D70" s="1" t="n">
        <v>100</v>
      </c>
      <c r="E70" s="1" t="n">
        <v>100</v>
      </c>
      <c r="F70" s="1" t="n">
        <v>80</v>
      </c>
      <c r="G70" s="1" t="n">
        <v>80</v>
      </c>
      <c r="H70" s="1" t="n">
        <v>30</v>
      </c>
      <c r="I70" s="1" t="n">
        <v>50</v>
      </c>
    </row>
    <row r="71" customFormat="false" ht="16" hidden="false" customHeight="false" outlineLevel="0" collapsed="false">
      <c r="A71" s="1" t="s">
        <v>469</v>
      </c>
      <c r="B71" s="1" t="s">
        <v>468</v>
      </c>
      <c r="C71" s="1" t="s">
        <v>110</v>
      </c>
      <c r="F71" s="1" t="n">
        <v>64.4</v>
      </c>
      <c r="G71" s="1" t="n">
        <v>64.4</v>
      </c>
      <c r="H71" s="1" t="n">
        <v>64.4</v>
      </c>
      <c r="I71" s="1" t="n">
        <v>64.4</v>
      </c>
    </row>
    <row r="72" customFormat="false" ht="16" hidden="false" customHeight="false" outlineLevel="0" collapsed="false">
      <c r="A72" s="1" t="s">
        <v>309</v>
      </c>
      <c r="B72" s="1" t="s">
        <v>308</v>
      </c>
      <c r="C72" s="1" t="s">
        <v>22</v>
      </c>
      <c r="D72" s="1" t="n">
        <v>120</v>
      </c>
      <c r="E72" s="1" t="n">
        <v>120</v>
      </c>
      <c r="F72" s="1" t="n">
        <v>80</v>
      </c>
      <c r="G72" s="1" t="n">
        <v>80</v>
      </c>
      <c r="H72" s="1" t="n">
        <v>60</v>
      </c>
      <c r="I72" s="1" t="n">
        <v>60</v>
      </c>
    </row>
    <row r="73" customFormat="false" ht="16" hidden="false" customHeight="false" outlineLevel="0" collapsed="false">
      <c r="A73" s="1" t="s">
        <v>105</v>
      </c>
      <c r="B73" s="1" t="s">
        <v>104</v>
      </c>
      <c r="C73" s="1" t="s">
        <v>103</v>
      </c>
      <c r="D73" s="1" t="n">
        <v>110</v>
      </c>
      <c r="E73" s="1" t="n">
        <v>110</v>
      </c>
      <c r="F73" s="1" t="n">
        <v>90</v>
      </c>
      <c r="G73" s="1" t="n">
        <v>90</v>
      </c>
      <c r="H73" s="1" t="n">
        <v>20</v>
      </c>
      <c r="I73" s="1" t="n">
        <v>60</v>
      </c>
    </row>
    <row r="74" customFormat="false" ht="16" hidden="false" customHeight="false" outlineLevel="0" collapsed="false">
      <c r="A74" s="1" t="s">
        <v>46</v>
      </c>
      <c r="B74" s="1" t="s">
        <v>45</v>
      </c>
      <c r="C74" s="1" t="s">
        <v>40</v>
      </c>
      <c r="D74" s="1" t="n">
        <v>110</v>
      </c>
      <c r="E74" s="1" t="n">
        <v>110</v>
      </c>
      <c r="F74" s="1" t="n">
        <v>110</v>
      </c>
      <c r="G74" s="1" t="n">
        <v>110</v>
      </c>
      <c r="H74" s="1" t="n">
        <v>50</v>
      </c>
      <c r="I74" s="1" t="n">
        <v>50</v>
      </c>
    </row>
    <row r="75" customFormat="false" ht="16" hidden="false" customHeight="false" outlineLevel="0" collapsed="false">
      <c r="A75" s="1" t="s">
        <v>152</v>
      </c>
      <c r="C75" s="1" t="s">
        <v>147</v>
      </c>
      <c r="D75" s="1" t="n">
        <v>130</v>
      </c>
      <c r="E75" s="1" t="n">
        <v>130</v>
      </c>
      <c r="F75" s="1" t="n">
        <v>80</v>
      </c>
      <c r="G75" s="1" t="n">
        <v>80</v>
      </c>
      <c r="H75" s="1" t="n">
        <v>50</v>
      </c>
      <c r="I75" s="1" t="n">
        <v>50</v>
      </c>
    </row>
    <row r="76" customFormat="false" ht="16" hidden="false" customHeight="false" outlineLevel="0" collapsed="false">
      <c r="A76" s="1" t="s">
        <v>255</v>
      </c>
      <c r="B76" s="1" t="s">
        <v>254</v>
      </c>
      <c r="C76" s="1" t="s">
        <v>22</v>
      </c>
      <c r="D76" s="1" t="n">
        <v>120</v>
      </c>
      <c r="E76" s="1" t="n">
        <v>120</v>
      </c>
      <c r="F76" s="1" t="n">
        <v>50</v>
      </c>
      <c r="G76" s="1" t="n">
        <v>80</v>
      </c>
      <c r="H76" s="1" t="n">
        <v>45</v>
      </c>
      <c r="I76" s="1" t="n">
        <v>45</v>
      </c>
    </row>
    <row r="77" customFormat="false" ht="16" hidden="false" customHeight="false" outlineLevel="0" collapsed="false">
      <c r="A77" s="1" t="s">
        <v>126</v>
      </c>
      <c r="B77" s="1" t="s">
        <v>125</v>
      </c>
      <c r="C77" s="1" t="s">
        <v>110</v>
      </c>
      <c r="D77" s="1" t="n">
        <v>90</v>
      </c>
      <c r="E77" s="1" t="n">
        <v>100</v>
      </c>
      <c r="F77" s="1" t="n">
        <v>90</v>
      </c>
      <c r="G77" s="1" t="n">
        <v>90</v>
      </c>
      <c r="H77" s="1" t="n">
        <v>50</v>
      </c>
      <c r="I77" s="1" t="n">
        <v>50</v>
      </c>
    </row>
    <row r="78" customFormat="false" ht="16" hidden="false" customHeight="false" outlineLevel="0" collapsed="false">
      <c r="A78" s="1" t="s">
        <v>36</v>
      </c>
      <c r="B78" s="1" t="s">
        <v>35</v>
      </c>
      <c r="C78" s="1" t="s">
        <v>22</v>
      </c>
      <c r="F78" s="1" t="n">
        <v>100</v>
      </c>
      <c r="G78" s="1" t="n">
        <v>100</v>
      </c>
      <c r="H78" s="1" t="n">
        <v>50</v>
      </c>
      <c r="I78" s="1" t="n">
        <v>50</v>
      </c>
    </row>
    <row r="79" customFormat="false" ht="16" hidden="false" customHeight="false" outlineLevel="0" collapsed="false">
      <c r="A79" s="1" t="s">
        <v>313</v>
      </c>
      <c r="B79" s="1" t="s">
        <v>312</v>
      </c>
      <c r="C79" s="1" t="s">
        <v>91</v>
      </c>
      <c r="D79" s="1" t="n">
        <v>100</v>
      </c>
      <c r="E79" s="1" t="n">
        <v>100</v>
      </c>
      <c r="F79" s="1" t="n">
        <v>80</v>
      </c>
      <c r="G79" s="1" t="n">
        <v>80</v>
      </c>
      <c r="H79" s="1" t="n">
        <v>50</v>
      </c>
      <c r="I79" s="1" t="n">
        <v>50</v>
      </c>
    </row>
    <row r="80" customFormat="false" ht="16" hidden="false" customHeight="false" outlineLevel="0" collapsed="false">
      <c r="A80" s="1" t="s">
        <v>213</v>
      </c>
      <c r="B80" s="1" t="s">
        <v>212</v>
      </c>
      <c r="C80" s="1" t="s">
        <v>57</v>
      </c>
      <c r="D80" s="1" t="n">
        <v>120</v>
      </c>
      <c r="E80" s="1" t="n">
        <v>120</v>
      </c>
      <c r="F80" s="1" t="n">
        <v>80</v>
      </c>
      <c r="G80" s="1" t="n">
        <v>80</v>
      </c>
      <c r="H80" s="1" t="n">
        <v>50</v>
      </c>
      <c r="I80" s="1" t="n">
        <v>50</v>
      </c>
    </row>
    <row r="81" customFormat="false" ht="16" hidden="false" customHeight="false" outlineLevel="0" collapsed="false">
      <c r="A81" s="1" t="s">
        <v>109</v>
      </c>
      <c r="B81" s="1" t="s">
        <v>108</v>
      </c>
      <c r="C81" s="1" t="s">
        <v>110</v>
      </c>
      <c r="D81" s="1" t="n">
        <v>110</v>
      </c>
      <c r="E81" s="1" t="n">
        <v>130</v>
      </c>
      <c r="F81" s="1" t="n">
        <v>90</v>
      </c>
      <c r="G81" s="1" t="n">
        <v>90</v>
      </c>
      <c r="H81" s="1" t="n">
        <v>50</v>
      </c>
      <c r="I81" s="1" t="n">
        <v>50</v>
      </c>
    </row>
    <row r="82" customFormat="false" ht="16" hidden="false" customHeight="false" outlineLevel="0" collapsed="false">
      <c r="A82" s="1" t="s">
        <v>138</v>
      </c>
      <c r="B82" s="1" t="s">
        <v>137</v>
      </c>
      <c r="C82" s="1" t="s">
        <v>57</v>
      </c>
      <c r="D82" s="1" t="n">
        <v>130</v>
      </c>
      <c r="E82" s="1" t="n">
        <v>130</v>
      </c>
      <c r="F82" s="1" t="n">
        <v>90</v>
      </c>
      <c r="G82" s="1" t="n">
        <v>90</v>
      </c>
      <c r="H82" s="1" t="n">
        <v>50</v>
      </c>
      <c r="I82" s="1" t="n">
        <v>50</v>
      </c>
    </row>
    <row r="83" customFormat="false" ht="16" hidden="false" customHeight="false" outlineLevel="0" collapsed="false">
      <c r="A83" s="1" t="s">
        <v>578</v>
      </c>
      <c r="B83" s="1" t="s">
        <v>145</v>
      </c>
      <c r="C83" s="1" t="s">
        <v>147</v>
      </c>
      <c r="D83" s="1" t="n">
        <v>130</v>
      </c>
      <c r="E83" s="1" t="n">
        <v>130</v>
      </c>
      <c r="F83" s="1" t="n">
        <v>80</v>
      </c>
      <c r="G83" s="1" t="n">
        <v>80</v>
      </c>
      <c r="H83" s="1" t="n">
        <v>50</v>
      </c>
      <c r="I83" s="1" t="n">
        <v>50</v>
      </c>
    </row>
    <row r="84" customFormat="false" ht="16" hidden="false" customHeight="false" outlineLevel="0" collapsed="false">
      <c r="A84" s="1" t="s">
        <v>382</v>
      </c>
      <c r="B84" s="1" t="s">
        <v>381</v>
      </c>
      <c r="C84" s="1" t="s">
        <v>40</v>
      </c>
      <c r="F84" s="1" t="n">
        <v>60</v>
      </c>
      <c r="G84" s="1" t="n">
        <v>70</v>
      </c>
      <c r="H84" s="1" t="n">
        <v>50</v>
      </c>
      <c r="I84" s="1" t="n">
        <v>50</v>
      </c>
    </row>
    <row r="85" customFormat="false" ht="16" hidden="false" customHeight="false" outlineLevel="0" collapsed="false">
      <c r="A85" s="1" t="s">
        <v>10</v>
      </c>
      <c r="B85" s="1" t="s">
        <v>9</v>
      </c>
      <c r="C85" s="1" t="s">
        <v>8</v>
      </c>
      <c r="D85" s="1" t="n">
        <v>110</v>
      </c>
      <c r="E85" s="1" t="n">
        <v>110</v>
      </c>
      <c r="F85" s="1" t="n">
        <v>90</v>
      </c>
      <c r="G85" s="1" t="n">
        <v>90</v>
      </c>
      <c r="H85" s="1" t="n">
        <v>60</v>
      </c>
      <c r="I85" s="1" t="n">
        <v>60</v>
      </c>
    </row>
    <row r="86" customFormat="false" ht="16" hidden="false" customHeight="false" outlineLevel="0" collapsed="false">
      <c r="A86" s="1" t="s">
        <v>156</v>
      </c>
      <c r="B86" s="1" t="s">
        <v>155</v>
      </c>
      <c r="C86" s="1" t="s">
        <v>147</v>
      </c>
      <c r="D86" s="1" t="n">
        <v>120</v>
      </c>
      <c r="E86" s="1" t="n">
        <v>120</v>
      </c>
      <c r="F86" s="1" t="n">
        <v>80</v>
      </c>
      <c r="G86" s="1" t="n">
        <v>80</v>
      </c>
      <c r="H86" s="1" t="n">
        <v>50</v>
      </c>
      <c r="I86" s="1" t="n">
        <v>50</v>
      </c>
    </row>
    <row r="87" customFormat="false" ht="16" hidden="false" customHeight="false" outlineLevel="0" collapsed="false">
      <c r="A87" s="1" t="s">
        <v>467</v>
      </c>
      <c r="B87" s="1" t="s">
        <v>466</v>
      </c>
      <c r="C87" s="1" t="s">
        <v>147</v>
      </c>
      <c r="F87" s="1" t="n">
        <v>60</v>
      </c>
      <c r="G87" s="1" t="n">
        <v>60</v>
      </c>
      <c r="H87" s="1" t="n">
        <v>50</v>
      </c>
      <c r="I87" s="1" t="n">
        <v>50</v>
      </c>
    </row>
    <row r="88" customFormat="false" ht="16" hidden="false" customHeight="false" outlineLevel="0" collapsed="false">
      <c r="A88" s="1" t="s">
        <v>551</v>
      </c>
      <c r="B88" s="1" t="s">
        <v>550</v>
      </c>
      <c r="C88" s="1" t="s">
        <v>96</v>
      </c>
      <c r="D88" s="1" t="n">
        <v>110</v>
      </c>
      <c r="E88" s="1" t="n">
        <v>110</v>
      </c>
      <c r="F88" s="1" t="n">
        <v>90</v>
      </c>
      <c r="G88" s="1" t="n">
        <v>90</v>
      </c>
      <c r="H88" s="1" t="n">
        <v>50</v>
      </c>
      <c r="I88" s="1" t="n">
        <v>50</v>
      </c>
    </row>
    <row r="89" customFormat="false" ht="16" hidden="false" customHeight="false" outlineLevel="0" collapsed="false">
      <c r="A89" s="1" t="s">
        <v>459</v>
      </c>
      <c r="B89" s="1" t="s">
        <v>458</v>
      </c>
      <c r="C89" s="1" t="s">
        <v>40</v>
      </c>
      <c r="D89" s="1" t="n">
        <v>100</v>
      </c>
      <c r="E89" s="1" t="n">
        <v>100</v>
      </c>
      <c r="F89" s="1" t="n">
        <v>80</v>
      </c>
      <c r="G89" s="1" t="n">
        <v>80</v>
      </c>
      <c r="H89" s="1" t="n">
        <v>40</v>
      </c>
      <c r="I89" s="1" t="n">
        <v>40</v>
      </c>
    </row>
    <row r="90" customFormat="false" ht="16" hidden="false" customHeight="false" outlineLevel="0" collapsed="false">
      <c r="A90" s="1" t="s">
        <v>336</v>
      </c>
      <c r="B90" s="1" t="s">
        <v>335</v>
      </c>
      <c r="C90" s="1" t="s">
        <v>74</v>
      </c>
      <c r="D90" s="1" t="n">
        <v>100</v>
      </c>
      <c r="E90" s="1" t="n">
        <v>120</v>
      </c>
      <c r="F90" s="1" t="n">
        <v>90</v>
      </c>
      <c r="G90" s="1" t="n">
        <v>90</v>
      </c>
      <c r="H90" s="1" t="n">
        <v>30</v>
      </c>
      <c r="I90" s="1" t="n">
        <v>70</v>
      </c>
    </row>
    <row r="91" customFormat="false" ht="16" hidden="false" customHeight="false" outlineLevel="0" collapsed="false">
      <c r="A91" s="1" t="s">
        <v>305</v>
      </c>
      <c r="B91" s="1" t="s">
        <v>304</v>
      </c>
      <c r="C91" s="1" t="s">
        <v>86</v>
      </c>
      <c r="D91" s="1" t="n">
        <v>110</v>
      </c>
      <c r="E91" s="1" t="n">
        <v>110</v>
      </c>
      <c r="F91" s="1" t="n">
        <v>80</v>
      </c>
      <c r="G91" s="1" t="n">
        <v>80</v>
      </c>
      <c r="H91" s="1" t="n">
        <v>50</v>
      </c>
      <c r="I91" s="1" t="n">
        <v>50</v>
      </c>
    </row>
    <row r="92" customFormat="false" ht="16" hidden="false" customHeight="false" outlineLevel="0" collapsed="false">
      <c r="A92" s="1" t="s">
        <v>285</v>
      </c>
      <c r="B92" s="1" t="s">
        <v>284</v>
      </c>
      <c r="C92" s="1" t="s">
        <v>147</v>
      </c>
      <c r="F92" s="1" t="n">
        <v>80</v>
      </c>
      <c r="G92" s="1" t="n">
        <v>80</v>
      </c>
      <c r="H92" s="1" t="n">
        <v>50</v>
      </c>
      <c r="I92" s="1" t="n">
        <v>50</v>
      </c>
    </row>
    <row r="93" customFormat="false" ht="16" hidden="false" customHeight="false" outlineLevel="0" collapsed="false">
      <c r="A93" s="1" t="s">
        <v>67</v>
      </c>
      <c r="B93" s="1" t="s">
        <v>66</v>
      </c>
      <c r="C93" s="1" t="s">
        <v>68</v>
      </c>
      <c r="D93" s="1" t="n">
        <v>90</v>
      </c>
      <c r="E93" s="1" t="n">
        <v>100</v>
      </c>
      <c r="F93" s="1" t="n">
        <v>100</v>
      </c>
      <c r="G93" s="1" t="n">
        <v>100</v>
      </c>
      <c r="H93" s="1" t="n">
        <v>60</v>
      </c>
      <c r="I93" s="1" t="n">
        <v>60</v>
      </c>
    </row>
    <row r="94" customFormat="false" ht="16" hidden="false" customHeight="false" outlineLevel="0" collapsed="false">
      <c r="A94" s="1" t="s">
        <v>269</v>
      </c>
      <c r="B94" s="1" t="s">
        <v>268</v>
      </c>
      <c r="C94" s="1" t="s">
        <v>40</v>
      </c>
      <c r="D94" s="1" t="n">
        <v>120</v>
      </c>
      <c r="E94" s="1" t="n">
        <v>120</v>
      </c>
      <c r="F94" s="1" t="n">
        <v>80</v>
      </c>
      <c r="G94" s="1" t="n">
        <v>80</v>
      </c>
      <c r="H94" s="1" t="n">
        <v>60</v>
      </c>
      <c r="I94" s="1" t="n">
        <v>60</v>
      </c>
    </row>
    <row r="95" customFormat="false" ht="16" hidden="false" customHeight="false" outlineLevel="0" collapsed="false">
      <c r="A95" s="1" t="s">
        <v>90</v>
      </c>
      <c r="B95" s="1" t="s">
        <v>89</v>
      </c>
      <c r="C95" s="1" t="s">
        <v>91</v>
      </c>
      <c r="D95" s="1" t="n">
        <v>120</v>
      </c>
      <c r="E95" s="1" t="n">
        <v>120</v>
      </c>
      <c r="F95" s="1" t="n">
        <v>80</v>
      </c>
      <c r="G95" s="1" t="n">
        <v>120</v>
      </c>
      <c r="H95" s="1" t="n">
        <v>60</v>
      </c>
      <c r="I95" s="1" t="n">
        <v>60</v>
      </c>
    </row>
    <row r="96" customFormat="false" ht="16" hidden="false" customHeight="false" outlineLevel="0" collapsed="false">
      <c r="A96" s="1" t="s">
        <v>211</v>
      </c>
      <c r="B96" s="1" t="s">
        <v>210</v>
      </c>
      <c r="C96" s="1" t="s">
        <v>57</v>
      </c>
      <c r="D96" s="1" t="n">
        <v>100</v>
      </c>
      <c r="E96" s="1" t="n">
        <v>100</v>
      </c>
      <c r="F96" s="1" t="n">
        <v>80</v>
      </c>
      <c r="G96" s="1" t="n">
        <v>80</v>
      </c>
      <c r="H96" s="1" t="n">
        <v>50</v>
      </c>
      <c r="I96" s="1" t="n">
        <v>50</v>
      </c>
    </row>
    <row r="97" customFormat="false" ht="16" hidden="false" customHeight="false" outlineLevel="0" collapsed="false">
      <c r="A97" s="1" t="s">
        <v>380</v>
      </c>
      <c r="B97" s="1" t="s">
        <v>379</v>
      </c>
      <c r="C97" s="1" t="s">
        <v>346</v>
      </c>
      <c r="D97" s="1" t="n">
        <v>110</v>
      </c>
      <c r="E97" s="1" t="n">
        <v>110</v>
      </c>
      <c r="F97" s="1" t="n">
        <v>50</v>
      </c>
      <c r="G97" s="1" t="n">
        <v>50</v>
      </c>
      <c r="H97" s="1" t="n">
        <v>30</v>
      </c>
      <c r="I97" s="1" t="n">
        <v>30</v>
      </c>
    </row>
    <row r="98" customFormat="false" ht="16" hidden="false" customHeight="false" outlineLevel="0" collapsed="false">
      <c r="A98" s="1" t="s">
        <v>378</v>
      </c>
      <c r="B98" s="1" t="s">
        <v>377</v>
      </c>
      <c r="C98" s="1" t="s">
        <v>372</v>
      </c>
      <c r="D98" s="1" t="n">
        <v>100</v>
      </c>
      <c r="E98" s="1" t="n">
        <v>110</v>
      </c>
      <c r="F98" s="1" t="n">
        <v>100</v>
      </c>
      <c r="G98" s="1" t="n">
        <v>100</v>
      </c>
      <c r="H98" s="1" t="n">
        <v>50</v>
      </c>
      <c r="I98" s="1" t="n">
        <v>50</v>
      </c>
    </row>
    <row r="99" customFormat="false" ht="16" hidden="false" customHeight="false" outlineLevel="0" collapsed="false">
      <c r="A99" s="1" t="s">
        <v>76</v>
      </c>
      <c r="B99" s="1" t="s">
        <v>75</v>
      </c>
      <c r="C99" s="1" t="s">
        <v>74</v>
      </c>
      <c r="D99" s="1" t="n">
        <v>100</v>
      </c>
      <c r="E99" s="1" t="n">
        <v>100</v>
      </c>
      <c r="F99" s="1" t="n">
        <v>60</v>
      </c>
      <c r="G99" s="1" t="n">
        <v>60</v>
      </c>
      <c r="H99" s="1" t="n">
        <v>45</v>
      </c>
      <c r="I99" s="1" t="n">
        <v>45</v>
      </c>
    </row>
    <row r="100" customFormat="false" ht="16" hidden="false" customHeight="false" outlineLevel="0" collapsed="false">
      <c r="A100" s="1" t="s">
        <v>579</v>
      </c>
      <c r="C100" s="1" t="s">
        <v>110</v>
      </c>
      <c r="D100" s="1" t="n">
        <v>112.7</v>
      </c>
      <c r="E100" s="1" t="n">
        <v>112.7</v>
      </c>
      <c r="F100" s="1" t="n">
        <v>96.6</v>
      </c>
      <c r="G100" s="1" t="n">
        <v>96.6</v>
      </c>
      <c r="H100" s="1" t="n">
        <v>48.3</v>
      </c>
      <c r="I100" s="1" t="n">
        <v>48.3</v>
      </c>
    </row>
    <row r="101" customFormat="false" ht="16" hidden="false" customHeight="false" outlineLevel="0" collapsed="false">
      <c r="A101" s="1" t="s">
        <v>128</v>
      </c>
      <c r="B101" s="1" t="s">
        <v>127</v>
      </c>
      <c r="C101" s="1" t="s">
        <v>110</v>
      </c>
      <c r="D101" s="1" t="n">
        <v>90</v>
      </c>
      <c r="E101" s="1" t="n">
        <v>100</v>
      </c>
      <c r="F101" s="1" t="n">
        <v>80</v>
      </c>
      <c r="G101" s="1" t="n">
        <v>80</v>
      </c>
      <c r="H101" s="1" t="n">
        <v>50</v>
      </c>
      <c r="I101" s="1" t="n">
        <v>50</v>
      </c>
    </row>
    <row r="102" customFormat="false" ht="16" hidden="false" customHeight="false" outlineLevel="0" collapsed="false">
      <c r="A102" s="1" t="s">
        <v>100</v>
      </c>
      <c r="B102" s="1" t="s">
        <v>99</v>
      </c>
      <c r="C102" s="1" t="s">
        <v>22</v>
      </c>
      <c r="D102" s="1" t="n">
        <v>120</v>
      </c>
      <c r="E102" s="1" t="n">
        <v>120</v>
      </c>
      <c r="F102" s="1" t="n">
        <v>90</v>
      </c>
      <c r="G102" s="1" t="n">
        <v>90</v>
      </c>
      <c r="H102" s="1" t="n">
        <v>40</v>
      </c>
      <c r="I102" s="1" t="n">
        <v>80</v>
      </c>
    </row>
    <row r="103" customFormat="false" ht="16" hidden="false" customHeight="false" outlineLevel="0" collapsed="false">
      <c r="A103" s="1" t="s">
        <v>241</v>
      </c>
      <c r="B103" s="1" t="s">
        <v>240</v>
      </c>
      <c r="C103" s="1" t="s">
        <v>27</v>
      </c>
      <c r="D103" s="1" t="n">
        <v>120</v>
      </c>
      <c r="E103" s="1" t="n">
        <v>120</v>
      </c>
      <c r="F103" s="1" t="n">
        <v>50</v>
      </c>
      <c r="G103" s="1" t="n">
        <v>50</v>
      </c>
      <c r="H103" s="1" t="n">
        <v>80</v>
      </c>
      <c r="I103" s="1" t="n">
        <v>100</v>
      </c>
    </row>
    <row r="104" customFormat="false" ht="16" hidden="false" customHeight="false" outlineLevel="0" collapsed="false">
      <c r="A104" s="1" t="s">
        <v>340</v>
      </c>
      <c r="B104" s="1" t="s">
        <v>339</v>
      </c>
      <c r="C104" s="1" t="s">
        <v>74</v>
      </c>
      <c r="F104" s="1" t="n">
        <v>80</v>
      </c>
      <c r="G104" s="1" t="n">
        <v>80</v>
      </c>
      <c r="H104" s="1" t="n">
        <v>50</v>
      </c>
      <c r="I104" s="1" t="n">
        <v>50</v>
      </c>
    </row>
    <row r="105" customFormat="false" ht="16" hidden="false" customHeight="false" outlineLevel="0" collapsed="false">
      <c r="A105" s="1" t="s">
        <v>300</v>
      </c>
      <c r="B105" s="1" t="s">
        <v>299</v>
      </c>
      <c r="C105" s="1" t="s">
        <v>13</v>
      </c>
      <c r="D105" s="1" t="n">
        <v>110</v>
      </c>
      <c r="E105" s="1" t="n">
        <v>110</v>
      </c>
      <c r="F105" s="1" t="n">
        <v>50</v>
      </c>
      <c r="G105" s="1" t="n">
        <v>50</v>
      </c>
      <c r="H105" s="1" t="n">
        <v>80</v>
      </c>
      <c r="I105" s="1" t="n">
        <v>80</v>
      </c>
    </row>
    <row r="106" customFormat="false" ht="16" hidden="false" customHeight="false" outlineLevel="0" collapsed="false">
      <c r="A106" s="1" t="s">
        <v>18</v>
      </c>
      <c r="B106" s="1" t="s">
        <v>17</v>
      </c>
      <c r="C106" s="1" t="s">
        <v>13</v>
      </c>
      <c r="D106" s="1" t="n">
        <v>100</v>
      </c>
      <c r="E106" s="1" t="n">
        <v>100</v>
      </c>
      <c r="F106" s="1" t="n">
        <v>90</v>
      </c>
      <c r="G106" s="1" t="n">
        <v>90</v>
      </c>
      <c r="H106" s="1" t="n">
        <v>50</v>
      </c>
      <c r="I106" s="1" t="n">
        <v>50</v>
      </c>
    </row>
    <row r="107" customFormat="false" ht="16" hidden="false" customHeight="false" outlineLevel="0" collapsed="false">
      <c r="A107" s="1" t="s">
        <v>384</v>
      </c>
      <c r="B107" s="1" t="s">
        <v>383</v>
      </c>
      <c r="C107" s="1" t="s">
        <v>8</v>
      </c>
      <c r="D107" s="1" t="n">
        <v>100</v>
      </c>
      <c r="E107" s="1" t="n">
        <v>100</v>
      </c>
      <c r="F107" s="1" t="n">
        <v>50</v>
      </c>
      <c r="G107" s="1" t="n">
        <v>50</v>
      </c>
      <c r="H107" s="1" t="n">
        <v>30</v>
      </c>
      <c r="I107" s="1" t="n">
        <v>30</v>
      </c>
    </row>
    <row r="108" customFormat="false" ht="16" hidden="false" customHeight="false" outlineLevel="0" collapsed="false">
      <c r="A108" s="1" t="s">
        <v>176</v>
      </c>
      <c r="B108" s="1" t="s">
        <v>175</v>
      </c>
      <c r="C108" s="1" t="s">
        <v>86</v>
      </c>
      <c r="D108" s="1" t="n">
        <v>120</v>
      </c>
      <c r="E108" s="1" t="n">
        <v>140</v>
      </c>
      <c r="F108" s="1" t="n">
        <v>90</v>
      </c>
      <c r="G108" s="1" t="n">
        <v>90</v>
      </c>
      <c r="H108" s="1" t="n">
        <v>50</v>
      </c>
      <c r="I108" s="1" t="n">
        <v>50</v>
      </c>
    </row>
    <row r="109" customFormat="false" ht="16" hidden="false" customHeight="false" outlineLevel="0" collapsed="false">
      <c r="A109" s="1" t="s">
        <v>303</v>
      </c>
      <c r="B109" s="1" t="s">
        <v>302</v>
      </c>
      <c r="C109" s="1" t="s">
        <v>147</v>
      </c>
      <c r="D109" s="1" t="n">
        <v>120</v>
      </c>
      <c r="E109" s="1" t="n">
        <v>120</v>
      </c>
      <c r="F109" s="1" t="n">
        <v>90</v>
      </c>
      <c r="G109" s="1" t="n">
        <v>90</v>
      </c>
      <c r="H109" s="1" t="n">
        <v>50</v>
      </c>
      <c r="I109" s="1" t="n">
        <v>50</v>
      </c>
    </row>
    <row r="110" customFormat="false" ht="16" hidden="false" customHeight="false" outlineLevel="0" collapsed="false">
      <c r="A110" s="1" t="s">
        <v>443</v>
      </c>
      <c r="B110" s="1" t="s">
        <v>442</v>
      </c>
      <c r="C110" s="1" t="s">
        <v>96</v>
      </c>
      <c r="D110" s="1" t="n">
        <v>88.55</v>
      </c>
      <c r="E110" s="1" t="n">
        <v>104.65</v>
      </c>
      <c r="F110" s="1" t="n">
        <v>72.45</v>
      </c>
      <c r="G110" s="1" t="n">
        <v>72.45</v>
      </c>
      <c r="H110" s="1" t="n">
        <v>40.25</v>
      </c>
      <c r="I110" s="1" t="n">
        <v>40.25</v>
      </c>
    </row>
    <row r="111" customFormat="false" ht="16" hidden="false" customHeight="false" outlineLevel="0" collapsed="false">
      <c r="A111" s="1" t="s">
        <v>233</v>
      </c>
      <c r="B111" s="1" t="s">
        <v>232</v>
      </c>
      <c r="C111" s="1" t="s">
        <v>22</v>
      </c>
      <c r="D111" s="1" t="n">
        <v>120</v>
      </c>
      <c r="E111" s="1" t="n">
        <v>120</v>
      </c>
      <c r="F111" s="1" t="n">
        <v>100</v>
      </c>
      <c r="G111" s="1" t="n">
        <v>100</v>
      </c>
      <c r="H111" s="1" t="n">
        <v>60</v>
      </c>
      <c r="I111" s="1" t="n">
        <v>60</v>
      </c>
    </row>
    <row r="112" customFormat="false" ht="16" hidden="false" customHeight="false" outlineLevel="0" collapsed="false">
      <c r="A112" s="1" t="s">
        <v>555</v>
      </c>
      <c r="B112" s="1" t="s">
        <v>554</v>
      </c>
      <c r="C112" s="1" t="s">
        <v>410</v>
      </c>
      <c r="D112" s="1" t="n">
        <v>110</v>
      </c>
      <c r="E112" s="1" t="n">
        <v>110</v>
      </c>
      <c r="F112" s="1" t="n">
        <v>90</v>
      </c>
      <c r="G112" s="1" t="n">
        <v>90</v>
      </c>
      <c r="H112" s="1" t="n">
        <v>50</v>
      </c>
      <c r="I112" s="1" t="n">
        <v>50</v>
      </c>
    </row>
    <row r="113" customFormat="false" ht="16" hidden="false" customHeight="false" outlineLevel="0" collapsed="false">
      <c r="A113" s="1" t="s">
        <v>170</v>
      </c>
      <c r="B113" s="1" t="s">
        <v>169</v>
      </c>
      <c r="C113" s="1" t="s">
        <v>86</v>
      </c>
      <c r="D113" s="1" t="n">
        <v>100</v>
      </c>
      <c r="E113" s="1" t="n">
        <v>130</v>
      </c>
      <c r="F113" s="1" t="n">
        <v>80</v>
      </c>
      <c r="G113" s="1" t="n">
        <v>80</v>
      </c>
      <c r="H113" s="1" t="n">
        <v>50</v>
      </c>
      <c r="I113" s="1" t="n">
        <v>50</v>
      </c>
    </row>
    <row r="114" customFormat="false" ht="16" hidden="false" customHeight="false" outlineLevel="0" collapsed="false">
      <c r="A114" s="1" t="s">
        <v>118</v>
      </c>
      <c r="B114" s="1" t="s">
        <v>117</v>
      </c>
      <c r="C114" s="1" t="s">
        <v>86</v>
      </c>
      <c r="D114" s="1" t="n">
        <v>110</v>
      </c>
      <c r="E114" s="1" t="n">
        <v>110</v>
      </c>
      <c r="F114" s="1" t="n">
        <v>90</v>
      </c>
      <c r="G114" s="1" t="n">
        <v>110</v>
      </c>
      <c r="H114" s="1" t="n">
        <v>60</v>
      </c>
      <c r="I114" s="1" t="n">
        <v>60</v>
      </c>
    </row>
    <row r="115" customFormat="false" ht="16" hidden="false" customHeight="false" outlineLevel="0" collapsed="false">
      <c r="A115" s="1" t="s">
        <v>427</v>
      </c>
      <c r="B115" s="1" t="s">
        <v>426</v>
      </c>
      <c r="C115" s="1" t="s">
        <v>96</v>
      </c>
      <c r="F115" s="1" t="n">
        <v>80</v>
      </c>
      <c r="G115" s="1" t="n">
        <v>80</v>
      </c>
      <c r="H115" s="1" t="n">
        <v>50</v>
      </c>
      <c r="I115" s="1" t="n">
        <v>50</v>
      </c>
    </row>
    <row r="116" customFormat="false" ht="16" hidden="false" customHeight="false" outlineLevel="0" collapsed="false">
      <c r="A116" s="1" t="s">
        <v>235</v>
      </c>
      <c r="B116" s="1" t="s">
        <v>234</v>
      </c>
      <c r="C116" s="1" t="s">
        <v>22</v>
      </c>
      <c r="D116" s="1" t="n">
        <v>120</v>
      </c>
      <c r="E116" s="1" t="n">
        <v>125</v>
      </c>
      <c r="F116" s="1" t="n">
        <v>80</v>
      </c>
      <c r="G116" s="1" t="n">
        <v>80</v>
      </c>
      <c r="H116" s="1" t="n">
        <v>45</v>
      </c>
      <c r="I116" s="1" t="n">
        <v>45</v>
      </c>
    </row>
    <row r="117" customFormat="false" ht="16" hidden="false" customHeight="false" outlineLevel="0" collapsed="false">
      <c r="A117" s="1" t="s">
        <v>580</v>
      </c>
      <c r="C117" s="1" t="s">
        <v>110</v>
      </c>
      <c r="D117" s="1" t="n">
        <v>112.7</v>
      </c>
      <c r="E117" s="1" t="n">
        <v>112.7</v>
      </c>
      <c r="F117" s="1" t="n">
        <v>96.6</v>
      </c>
      <c r="G117" s="1" t="n">
        <v>96.6</v>
      </c>
      <c r="H117" s="1" t="n">
        <v>48.3</v>
      </c>
      <c r="I117" s="1" t="n">
        <v>48.3</v>
      </c>
    </row>
    <row r="118" customFormat="false" ht="16" hidden="false" customHeight="false" outlineLevel="0" collapsed="false">
      <c r="A118" s="1" t="s">
        <v>221</v>
      </c>
      <c r="B118" s="1" t="s">
        <v>220</v>
      </c>
      <c r="C118" s="1" t="s">
        <v>187</v>
      </c>
      <c r="F118" s="1" t="n">
        <v>90</v>
      </c>
      <c r="G118" s="1" t="n">
        <v>90</v>
      </c>
      <c r="H118" s="1" t="n">
        <v>50</v>
      </c>
      <c r="I118" s="1" t="n">
        <v>50</v>
      </c>
    </row>
    <row r="119" customFormat="false" ht="16" hidden="false" customHeight="false" outlineLevel="0" collapsed="false">
      <c r="A119" s="1" t="s">
        <v>581</v>
      </c>
      <c r="B119" s="1" t="s">
        <v>216</v>
      </c>
      <c r="C119" s="1" t="s">
        <v>147</v>
      </c>
      <c r="D119" s="1" t="n">
        <v>100</v>
      </c>
      <c r="E119" s="1" t="n">
        <v>120</v>
      </c>
      <c r="F119" s="1" t="n">
        <v>80</v>
      </c>
      <c r="G119" s="1" t="n">
        <v>80</v>
      </c>
      <c r="H119" s="1" t="n">
        <v>50</v>
      </c>
      <c r="I119" s="1" t="n">
        <v>50</v>
      </c>
    </row>
    <row r="120" customFormat="false" ht="16" hidden="false" customHeight="false" outlineLevel="0" collapsed="false">
      <c r="A120" s="1" t="s">
        <v>582</v>
      </c>
      <c r="C120" s="1" t="s">
        <v>147</v>
      </c>
      <c r="D120" s="1" t="n">
        <v>110</v>
      </c>
      <c r="E120" s="1" t="n">
        <v>130</v>
      </c>
      <c r="F120" s="1" t="n">
        <v>90</v>
      </c>
      <c r="G120" s="1" t="n">
        <v>90</v>
      </c>
      <c r="H120" s="1" t="n">
        <v>50</v>
      </c>
      <c r="I120" s="1" t="n">
        <v>50</v>
      </c>
    </row>
    <row r="121" customFormat="false" ht="16" hidden="false" customHeight="false" outlineLevel="0" collapsed="false">
      <c r="A121" s="1" t="s">
        <v>482</v>
      </c>
      <c r="B121" s="1" t="s">
        <v>481</v>
      </c>
      <c r="C121" s="1" t="s">
        <v>8</v>
      </c>
      <c r="D121" s="1" t="n">
        <v>90</v>
      </c>
      <c r="E121" s="1" t="n">
        <v>90</v>
      </c>
      <c r="F121" s="1" t="n">
        <v>70</v>
      </c>
      <c r="G121" s="1" t="n">
        <v>70</v>
      </c>
      <c r="H121" s="1" t="n">
        <v>50</v>
      </c>
      <c r="I121" s="1" t="n">
        <v>50</v>
      </c>
    </row>
    <row r="122" customFormat="false" ht="16" hidden="false" customHeight="false" outlineLevel="0" collapsed="false">
      <c r="A122" s="1" t="s">
        <v>174</v>
      </c>
      <c r="B122" s="1" t="s">
        <v>173</v>
      </c>
      <c r="C122" s="1" t="s">
        <v>86</v>
      </c>
      <c r="D122" s="1" t="n">
        <v>90</v>
      </c>
      <c r="E122" s="1" t="n">
        <v>130</v>
      </c>
      <c r="F122" s="1" t="n">
        <v>90</v>
      </c>
      <c r="G122" s="1" t="n">
        <v>90</v>
      </c>
      <c r="H122" s="1" t="n">
        <v>50</v>
      </c>
      <c r="I122" s="1" t="n">
        <v>50</v>
      </c>
    </row>
    <row r="123" customFormat="false" ht="16" hidden="false" customHeight="false" outlineLevel="0" collapsed="false">
      <c r="A123" s="1" t="s">
        <v>231</v>
      </c>
      <c r="B123" s="1" t="s">
        <v>230</v>
      </c>
      <c r="C123" s="1" t="s">
        <v>147</v>
      </c>
      <c r="D123" s="1" t="n">
        <v>110</v>
      </c>
      <c r="E123" s="1" t="n">
        <v>130</v>
      </c>
      <c r="F123" s="1" t="n">
        <v>90</v>
      </c>
      <c r="G123" s="1" t="n">
        <v>90</v>
      </c>
      <c r="H123" s="1" t="n">
        <v>50</v>
      </c>
      <c r="I123" s="1" t="n">
        <v>50</v>
      </c>
    </row>
    <row r="124" customFormat="false" ht="16" hidden="false" customHeight="false" outlineLevel="0" collapsed="false">
      <c r="A124" s="1" t="s">
        <v>93</v>
      </c>
      <c r="B124" s="1" t="s">
        <v>92</v>
      </c>
      <c r="C124" s="1" t="s">
        <v>91</v>
      </c>
      <c r="D124" s="1" t="n">
        <v>120</v>
      </c>
      <c r="E124" s="1" t="n">
        <v>120</v>
      </c>
      <c r="F124" s="1" t="n">
        <v>100</v>
      </c>
      <c r="G124" s="1" t="n">
        <v>100</v>
      </c>
      <c r="H124" s="1" t="n">
        <v>60</v>
      </c>
      <c r="I124" s="1" t="n">
        <v>60</v>
      </c>
    </row>
    <row r="125" customFormat="false" ht="16" hidden="false" customHeight="false" outlineLevel="0" collapsed="false">
      <c r="A125" s="1" t="s">
        <v>63</v>
      </c>
      <c r="B125" s="1" t="s">
        <v>62</v>
      </c>
      <c r="C125" s="1" t="s">
        <v>30</v>
      </c>
      <c r="D125" s="1" t="n">
        <v>80</v>
      </c>
      <c r="E125" s="1" t="n">
        <v>120</v>
      </c>
      <c r="F125" s="1" t="n">
        <v>80</v>
      </c>
      <c r="G125" s="1" t="n">
        <v>80</v>
      </c>
      <c r="H125" s="1" t="n">
        <v>60</v>
      </c>
      <c r="I125" s="1" t="n">
        <v>60</v>
      </c>
    </row>
    <row r="126" customFormat="false" ht="16" hidden="false" customHeight="false" outlineLevel="0" collapsed="false">
      <c r="A126" s="1" t="s">
        <v>156</v>
      </c>
      <c r="B126" s="1" t="s">
        <v>155</v>
      </c>
      <c r="C126" s="1" t="s">
        <v>147</v>
      </c>
      <c r="D126" s="1" t="n">
        <v>120</v>
      </c>
      <c r="E126" s="1" t="n">
        <v>120</v>
      </c>
      <c r="F126" s="1" t="n">
        <v>90</v>
      </c>
      <c r="G126" s="1" t="n">
        <v>90</v>
      </c>
      <c r="H126" s="1" t="n">
        <v>50</v>
      </c>
      <c r="I126" s="1" t="n">
        <v>50</v>
      </c>
    </row>
    <row r="127" customFormat="false" ht="16" hidden="false" customHeight="false" outlineLevel="0" collapsed="false">
      <c r="A127" s="1" t="s">
        <v>386</v>
      </c>
      <c r="B127" s="1" t="s">
        <v>385</v>
      </c>
      <c r="C127" s="1" t="s">
        <v>27</v>
      </c>
      <c r="D127" s="1" t="n">
        <v>100</v>
      </c>
      <c r="E127" s="1" t="n">
        <v>100</v>
      </c>
      <c r="F127" s="1" t="n">
        <v>70</v>
      </c>
      <c r="G127" s="1" t="n">
        <v>70</v>
      </c>
      <c r="H127" s="1" t="n">
        <v>50</v>
      </c>
      <c r="I127" s="1" t="n">
        <v>50</v>
      </c>
    </row>
    <row r="128" customFormat="false" ht="16" hidden="false" customHeight="false" outlineLevel="0" collapsed="false">
      <c r="A128" s="1" t="s">
        <v>98</v>
      </c>
      <c r="B128" s="1" t="s">
        <v>97</v>
      </c>
      <c r="C128" s="1" t="s">
        <v>96</v>
      </c>
      <c r="D128" s="1" t="n">
        <v>80</v>
      </c>
      <c r="E128" s="1" t="n">
        <v>80</v>
      </c>
      <c r="F128" s="1" t="n">
        <v>60</v>
      </c>
      <c r="G128" s="1" t="n">
        <v>60</v>
      </c>
      <c r="H128" s="1" t="n">
        <v>40</v>
      </c>
      <c r="I128" s="1" t="n">
        <v>40</v>
      </c>
    </row>
    <row r="129" customFormat="false" ht="16" hidden="false" customHeight="false" outlineLevel="0" collapsed="false">
      <c r="A129" s="1" t="s">
        <v>423</v>
      </c>
      <c r="B129" s="1" t="s">
        <v>422</v>
      </c>
      <c r="C129" s="1" t="s">
        <v>96</v>
      </c>
      <c r="H129" s="1" t="n">
        <v>32</v>
      </c>
      <c r="I129" s="1" t="n">
        <v>32</v>
      </c>
    </row>
    <row r="130" customFormat="false" ht="16" hidden="false" customHeight="false" outlineLevel="0" collapsed="false">
      <c r="A130" s="1" t="s">
        <v>583</v>
      </c>
      <c r="B130" s="1" t="s">
        <v>270</v>
      </c>
      <c r="C130" s="1" t="s">
        <v>91</v>
      </c>
      <c r="D130" s="1" t="n">
        <v>120</v>
      </c>
      <c r="E130" s="1" t="n">
        <v>120</v>
      </c>
      <c r="F130" s="1" t="n">
        <v>80</v>
      </c>
      <c r="G130" s="1" t="n">
        <v>80</v>
      </c>
      <c r="H130" s="1" t="n">
        <v>60</v>
      </c>
      <c r="I130" s="1" t="n">
        <v>60</v>
      </c>
    </row>
    <row r="131" customFormat="false" ht="16" hidden="false" customHeight="false" outlineLevel="0" collapsed="false">
      <c r="A131" s="1" t="s">
        <v>130</v>
      </c>
      <c r="B131" s="1" t="s">
        <v>129</v>
      </c>
      <c r="C131" s="1" t="s">
        <v>110</v>
      </c>
      <c r="D131" s="1" t="n">
        <v>110</v>
      </c>
      <c r="E131" s="1" t="n">
        <v>120</v>
      </c>
      <c r="F131" s="1" t="n">
        <v>90</v>
      </c>
      <c r="G131" s="1" t="n">
        <v>90</v>
      </c>
      <c r="H131" s="1" t="n">
        <v>50</v>
      </c>
      <c r="I131" s="1" t="n">
        <v>50</v>
      </c>
    </row>
    <row r="132" customFormat="false" ht="16" hidden="false" customHeight="false" outlineLevel="0" collapsed="false">
      <c r="A132" s="1" t="s">
        <v>207</v>
      </c>
      <c r="B132" s="1" t="s">
        <v>206</v>
      </c>
      <c r="C132" s="1" t="s">
        <v>57</v>
      </c>
      <c r="D132" s="1" t="n">
        <v>100</v>
      </c>
      <c r="E132" s="1" t="n">
        <v>120</v>
      </c>
      <c r="F132" s="1" t="n">
        <v>50</v>
      </c>
      <c r="G132" s="1" t="n">
        <v>50</v>
      </c>
      <c r="H132" s="1" t="n">
        <v>30</v>
      </c>
      <c r="I132" s="1" t="n">
        <v>30</v>
      </c>
    </row>
    <row r="133" customFormat="false" ht="16" hidden="false" customHeight="false" outlineLevel="0" collapsed="false">
      <c r="A133" s="1" t="s">
        <v>52</v>
      </c>
      <c r="B133" s="1" t="s">
        <v>51</v>
      </c>
      <c r="C133" s="1" t="s">
        <v>22</v>
      </c>
      <c r="D133" s="1" t="n">
        <v>100</v>
      </c>
      <c r="E133" s="1" t="n">
        <v>100</v>
      </c>
      <c r="F133" s="1" t="n">
        <v>100</v>
      </c>
      <c r="G133" s="1" t="n">
        <v>100</v>
      </c>
      <c r="H133" s="1" t="n">
        <v>40</v>
      </c>
      <c r="I133" s="1" t="n">
        <v>40</v>
      </c>
    </row>
    <row r="134" customFormat="false" ht="16" hidden="false" customHeight="false" outlineLevel="0" collapsed="false">
      <c r="A134" s="1" t="s">
        <v>396</v>
      </c>
      <c r="B134" s="1" t="s">
        <v>395</v>
      </c>
      <c r="C134" s="1" t="s">
        <v>30</v>
      </c>
      <c r="D134" s="1" t="n">
        <v>100</v>
      </c>
      <c r="E134" s="1" t="n">
        <v>110</v>
      </c>
      <c r="F134" s="1" t="n">
        <v>80</v>
      </c>
      <c r="G134" s="1" t="n">
        <v>80</v>
      </c>
      <c r="H134" s="1" t="n">
        <v>40</v>
      </c>
      <c r="I134" s="1" t="n">
        <v>40</v>
      </c>
    </row>
    <row r="135" customFormat="false" ht="16" hidden="false" customHeight="false" outlineLevel="0" collapsed="false">
      <c r="A135" s="1" t="s">
        <v>245</v>
      </c>
      <c r="B135" s="1" t="s">
        <v>244</v>
      </c>
      <c r="C135" s="1" t="s">
        <v>8</v>
      </c>
      <c r="D135" s="1" t="n">
        <v>120</v>
      </c>
      <c r="E135" s="1" t="n">
        <v>120</v>
      </c>
      <c r="F135" s="1" t="n">
        <v>90</v>
      </c>
      <c r="G135" s="1" t="n">
        <v>90</v>
      </c>
      <c r="H135" s="1" t="n">
        <v>50</v>
      </c>
      <c r="I135" s="1" t="n">
        <v>50</v>
      </c>
    </row>
    <row r="136" customFormat="false" ht="16" hidden="false" customHeight="false" outlineLevel="0" collapsed="false">
      <c r="A136" s="1" t="s">
        <v>419</v>
      </c>
      <c r="B136" s="1" t="s">
        <v>418</v>
      </c>
      <c r="C136" s="1" t="s">
        <v>96</v>
      </c>
      <c r="D136" s="1" t="n">
        <v>110</v>
      </c>
      <c r="E136" s="1" t="n">
        <v>110</v>
      </c>
      <c r="F136" s="1" t="n">
        <v>80</v>
      </c>
      <c r="G136" s="1" t="n">
        <v>80</v>
      </c>
      <c r="H136" s="1" t="n">
        <v>55</v>
      </c>
      <c r="I136" s="1" t="n">
        <v>55</v>
      </c>
    </row>
    <row r="137" customFormat="false" ht="16" hidden="false" customHeight="false" outlineLevel="0" collapsed="false">
      <c r="A137" s="1" t="s">
        <v>168</v>
      </c>
      <c r="B137" s="1" t="s">
        <v>167</v>
      </c>
      <c r="C137" s="1" t="s">
        <v>68</v>
      </c>
      <c r="D137" s="1" t="n">
        <v>110</v>
      </c>
      <c r="E137" s="1" t="n">
        <v>110</v>
      </c>
      <c r="F137" s="1" t="n">
        <v>90</v>
      </c>
      <c r="G137" s="1" t="n">
        <v>90</v>
      </c>
      <c r="H137" s="1" t="n">
        <v>50</v>
      </c>
      <c r="I137" s="1" t="n">
        <v>50</v>
      </c>
    </row>
    <row r="138" customFormat="false" ht="16" hidden="false" customHeight="false" outlineLevel="0" collapsed="false">
      <c r="A138" s="1" t="s">
        <v>154</v>
      </c>
      <c r="B138" s="1" t="s">
        <v>153</v>
      </c>
      <c r="C138" s="1" t="s">
        <v>22</v>
      </c>
      <c r="D138" s="1" t="n">
        <v>120</v>
      </c>
      <c r="E138" s="1" t="n">
        <v>120</v>
      </c>
      <c r="F138" s="1" t="n">
        <v>90</v>
      </c>
      <c r="G138" s="1" t="n">
        <v>90</v>
      </c>
      <c r="H138" s="1" t="n">
        <v>50</v>
      </c>
      <c r="I138" s="1" t="n">
        <v>50</v>
      </c>
    </row>
    <row r="139" customFormat="false" ht="16" hidden="false" customHeight="false" outlineLevel="0" collapsed="false">
      <c r="A139" s="1" t="s">
        <v>140</v>
      </c>
      <c r="B139" s="1" t="s">
        <v>139</v>
      </c>
      <c r="C139" s="1" t="s">
        <v>22</v>
      </c>
      <c r="D139" s="1" t="n">
        <v>100</v>
      </c>
      <c r="E139" s="1" t="n">
        <v>140</v>
      </c>
      <c r="F139" s="1" t="n">
        <v>120</v>
      </c>
      <c r="G139" s="1" t="n">
        <v>120</v>
      </c>
      <c r="H139" s="1" t="n">
        <v>80</v>
      </c>
      <c r="I139" s="1" t="n">
        <v>80</v>
      </c>
    </row>
    <row r="140" customFormat="false" ht="16" hidden="false" customHeight="false" outlineLevel="0" collapsed="false">
      <c r="A140" s="1" t="s">
        <v>180</v>
      </c>
      <c r="B140" s="1" t="s">
        <v>179</v>
      </c>
      <c r="C140" s="1" t="s">
        <v>110</v>
      </c>
      <c r="D140" s="1" t="n">
        <v>112.7</v>
      </c>
      <c r="E140" s="1" t="n">
        <v>112.7</v>
      </c>
      <c r="F140" s="1" t="n">
        <v>96.6</v>
      </c>
      <c r="G140" s="1" t="n">
        <v>96.6</v>
      </c>
      <c r="H140" s="1" t="n">
        <v>48.3</v>
      </c>
      <c r="I140" s="1" t="n">
        <v>48.3</v>
      </c>
    </row>
    <row r="141" customFormat="false" ht="16" hidden="false" customHeight="false" outlineLevel="0" collapsed="false">
      <c r="A141" s="1" t="s">
        <v>85</v>
      </c>
      <c r="B141" s="1" t="s">
        <v>84</v>
      </c>
      <c r="C141" s="1" t="s">
        <v>86</v>
      </c>
      <c r="D141" s="1" t="n">
        <v>110</v>
      </c>
      <c r="E141" s="1" t="n">
        <v>130</v>
      </c>
      <c r="F141" s="1" t="n">
        <v>90</v>
      </c>
      <c r="G141" s="1" t="n">
        <v>90</v>
      </c>
      <c r="H141" s="1" t="n">
        <v>50</v>
      </c>
      <c r="I141" s="1" t="n">
        <v>50</v>
      </c>
    </row>
    <row r="142" customFormat="false" ht="16" hidden="false" customHeight="false" outlineLevel="0" collapsed="false">
      <c r="A142" s="1" t="s">
        <v>114</v>
      </c>
      <c r="B142" s="1" t="s">
        <v>113</v>
      </c>
      <c r="C142" s="1" t="s">
        <v>13</v>
      </c>
      <c r="D142" s="1" t="n">
        <v>90</v>
      </c>
      <c r="E142" s="1" t="n">
        <v>110</v>
      </c>
      <c r="F142" s="1" t="n">
        <v>90</v>
      </c>
      <c r="G142" s="1" t="n">
        <v>90</v>
      </c>
      <c r="H142" s="1" t="n">
        <v>45</v>
      </c>
      <c r="I142" s="1" t="n">
        <v>45</v>
      </c>
    </row>
    <row r="143" customFormat="false" ht="16" hidden="false" customHeight="false" outlineLevel="0" collapsed="false">
      <c r="A143" s="1" t="s">
        <v>584</v>
      </c>
      <c r="B143" s="1" t="s">
        <v>330</v>
      </c>
      <c r="C143" s="1" t="s">
        <v>332</v>
      </c>
      <c r="D143" s="1" t="n">
        <v>156.17</v>
      </c>
      <c r="E143" s="1" t="n">
        <v>207.69</v>
      </c>
    </row>
    <row r="144" customFormat="false" ht="16" hidden="false" customHeight="false" outlineLevel="0" collapsed="false">
      <c r="A144" s="1" t="s">
        <v>342</v>
      </c>
      <c r="B144" s="1" t="s">
        <v>341</v>
      </c>
      <c r="C144" s="1" t="s">
        <v>13</v>
      </c>
      <c r="D144" s="1" t="n">
        <v>120</v>
      </c>
      <c r="E144" s="1" t="n">
        <v>120</v>
      </c>
      <c r="F144" s="1" t="n">
        <v>80</v>
      </c>
      <c r="G144" s="1" t="n">
        <v>80</v>
      </c>
      <c r="H144" s="1" t="n">
        <v>60</v>
      </c>
      <c r="I144" s="1" t="n">
        <v>60</v>
      </c>
    </row>
    <row r="145" customFormat="false" ht="16" hidden="false" customHeight="false" outlineLevel="0" collapsed="false">
      <c r="A145" s="1" t="s">
        <v>184</v>
      </c>
      <c r="B145" s="1" t="s">
        <v>183</v>
      </c>
      <c r="C145" s="1" t="s">
        <v>40</v>
      </c>
      <c r="D145" s="1" t="n">
        <v>100</v>
      </c>
      <c r="E145" s="1" t="n">
        <v>100</v>
      </c>
      <c r="F145" s="1" t="n">
        <v>100</v>
      </c>
      <c r="G145" s="1" t="n">
        <v>100</v>
      </c>
      <c r="H145" s="1" t="n">
        <v>50</v>
      </c>
      <c r="I145" s="1" t="n">
        <v>60</v>
      </c>
    </row>
    <row r="146" customFormat="false" ht="16" hidden="false" customHeight="false" outlineLevel="0" collapsed="false">
      <c r="A146" s="1" t="s">
        <v>239</v>
      </c>
      <c r="B146" s="1" t="s">
        <v>238</v>
      </c>
      <c r="C146" s="1" t="s">
        <v>40</v>
      </c>
      <c r="D146" s="1" t="n">
        <v>120</v>
      </c>
      <c r="E146" s="1" t="n">
        <v>120</v>
      </c>
      <c r="F146" s="1" t="n">
        <v>120</v>
      </c>
      <c r="G146" s="1" t="n">
        <v>120</v>
      </c>
      <c r="H146" s="1" t="n">
        <v>60</v>
      </c>
      <c r="I146" s="1" t="n">
        <v>60</v>
      </c>
    </row>
    <row r="147" customFormat="false" ht="16" hidden="false" customHeight="false" outlineLevel="0" collapsed="false">
      <c r="A147" s="1" t="s">
        <v>498</v>
      </c>
      <c r="B147" s="1" t="s">
        <v>497</v>
      </c>
      <c r="C147" s="1" t="s">
        <v>27</v>
      </c>
      <c r="D147" s="1" t="n">
        <v>30</v>
      </c>
      <c r="E147" s="1" t="n">
        <v>30</v>
      </c>
      <c r="F147" s="1" t="n">
        <v>30</v>
      </c>
      <c r="G147" s="1" t="n">
        <v>30</v>
      </c>
      <c r="H147" s="1" t="n">
        <v>25</v>
      </c>
      <c r="I147" s="1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5859375" defaultRowHeight="16" zeroHeight="false" outlineLevelRow="0" outlineLevelCol="0"/>
  <cols>
    <col collapsed="false" customWidth="true" hidden="false" outlineLevel="0" max="1" min="1" style="1" width="20.67"/>
  </cols>
  <sheetData>
    <row r="1" customFormat="false" ht="16" hidden="false" customHeight="false" outlineLevel="0" collapsed="false">
      <c r="A1" s="1" t="s">
        <v>572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  <c r="G1" s="1" t="s">
        <v>537</v>
      </c>
    </row>
    <row r="2" customFormat="false" ht="16" hidden="false" customHeight="false" outlineLevel="0" collapsed="false">
      <c r="A2" s="1" t="s">
        <v>369</v>
      </c>
      <c r="B2" s="1" t="n">
        <v>40</v>
      </c>
      <c r="C2" s="1" t="n">
        <v>40</v>
      </c>
      <c r="D2" s="1" t="n">
        <v>40</v>
      </c>
      <c r="E2" s="1" t="n">
        <v>40</v>
      </c>
      <c r="F2" s="1" t="n">
        <v>40</v>
      </c>
      <c r="G2" s="1" t="n">
        <v>40</v>
      </c>
    </row>
    <row r="3" customFormat="false" ht="16" hidden="false" customHeight="false" outlineLevel="0" collapsed="false">
      <c r="A3" s="1" t="s">
        <v>372</v>
      </c>
      <c r="B3" s="3" t="n">
        <v>100</v>
      </c>
      <c r="C3" s="3" t="n">
        <v>120</v>
      </c>
      <c r="D3" s="3" t="n">
        <v>100</v>
      </c>
      <c r="E3" s="3" t="n">
        <v>100</v>
      </c>
      <c r="F3" s="3" t="n">
        <v>50</v>
      </c>
      <c r="G3" s="3" t="n">
        <v>50</v>
      </c>
    </row>
    <row r="4" customFormat="false" ht="16" hidden="false" customHeight="false" outlineLevel="0" collapsed="false">
      <c r="A4" s="1" t="s">
        <v>96</v>
      </c>
      <c r="B4" s="3" t="n">
        <v>98.785</v>
      </c>
      <c r="C4" s="3" t="n">
        <v>100.395</v>
      </c>
      <c r="D4" s="3" t="n">
        <v>68.1835294117647</v>
      </c>
      <c r="E4" s="3" t="n">
        <v>68.1835294117647</v>
      </c>
      <c r="F4" s="3" t="n">
        <v>41.45</v>
      </c>
      <c r="G4" s="3" t="n">
        <v>41.8972222222222</v>
      </c>
    </row>
    <row r="5" customFormat="false" ht="16" hidden="false" customHeight="false" outlineLevel="0" collapsed="false">
      <c r="A5" s="1" t="s">
        <v>74</v>
      </c>
      <c r="B5" s="3" t="n">
        <v>92.8571428571429</v>
      </c>
      <c r="C5" s="3" t="n">
        <v>98.5714285714286</v>
      </c>
      <c r="D5" s="3" t="n">
        <v>77.5</v>
      </c>
      <c r="E5" s="3" t="n">
        <v>77.5</v>
      </c>
      <c r="F5" s="3" t="n">
        <v>43.125</v>
      </c>
      <c r="G5" s="3" t="n">
        <v>50.625</v>
      </c>
    </row>
    <row r="6" customFormat="false" ht="16" hidden="false" customHeight="false" outlineLevel="0" collapsed="false">
      <c r="A6" s="1" t="s">
        <v>103</v>
      </c>
      <c r="B6" s="3" t="n">
        <v>110</v>
      </c>
      <c r="C6" s="3" t="n">
        <v>110</v>
      </c>
      <c r="D6" s="3" t="n">
        <v>90</v>
      </c>
      <c r="E6" s="3" t="n">
        <v>90</v>
      </c>
      <c r="F6" s="3" t="n">
        <v>20</v>
      </c>
      <c r="G6" s="3" t="n">
        <v>60</v>
      </c>
    </row>
    <row r="7" customFormat="false" ht="16" hidden="false" customHeight="false" outlineLevel="0" collapsed="false">
      <c r="A7" s="1" t="s">
        <v>40</v>
      </c>
      <c r="B7" s="3" t="n">
        <v>110</v>
      </c>
      <c r="C7" s="3" t="n">
        <v>110</v>
      </c>
      <c r="D7" s="3" t="n">
        <v>91.6666666666667</v>
      </c>
      <c r="E7" s="3" t="n">
        <v>93.3333333333333</v>
      </c>
      <c r="F7" s="3" t="n">
        <v>51.6666666666667</v>
      </c>
      <c r="G7" s="3" t="n">
        <v>53.3333333333333</v>
      </c>
    </row>
    <row r="8" customFormat="false" ht="16" hidden="false" customHeight="false" outlineLevel="0" collapsed="false">
      <c r="A8" s="1" t="s">
        <v>30</v>
      </c>
      <c r="B8" s="3" t="n">
        <v>88</v>
      </c>
      <c r="C8" s="3" t="n">
        <v>112</v>
      </c>
      <c r="D8" s="3" t="n">
        <v>82</v>
      </c>
      <c r="E8" s="3" t="n">
        <v>82</v>
      </c>
      <c r="F8" s="3" t="n">
        <v>44</v>
      </c>
      <c r="G8" s="3" t="n">
        <v>48</v>
      </c>
    </row>
    <row r="9" customFormat="false" ht="16" hidden="false" customHeight="false" outlineLevel="0" collapsed="false">
      <c r="A9" s="1" t="s">
        <v>86</v>
      </c>
      <c r="B9" s="3" t="n">
        <v>114</v>
      </c>
      <c r="C9" s="3" t="n">
        <v>127</v>
      </c>
      <c r="D9" s="3" t="n">
        <v>88</v>
      </c>
      <c r="E9" s="3" t="n">
        <v>90</v>
      </c>
      <c r="F9" s="3" t="n">
        <v>52</v>
      </c>
      <c r="G9" s="3" t="n">
        <v>52</v>
      </c>
    </row>
    <row r="10" customFormat="false" ht="16" hidden="false" customHeight="false" outlineLevel="0" collapsed="false">
      <c r="A10" s="1" t="s">
        <v>346</v>
      </c>
      <c r="B10" s="3" t="n">
        <v>110</v>
      </c>
      <c r="C10" s="3" t="n">
        <v>110</v>
      </c>
      <c r="D10" s="3" t="n">
        <v>65</v>
      </c>
      <c r="E10" s="3" t="n">
        <v>65</v>
      </c>
      <c r="F10" s="3" t="n">
        <v>40</v>
      </c>
      <c r="G10" s="3" t="n">
        <v>40</v>
      </c>
    </row>
    <row r="11" customFormat="false" ht="16" hidden="false" customHeight="false" outlineLevel="0" collapsed="false">
      <c r="A11" s="1" t="s">
        <v>415</v>
      </c>
      <c r="B11" s="3" t="n">
        <f aca="false">B10</f>
        <v>110</v>
      </c>
      <c r="C11" s="3" t="n">
        <f aca="false">C10</f>
        <v>110</v>
      </c>
      <c r="D11" s="3" t="n">
        <v>56.35</v>
      </c>
      <c r="E11" s="3" t="n">
        <v>56.35</v>
      </c>
      <c r="F11" s="3" t="n">
        <v>24.15</v>
      </c>
      <c r="G11" s="3" t="n">
        <v>40.25</v>
      </c>
    </row>
    <row r="12" customFormat="false" ht="16" hidden="false" customHeight="false" outlineLevel="0" collapsed="false">
      <c r="A12" s="1" t="s">
        <v>79</v>
      </c>
      <c r="B12" s="3" t="n">
        <v>100</v>
      </c>
      <c r="C12" s="3" t="n">
        <v>100</v>
      </c>
      <c r="D12" s="3" t="n">
        <v>100</v>
      </c>
      <c r="E12" s="3" t="n">
        <v>100</v>
      </c>
      <c r="F12" s="3" t="n">
        <v>60</v>
      </c>
      <c r="G12" s="3" t="n">
        <v>60</v>
      </c>
    </row>
    <row r="13" customFormat="false" ht="16" hidden="false" customHeight="false" outlineLevel="0" collapsed="false">
      <c r="A13" s="1" t="s">
        <v>68</v>
      </c>
      <c r="B13" s="3" t="n">
        <v>105</v>
      </c>
      <c r="C13" s="3" t="n">
        <v>107.5</v>
      </c>
      <c r="D13" s="3" t="n">
        <v>90</v>
      </c>
      <c r="E13" s="3" t="n">
        <v>90</v>
      </c>
      <c r="F13" s="3" t="n">
        <v>52.5</v>
      </c>
      <c r="G13" s="3" t="n">
        <v>52.5</v>
      </c>
    </row>
    <row r="14" customFormat="false" ht="16" hidden="false" customHeight="false" outlineLevel="0" collapsed="false">
      <c r="A14" s="1" t="s">
        <v>332</v>
      </c>
      <c r="B14" s="3" t="n">
        <v>128.085</v>
      </c>
      <c r="C14" s="3" t="n">
        <v>163.845</v>
      </c>
      <c r="D14" s="3" t="n">
        <v>80</v>
      </c>
      <c r="E14" s="3" t="n">
        <v>80</v>
      </c>
      <c r="F14" s="3" t="n">
        <v>50</v>
      </c>
      <c r="G14" s="3" t="n">
        <v>50</v>
      </c>
    </row>
    <row r="15" customFormat="false" ht="16" hidden="false" customHeight="false" outlineLevel="0" collapsed="false">
      <c r="A15" s="1" t="s">
        <v>110</v>
      </c>
      <c r="B15" s="3" t="n">
        <v>107.341666666667</v>
      </c>
      <c r="C15" s="3" t="n">
        <v>113.175</v>
      </c>
      <c r="D15" s="3" t="n">
        <v>85.0392857142857</v>
      </c>
      <c r="E15" s="3" t="n">
        <v>85.0392857142857</v>
      </c>
      <c r="F15" s="3" t="n">
        <v>49.97</v>
      </c>
      <c r="G15" s="3" t="n">
        <v>49.97</v>
      </c>
    </row>
    <row r="16" customFormat="false" ht="16" hidden="false" customHeight="false" outlineLevel="0" collapsed="false">
      <c r="A16" s="1" t="s">
        <v>405</v>
      </c>
      <c r="B16" s="3" t="n">
        <f aca="false">AVERAGE(B10:B11)</f>
        <v>110</v>
      </c>
      <c r="C16" s="3" t="n">
        <f aca="false">AVERAGE(C10:C11)</f>
        <v>110</v>
      </c>
      <c r="D16" s="3" t="n">
        <f aca="false">AVERAGE(D10:D11)</f>
        <v>60.675</v>
      </c>
      <c r="E16" s="3" t="n">
        <f aca="false">AVERAGE(E10:E11)</f>
        <v>60.675</v>
      </c>
      <c r="F16" s="3" t="n">
        <f aca="false">AVERAGE(F10:F11)</f>
        <v>32.075</v>
      </c>
      <c r="G16" s="3" t="n">
        <f aca="false">AVERAGE(G10:G11)</f>
        <v>40.125</v>
      </c>
    </row>
    <row r="17" customFormat="false" ht="16" hidden="false" customHeight="false" outlineLevel="0" collapsed="false">
      <c r="A17" s="1" t="s">
        <v>410</v>
      </c>
      <c r="B17" s="3" t="n">
        <v>110</v>
      </c>
      <c r="C17" s="3" t="n">
        <v>110</v>
      </c>
      <c r="D17" s="3" t="n">
        <v>90</v>
      </c>
      <c r="E17" s="3" t="n">
        <v>90</v>
      </c>
      <c r="F17" s="3" t="n">
        <v>50</v>
      </c>
      <c r="G17" s="3" t="n">
        <v>50</v>
      </c>
    </row>
    <row r="18" customFormat="false" ht="16" hidden="false" customHeight="false" outlineLevel="0" collapsed="false">
      <c r="A18" s="1" t="s">
        <v>13</v>
      </c>
      <c r="B18" s="3" t="n">
        <v>100</v>
      </c>
      <c r="C18" s="3" t="n">
        <v>108.888888888889</v>
      </c>
      <c r="D18" s="3" t="n">
        <v>81.1111111111111</v>
      </c>
      <c r="E18" s="3" t="n">
        <v>83.3333333333333</v>
      </c>
      <c r="F18" s="3" t="n">
        <v>51.6666666666667</v>
      </c>
      <c r="G18" s="3" t="n">
        <v>57.2222222222222</v>
      </c>
    </row>
    <row r="19" customFormat="false" ht="16" hidden="false" customHeight="false" outlineLevel="0" collapsed="false">
      <c r="A19" s="1" t="s">
        <v>8</v>
      </c>
      <c r="B19" s="3" t="n">
        <v>104</v>
      </c>
      <c r="C19" s="3" t="n">
        <v>104</v>
      </c>
      <c r="D19" s="3" t="n">
        <v>76</v>
      </c>
      <c r="E19" s="3" t="n">
        <v>76</v>
      </c>
      <c r="F19" s="3" t="n">
        <v>48</v>
      </c>
      <c r="G19" s="3" t="n">
        <v>48</v>
      </c>
    </row>
    <row r="20" customFormat="false" ht="16" hidden="false" customHeight="false" outlineLevel="0" collapsed="false">
      <c r="A20" s="1" t="s">
        <v>91</v>
      </c>
      <c r="B20" s="3" t="n">
        <v>116</v>
      </c>
      <c r="C20" s="3" t="n">
        <v>116</v>
      </c>
      <c r="D20" s="3" t="n">
        <v>80</v>
      </c>
      <c r="E20" s="3" t="n">
        <v>96</v>
      </c>
      <c r="F20" s="3" t="n">
        <v>52</v>
      </c>
      <c r="G20" s="3" t="n">
        <v>52</v>
      </c>
    </row>
    <row r="21" customFormat="false" ht="16" hidden="false" customHeight="false" outlineLevel="0" collapsed="false">
      <c r="A21" s="1" t="s">
        <v>27</v>
      </c>
      <c r="B21" s="3" t="n">
        <v>86</v>
      </c>
      <c r="C21" s="3" t="n">
        <v>90</v>
      </c>
      <c r="D21" s="3" t="n">
        <v>52</v>
      </c>
      <c r="E21" s="3" t="n">
        <v>52</v>
      </c>
      <c r="F21" s="3" t="n">
        <v>46</v>
      </c>
      <c r="G21" s="3" t="n">
        <v>50</v>
      </c>
    </row>
    <row r="22" customFormat="false" ht="16" hidden="false" customHeight="false" outlineLevel="0" collapsed="false">
      <c r="A22" s="1" t="s">
        <v>147</v>
      </c>
      <c r="B22" s="3" t="n">
        <v>115.714285714286</v>
      </c>
      <c r="C22" s="3" t="n">
        <v>124.285714285714</v>
      </c>
      <c r="D22" s="3" t="n">
        <v>83.3333333333333</v>
      </c>
      <c r="E22" s="3" t="n">
        <v>83.3333333333333</v>
      </c>
      <c r="F22" s="3" t="n">
        <v>50</v>
      </c>
      <c r="G22" s="3" t="n">
        <v>50</v>
      </c>
    </row>
    <row r="23" customFormat="false" ht="16" hidden="false" customHeight="false" outlineLevel="0" collapsed="false">
      <c r="A23" s="1" t="s">
        <v>187</v>
      </c>
      <c r="B23" s="3" t="n">
        <v>100</v>
      </c>
      <c r="C23" s="3" t="n">
        <v>100</v>
      </c>
      <c r="D23" s="3" t="n">
        <v>85</v>
      </c>
      <c r="E23" s="3" t="n">
        <v>85</v>
      </c>
      <c r="F23" s="3" t="n">
        <v>40</v>
      </c>
      <c r="G23" s="3" t="n">
        <v>50</v>
      </c>
    </row>
    <row r="24" customFormat="false" ht="16" hidden="false" customHeight="false" outlineLevel="0" collapsed="false">
      <c r="A24" s="1" t="s">
        <v>22</v>
      </c>
      <c r="B24" s="3" t="n">
        <v>113.076923076923</v>
      </c>
      <c r="C24" s="3" t="n">
        <v>116.538461538462</v>
      </c>
      <c r="D24" s="3" t="n">
        <v>84.2857142857143</v>
      </c>
      <c r="E24" s="3" t="n">
        <v>88.5714285714286</v>
      </c>
      <c r="F24" s="3" t="n">
        <v>55</v>
      </c>
      <c r="G24" s="3" t="n">
        <v>59.2857142857143</v>
      </c>
    </row>
    <row r="25" customFormat="false" ht="16" hidden="false" customHeight="false" outlineLevel="0" collapsed="false">
      <c r="A25" s="1" t="s">
        <v>57</v>
      </c>
      <c r="B25" s="3" t="n">
        <v>115.555555555556</v>
      </c>
      <c r="C25" s="3" t="n">
        <v>120</v>
      </c>
      <c r="D25" s="3" t="n">
        <v>83.3333333333333</v>
      </c>
      <c r="E25" s="3" t="n">
        <v>83.3333333333333</v>
      </c>
      <c r="F25" s="3" t="n">
        <v>44.4444444444444</v>
      </c>
      <c r="G25" s="3" t="n">
        <v>45.5555555555556</v>
      </c>
    </row>
    <row r="26" customFormat="false" ht="16" hidden="false" customHeight="false" outlineLevel="0" collapsed="false">
      <c r="B26" s="3"/>
      <c r="C26" s="3"/>
      <c r="D26" s="3"/>
      <c r="E26" s="3"/>
      <c r="F26" s="3"/>
      <c r="G2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10.5859375" defaultRowHeight="16" zeroHeight="false" outlineLevelRow="0" outlineLevelCol="0"/>
  <cols>
    <col collapsed="false" customWidth="true" hidden="false" outlineLevel="0" max="1" min="1" style="1" width="23.67"/>
    <col collapsed="false" customWidth="true" hidden="false" outlineLevel="0" max="2" min="2" style="1" width="22.5"/>
    <col collapsed="false" customWidth="true" hidden="false" outlineLevel="0" max="3" min="3" style="1" width="23"/>
    <col collapsed="false" customWidth="true" hidden="false" outlineLevel="0" max="4" min="4" style="1" width="19.33"/>
    <col collapsed="false" customWidth="true" hidden="false" outlineLevel="0" max="5" min="5" style="1" width="19.83"/>
    <col collapsed="false" customWidth="true" hidden="false" outlineLevel="0" max="6" min="6" style="1" width="20"/>
    <col collapsed="false" customWidth="true" hidden="false" outlineLevel="0" max="7" min="7" style="1" width="20.5"/>
  </cols>
  <sheetData>
    <row r="3" customFormat="false" ht="16" hidden="false" customHeight="false" outlineLevel="0" collapsed="false">
      <c r="A3" s="4"/>
      <c r="B3" s="5" t="s">
        <v>585</v>
      </c>
      <c r="C3" s="6"/>
      <c r="D3" s="6"/>
      <c r="E3" s="6"/>
      <c r="F3" s="6"/>
      <c r="G3" s="7"/>
    </row>
    <row r="4" customFormat="false" ht="16" hidden="false" customHeight="false" outlineLevel="0" collapsed="false">
      <c r="A4" s="8" t="s">
        <v>572</v>
      </c>
      <c r="B4" s="9" t="s">
        <v>586</v>
      </c>
      <c r="C4" s="10" t="s">
        <v>587</v>
      </c>
      <c r="D4" s="10" t="s">
        <v>588</v>
      </c>
      <c r="E4" s="10" t="s">
        <v>589</v>
      </c>
      <c r="F4" s="10" t="s">
        <v>590</v>
      </c>
      <c r="G4" s="11" t="s">
        <v>591</v>
      </c>
    </row>
    <row r="5" customFormat="false" ht="16" hidden="false" customHeight="false" outlineLevel="0" collapsed="false">
      <c r="A5" s="12" t="s">
        <v>372</v>
      </c>
      <c r="B5" s="13" t="n">
        <v>100</v>
      </c>
      <c r="C5" s="14" t="n">
        <v>120</v>
      </c>
      <c r="D5" s="14" t="n">
        <v>100</v>
      </c>
      <c r="E5" s="14" t="n">
        <v>100</v>
      </c>
      <c r="F5" s="14" t="n">
        <v>50</v>
      </c>
      <c r="G5" s="15" t="n">
        <v>50</v>
      </c>
    </row>
    <row r="6" customFormat="false" ht="16" hidden="false" customHeight="false" outlineLevel="0" collapsed="false">
      <c r="A6" s="16" t="s">
        <v>96</v>
      </c>
      <c r="B6" s="17" t="n">
        <v>98.785</v>
      </c>
      <c r="C6" s="18" t="n">
        <v>100.395</v>
      </c>
      <c r="D6" s="18" t="n">
        <v>68.1835294117647</v>
      </c>
      <c r="E6" s="18" t="n">
        <v>68.1835294117647</v>
      </c>
      <c r="F6" s="18" t="n">
        <v>41.45</v>
      </c>
      <c r="G6" s="19" t="n">
        <v>41.8972222222222</v>
      </c>
    </row>
    <row r="7" customFormat="false" ht="16" hidden="false" customHeight="false" outlineLevel="0" collapsed="false">
      <c r="A7" s="16" t="s">
        <v>74</v>
      </c>
      <c r="B7" s="17" t="n">
        <v>92.8571428571429</v>
      </c>
      <c r="C7" s="18" t="n">
        <v>98.5714285714286</v>
      </c>
      <c r="D7" s="18" t="n">
        <v>77.5</v>
      </c>
      <c r="E7" s="18" t="n">
        <v>77.5</v>
      </c>
      <c r="F7" s="18" t="n">
        <v>43.125</v>
      </c>
      <c r="G7" s="19" t="n">
        <v>50.625</v>
      </c>
    </row>
    <row r="8" customFormat="false" ht="16" hidden="false" customHeight="false" outlineLevel="0" collapsed="false">
      <c r="A8" s="16" t="s">
        <v>103</v>
      </c>
      <c r="B8" s="17" t="n">
        <v>110</v>
      </c>
      <c r="C8" s="18" t="n">
        <v>110</v>
      </c>
      <c r="D8" s="18" t="n">
        <v>90</v>
      </c>
      <c r="E8" s="18" t="n">
        <v>90</v>
      </c>
      <c r="F8" s="18" t="n">
        <v>20</v>
      </c>
      <c r="G8" s="19" t="n">
        <v>60</v>
      </c>
    </row>
    <row r="9" customFormat="false" ht="16" hidden="false" customHeight="false" outlineLevel="0" collapsed="false">
      <c r="A9" s="16" t="s">
        <v>40</v>
      </c>
      <c r="B9" s="17" t="n">
        <v>110</v>
      </c>
      <c r="C9" s="18" t="n">
        <v>110</v>
      </c>
      <c r="D9" s="18" t="n">
        <v>91.6666666666667</v>
      </c>
      <c r="E9" s="18" t="n">
        <v>93.3333333333333</v>
      </c>
      <c r="F9" s="18" t="n">
        <v>51.6666666666667</v>
      </c>
      <c r="G9" s="19" t="n">
        <v>53.3333333333333</v>
      </c>
    </row>
    <row r="10" customFormat="false" ht="16" hidden="false" customHeight="false" outlineLevel="0" collapsed="false">
      <c r="A10" s="16" t="s">
        <v>30</v>
      </c>
      <c r="B10" s="17" t="n">
        <v>88</v>
      </c>
      <c r="C10" s="18" t="n">
        <v>112</v>
      </c>
      <c r="D10" s="18" t="n">
        <v>82</v>
      </c>
      <c r="E10" s="18" t="n">
        <v>82</v>
      </c>
      <c r="F10" s="18" t="n">
        <v>44</v>
      </c>
      <c r="G10" s="19" t="n">
        <v>48</v>
      </c>
    </row>
    <row r="11" customFormat="false" ht="16" hidden="false" customHeight="false" outlineLevel="0" collapsed="false">
      <c r="A11" s="16" t="s">
        <v>86</v>
      </c>
      <c r="B11" s="17" t="n">
        <v>114</v>
      </c>
      <c r="C11" s="18" t="n">
        <v>127</v>
      </c>
      <c r="D11" s="18" t="n">
        <v>88</v>
      </c>
      <c r="E11" s="18" t="n">
        <v>90</v>
      </c>
      <c r="F11" s="18" t="n">
        <v>52</v>
      </c>
      <c r="G11" s="19" t="n">
        <v>52</v>
      </c>
    </row>
    <row r="12" customFormat="false" ht="16" hidden="false" customHeight="false" outlineLevel="0" collapsed="false">
      <c r="A12" s="16" t="s">
        <v>346</v>
      </c>
      <c r="B12" s="17" t="n">
        <v>110</v>
      </c>
      <c r="C12" s="18" t="n">
        <v>110</v>
      </c>
      <c r="D12" s="18" t="n">
        <v>65</v>
      </c>
      <c r="E12" s="18" t="n">
        <v>65</v>
      </c>
      <c r="F12" s="18" t="n">
        <v>40</v>
      </c>
      <c r="G12" s="19" t="n">
        <v>40</v>
      </c>
    </row>
    <row r="13" customFormat="false" ht="16" hidden="false" customHeight="false" outlineLevel="0" collapsed="false">
      <c r="A13" s="16" t="s">
        <v>415</v>
      </c>
      <c r="B13" s="20"/>
      <c r="C13" s="21"/>
      <c r="D13" s="18" t="n">
        <v>56.35</v>
      </c>
      <c r="E13" s="18" t="n">
        <v>56.35</v>
      </c>
      <c r="F13" s="18" t="n">
        <v>24.15</v>
      </c>
      <c r="G13" s="19" t="n">
        <v>40.25</v>
      </c>
    </row>
    <row r="14" customFormat="false" ht="16" hidden="false" customHeight="false" outlineLevel="0" collapsed="false">
      <c r="A14" s="16" t="s">
        <v>79</v>
      </c>
      <c r="B14" s="17" t="n">
        <v>100</v>
      </c>
      <c r="C14" s="18" t="n">
        <v>100</v>
      </c>
      <c r="D14" s="18" t="n">
        <v>100</v>
      </c>
      <c r="E14" s="18" t="n">
        <v>100</v>
      </c>
      <c r="F14" s="18" t="n">
        <v>60</v>
      </c>
      <c r="G14" s="19" t="n">
        <v>60</v>
      </c>
    </row>
    <row r="15" customFormat="false" ht="16" hidden="false" customHeight="false" outlineLevel="0" collapsed="false">
      <c r="A15" s="16" t="s">
        <v>68</v>
      </c>
      <c r="B15" s="17" t="n">
        <v>105</v>
      </c>
      <c r="C15" s="18" t="n">
        <v>107.5</v>
      </c>
      <c r="D15" s="18" t="n">
        <v>90</v>
      </c>
      <c r="E15" s="18" t="n">
        <v>90</v>
      </c>
      <c r="F15" s="18" t="n">
        <v>52.5</v>
      </c>
      <c r="G15" s="19" t="n">
        <v>52.5</v>
      </c>
    </row>
    <row r="16" customFormat="false" ht="16" hidden="false" customHeight="false" outlineLevel="0" collapsed="false">
      <c r="A16" s="16" t="s">
        <v>332</v>
      </c>
      <c r="B16" s="17" t="n">
        <v>128.085</v>
      </c>
      <c r="C16" s="18" t="n">
        <v>163.845</v>
      </c>
      <c r="D16" s="18" t="n">
        <v>80</v>
      </c>
      <c r="E16" s="18" t="n">
        <v>80</v>
      </c>
      <c r="F16" s="18" t="n">
        <v>50</v>
      </c>
      <c r="G16" s="19" t="n">
        <v>50</v>
      </c>
    </row>
    <row r="17" customFormat="false" ht="16" hidden="false" customHeight="false" outlineLevel="0" collapsed="false">
      <c r="A17" s="16" t="s">
        <v>110</v>
      </c>
      <c r="B17" s="17" t="n">
        <v>107.341666666667</v>
      </c>
      <c r="C17" s="18" t="n">
        <v>113.175</v>
      </c>
      <c r="D17" s="18" t="n">
        <v>85.0392857142857</v>
      </c>
      <c r="E17" s="18" t="n">
        <v>85.0392857142857</v>
      </c>
      <c r="F17" s="18" t="n">
        <v>49.97</v>
      </c>
      <c r="G17" s="19" t="n">
        <v>49.97</v>
      </c>
    </row>
    <row r="18" customFormat="false" ht="16" hidden="false" customHeight="false" outlineLevel="0" collapsed="false">
      <c r="A18" s="16" t="s">
        <v>410</v>
      </c>
      <c r="B18" s="17" t="n">
        <v>110</v>
      </c>
      <c r="C18" s="18" t="n">
        <v>110</v>
      </c>
      <c r="D18" s="18" t="n">
        <v>90</v>
      </c>
      <c r="E18" s="18" t="n">
        <v>90</v>
      </c>
      <c r="F18" s="18" t="n">
        <v>50</v>
      </c>
      <c r="G18" s="19" t="n">
        <v>50</v>
      </c>
    </row>
    <row r="19" customFormat="false" ht="16" hidden="false" customHeight="false" outlineLevel="0" collapsed="false">
      <c r="A19" s="16" t="s">
        <v>13</v>
      </c>
      <c r="B19" s="17" t="n">
        <v>100</v>
      </c>
      <c r="C19" s="18" t="n">
        <v>108.888888888889</v>
      </c>
      <c r="D19" s="18" t="n">
        <v>81.1111111111111</v>
      </c>
      <c r="E19" s="18" t="n">
        <v>83.3333333333333</v>
      </c>
      <c r="F19" s="18" t="n">
        <v>51.6666666666667</v>
      </c>
      <c r="G19" s="19" t="n">
        <v>57.2222222222222</v>
      </c>
    </row>
    <row r="20" customFormat="false" ht="16" hidden="false" customHeight="false" outlineLevel="0" collapsed="false">
      <c r="A20" s="16" t="s">
        <v>8</v>
      </c>
      <c r="B20" s="17" t="n">
        <v>104</v>
      </c>
      <c r="C20" s="18" t="n">
        <v>104</v>
      </c>
      <c r="D20" s="18" t="n">
        <v>76</v>
      </c>
      <c r="E20" s="18" t="n">
        <v>76</v>
      </c>
      <c r="F20" s="18" t="n">
        <v>48</v>
      </c>
      <c r="G20" s="19" t="n">
        <v>48</v>
      </c>
    </row>
    <row r="21" customFormat="false" ht="16" hidden="false" customHeight="false" outlineLevel="0" collapsed="false">
      <c r="A21" s="16" t="s">
        <v>91</v>
      </c>
      <c r="B21" s="17" t="n">
        <v>116</v>
      </c>
      <c r="C21" s="18" t="n">
        <v>116</v>
      </c>
      <c r="D21" s="18" t="n">
        <v>80</v>
      </c>
      <c r="E21" s="18" t="n">
        <v>96</v>
      </c>
      <c r="F21" s="18" t="n">
        <v>52</v>
      </c>
      <c r="G21" s="19" t="n">
        <v>52</v>
      </c>
    </row>
    <row r="22" customFormat="false" ht="16" hidden="false" customHeight="false" outlineLevel="0" collapsed="false">
      <c r="A22" s="16" t="s">
        <v>27</v>
      </c>
      <c r="B22" s="17" t="n">
        <v>86</v>
      </c>
      <c r="C22" s="18" t="n">
        <v>90</v>
      </c>
      <c r="D22" s="18" t="n">
        <v>52</v>
      </c>
      <c r="E22" s="18" t="n">
        <v>52</v>
      </c>
      <c r="F22" s="18" t="n">
        <v>46</v>
      </c>
      <c r="G22" s="19" t="n">
        <v>50</v>
      </c>
    </row>
    <row r="23" customFormat="false" ht="16" hidden="false" customHeight="false" outlineLevel="0" collapsed="false">
      <c r="A23" s="16" t="s">
        <v>147</v>
      </c>
      <c r="B23" s="17" t="n">
        <v>115.714285714286</v>
      </c>
      <c r="C23" s="18" t="n">
        <v>124.285714285714</v>
      </c>
      <c r="D23" s="18" t="n">
        <v>83.3333333333333</v>
      </c>
      <c r="E23" s="18" t="n">
        <v>83.3333333333333</v>
      </c>
      <c r="F23" s="18" t="n">
        <v>50</v>
      </c>
      <c r="G23" s="19" t="n">
        <v>50</v>
      </c>
    </row>
    <row r="24" customFormat="false" ht="16" hidden="false" customHeight="false" outlineLevel="0" collapsed="false">
      <c r="A24" s="16" t="s">
        <v>187</v>
      </c>
      <c r="B24" s="17" t="n">
        <v>100</v>
      </c>
      <c r="C24" s="18" t="n">
        <v>100</v>
      </c>
      <c r="D24" s="18" t="n">
        <v>85</v>
      </c>
      <c r="E24" s="18" t="n">
        <v>85</v>
      </c>
      <c r="F24" s="18" t="n">
        <v>40</v>
      </c>
      <c r="G24" s="19" t="n">
        <v>50</v>
      </c>
    </row>
    <row r="25" customFormat="false" ht="16" hidden="false" customHeight="false" outlineLevel="0" collapsed="false">
      <c r="A25" s="16" t="s">
        <v>22</v>
      </c>
      <c r="B25" s="17" t="n">
        <v>113.076923076923</v>
      </c>
      <c r="C25" s="18" t="n">
        <v>116.538461538462</v>
      </c>
      <c r="D25" s="18" t="n">
        <v>84.2857142857143</v>
      </c>
      <c r="E25" s="18" t="n">
        <v>88.5714285714286</v>
      </c>
      <c r="F25" s="18" t="n">
        <v>55</v>
      </c>
      <c r="G25" s="19" t="n">
        <v>59.2857142857143</v>
      </c>
    </row>
    <row r="26" customFormat="false" ht="16" hidden="false" customHeight="false" outlineLevel="0" collapsed="false">
      <c r="A26" s="16" t="s">
        <v>57</v>
      </c>
      <c r="B26" s="22" t="n">
        <v>115.555555555556</v>
      </c>
      <c r="C26" s="23" t="n">
        <v>120</v>
      </c>
      <c r="D26" s="23" t="n">
        <v>83.3333333333333</v>
      </c>
      <c r="E26" s="23" t="n">
        <v>83.3333333333333</v>
      </c>
      <c r="F26" s="23" t="n">
        <v>44.4444444444444</v>
      </c>
      <c r="G26" s="24" t="n">
        <v>45.5555555555556</v>
      </c>
    </row>
    <row r="27" customFormat="false" ht="16" hidden="false" customHeight="false" outlineLevel="0" collapsed="false">
      <c r="A27" s="25" t="s">
        <v>592</v>
      </c>
      <c r="B27" s="26" t="n">
        <v>106.73868852459</v>
      </c>
      <c r="C27" s="27" t="n">
        <v>113.317540983607</v>
      </c>
      <c r="D27" s="27" t="n">
        <v>80.751914893617</v>
      </c>
      <c r="E27" s="27" t="n">
        <v>82.0994326241135</v>
      </c>
      <c r="F27" s="27" t="n">
        <v>48.1804195804196</v>
      </c>
      <c r="G27" s="28" t="n">
        <v>50.3772727272727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2022-03-18T15:28:28Z</dcterms:created>
  <dc:creator>Microsoft Office User</dc:creator>
  <dc:description/>
  <dc:language>en-GB</dc:language>
  <cp:lastModifiedBy/>
  <dcterms:modified xsi:type="dcterms:W3CDTF">2022-07-22T11:28:47Z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