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29" l="1"/>
  <c r="N28" i="28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R16" i="29"/>
  <c r="V16" i="29" s="1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9" l="1"/>
  <c r="V28" i="28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<sst xmlns="http://schemas.openxmlformats.org/spreadsheetml/2006/main" count="1518" uniqueCount="86">
  <si>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</si>
  <si>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</si>
  <si>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</si>
  <si>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</si>
  <si>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</si>
  <si>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</si>
  <si>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</si>
  <si>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</si>
  <si>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</si>
  <si>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</si>
  <si>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</si>
  <si>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</si>
  <si>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</si>
  <si>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</si>
  <si>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</si>
  <si>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</si>
  <si>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</si>
  <si>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</si>
  <si>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</si>
  <si>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</si>
  <si>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</si>
  <si>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</si>
  <si>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</si>
  <si>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</si>
  <si>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</si>
  <si>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</si>
  <si>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</si>
  <si>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</si>
  <si>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</si>
  <si>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</si>
  <si>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</si>
  <si>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</si>
  <si>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</si>
  <si>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</si>
  <si>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</si>
  <si>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</si>
  <si>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</si>
  <si>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</si>
  <si>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</si>
  <si>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</si>
  <si>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</si>
  <si>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</si>
  <si>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</si>
  <si>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</si>
  <si>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</si>
  <si>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</si>
  <si>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</si>
  <si>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</si>
  <si>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</si>
  <si>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</si>
  <si>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</si>
  <si>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</si>
  <si>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</si>
  <si>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</si>
  <si>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</si>
  <si>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</si>
  <si>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</si>
  <si>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</si>
  <si>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</si>
  <si>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</si>
  <si>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</si>
  <si>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</si>
  <si>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</si>
  <si>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</si>
  <si>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</si>
  <si>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</si>
  <si>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</si>
  <si>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</si>
  <si>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</si>
  <si>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</si>
  <si>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</si>
  <si>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</si>
  <si>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</si>
  <si>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</si>
  <si>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</si>
  <si>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</si>
  <si>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</si>
  <si>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</si>
  <si>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</si>
  <si>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</si>
  <si>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</si>
  <si>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</si>
  <si>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</si>
  <si>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</si>
  <si>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</si>
  <si>
    <t>Date:29.04.2021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</si>
</sst>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>
        <v>1553928633</v>
      </c>
    </row>
    <row r="3" spans="1:21" ht="18.75" x14ac:dyDescent="0.25">
      <c r="A3" s="96" t="s">
        <v>62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6" t="s">
        <v>44</v>
      </c>
      <c r="B28" s="87"/>
      <c r="C28" s="88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9" t="s">
        <v>45</v>
      </c>
      <c r="B29" s="90"/>
      <c r="C29" s="91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9" t="s">
        <v>45</v>
      </c>
      <c r="B29" s="90"/>
      <c r="C29" s="91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 G28:G29 G6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F5 H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F5 H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x14ac:dyDescent="0.25">
      <c r="A4" s="100" t="s">
        <v>1</v>
      </c>
      <c r="B4" s="10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9" t="s">
        <v>45</v>
      </c>
      <c r="B29" s="90"/>
      <c r="C29" s="91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V2">
        <v>115</v>
      </c>
    </row>
    <row r="3" spans="1:23" ht="18.75" x14ac:dyDescent="0.25">
      <c r="A3" s="96" t="s">
        <v>66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6" t="s">
        <v>44</v>
      </c>
      <c r="B28" s="87"/>
      <c r="C28" s="88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 U28:W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 U28:W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 U28:W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 U28:W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Q7 S7">
    <cfRule type="cellIs" dxfId="838" priority="11" operator="greaterThan">
      <formula>0</formula>
    </cfRule>
  </conditionalFormatting>
  <conditionalFormatting sqref="D9:Q9 S9">
    <cfRule type="cellIs" dxfId="837" priority="10" operator="greaterThan">
      <formula>0</formula>
    </cfRule>
  </conditionalFormatting>
  <conditionalFormatting sqref="D11:Q11 S11">
    <cfRule type="cellIs" dxfId="836" priority="9" operator="greaterThan">
      <formula>0</formula>
    </cfRule>
  </conditionalFormatting>
  <conditionalFormatting sqref="D13:Q13 S13">
    <cfRule type="cellIs" dxfId="835" priority="8" operator="greaterThan">
      <formula>0</formula>
    </cfRule>
  </conditionalFormatting>
  <conditionalFormatting sqref="D15:Q15 S15">
    <cfRule type="cellIs" dxfId="834" priority="7" operator="greaterThan">
      <formula>0</formula>
    </cfRule>
  </conditionalFormatting>
  <conditionalFormatting sqref="D17:Q17 S17">
    <cfRule type="cellIs" dxfId="833" priority="6" operator="greaterThan">
      <formula>0</formula>
    </cfRule>
  </conditionalFormatting>
  <conditionalFormatting sqref="D19:Q19 S19">
    <cfRule type="cellIs" dxfId="832" priority="5" operator="greaterThan">
      <formula>0</formula>
    </cfRule>
  </conditionalFormatting>
  <conditionalFormatting sqref="D21:Q21 S21">
    <cfRule type="cellIs" dxfId="831" priority="4" operator="greaterThan">
      <formula>0</formula>
    </cfRule>
  </conditionalFormatting>
  <conditionalFormatting sqref="D23:Q23 S23">
    <cfRule type="cellIs" dxfId="830" priority="3" operator="greaterThan">
      <formula>0</formula>
    </cfRule>
  </conditionalFormatting>
  <conditionalFormatting sqref="D25:Q25 S25">
    <cfRule type="cellIs" dxfId="829" priority="2" operator="greaterThan">
      <formula>0</formula>
    </cfRule>
  </conditionalFormatting>
  <conditionalFormatting sqref="D27:Q27 S27">
    <cfRule type="cellIs" dxfId="82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6" t="s">
        <v>44</v>
      </c>
      <c r="B28" s="87"/>
      <c r="C28" s="88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9" t="s">
        <v>45</v>
      </c>
      <c r="B29" s="90"/>
      <c r="C29" s="91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9" t="s">
        <v>45</v>
      </c>
      <c r="B29" s="90"/>
      <c r="C29" s="91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5" priority="43" operator="equal">
      <formula>212030016606640</formula>
    </cfRule>
  </conditionalFormatting>
  <conditionalFormatting sqref="D29 E4:E6 E28:K29">
    <cfRule type="cellIs" dxfId="654" priority="41" operator="equal">
      <formula>$E$4</formula>
    </cfRule>
    <cfRule type="cellIs" dxfId="653" priority="42" operator="equal">
      <formula>2120</formula>
    </cfRule>
  </conditionalFormatting>
  <conditionalFormatting sqref="D29:E29 F4:F6 F28:F29">
    <cfRule type="cellIs" dxfId="652" priority="39" operator="equal">
      <formula>$F$4</formula>
    </cfRule>
    <cfRule type="cellIs" dxfId="651" priority="40" operator="equal">
      <formula>300</formula>
    </cfRule>
  </conditionalFormatting>
  <conditionalFormatting sqref="G4:G6 G28:G29">
    <cfRule type="cellIs" dxfId="650" priority="37" operator="equal">
      <formula>$G$4</formula>
    </cfRule>
    <cfRule type="cellIs" dxfId="649" priority="38" operator="equal">
      <formula>1660</formula>
    </cfRule>
  </conditionalFormatting>
  <conditionalFormatting sqref="H4:H6 H28:H29">
    <cfRule type="cellIs" dxfId="648" priority="35" operator="equal">
      <formula>$H$4</formula>
    </cfRule>
    <cfRule type="cellIs" dxfId="647" priority="36" operator="equal">
      <formula>6640</formula>
    </cfRule>
  </conditionalFormatting>
  <conditionalFormatting sqref="T6:T28">
    <cfRule type="cellIs" dxfId="646" priority="34" operator="lessThan">
      <formula>0</formula>
    </cfRule>
  </conditionalFormatting>
  <conditionalFormatting sqref="T7:T27">
    <cfRule type="cellIs" dxfId="645" priority="31" operator="lessThan">
      <formula>0</formula>
    </cfRule>
    <cfRule type="cellIs" dxfId="644" priority="32" operator="lessThan">
      <formula>0</formula>
    </cfRule>
    <cfRule type="cellIs" dxfId="643" priority="33" operator="lessThan">
      <formula>0</formula>
    </cfRule>
  </conditionalFormatting>
  <conditionalFormatting sqref="E4:E6 E28:K28">
    <cfRule type="cellIs" dxfId="642" priority="30" operator="equal">
      <formula>$E$4</formula>
    </cfRule>
  </conditionalFormatting>
  <conditionalFormatting sqref="D28:D29 D6 D4:M4">
    <cfRule type="cellIs" dxfId="641" priority="29" operator="equal">
      <formula>$D$4</formula>
    </cfRule>
  </conditionalFormatting>
  <conditionalFormatting sqref="I4:I6 I28:I29">
    <cfRule type="cellIs" dxfId="640" priority="28" operator="equal">
      <formula>$I$4</formula>
    </cfRule>
  </conditionalFormatting>
  <conditionalFormatting sqref="J4:J6 J28:J29">
    <cfRule type="cellIs" dxfId="639" priority="27" operator="equal">
      <formula>$J$4</formula>
    </cfRule>
  </conditionalFormatting>
  <conditionalFormatting sqref="K4:K6 K28:K29">
    <cfRule type="cellIs" dxfId="638" priority="26" operator="equal">
      <formula>$K$4</formula>
    </cfRule>
  </conditionalFormatting>
  <conditionalFormatting sqref="M4:M6">
    <cfRule type="cellIs" dxfId="637" priority="25" operator="equal">
      <formula>$L$4</formula>
    </cfRule>
  </conditionalFormatting>
  <conditionalFormatting sqref="T7:T28">
    <cfRule type="cellIs" dxfId="636" priority="22" operator="lessThan">
      <formula>0</formula>
    </cfRule>
    <cfRule type="cellIs" dxfId="635" priority="23" operator="lessThan">
      <formula>0</formula>
    </cfRule>
    <cfRule type="cellIs" dxfId="634" priority="24" operator="lessThan">
      <formula>0</formula>
    </cfRule>
  </conditionalFormatting>
  <conditionalFormatting sqref="D5:K5">
    <cfRule type="cellIs" dxfId="633" priority="21" operator="greaterThan">
      <formula>0</formula>
    </cfRule>
  </conditionalFormatting>
  <conditionalFormatting sqref="T6:T28">
    <cfRule type="cellIs" dxfId="632" priority="20" operator="lessThan">
      <formula>0</formula>
    </cfRule>
  </conditionalFormatting>
  <conditionalFormatting sqref="T7:T27">
    <cfRule type="cellIs" dxfId="631" priority="17" operator="lessThan">
      <formula>0</formula>
    </cfRule>
    <cfRule type="cellIs" dxfId="630" priority="18" operator="lessThan">
      <formula>0</formula>
    </cfRule>
    <cfRule type="cellIs" dxfId="629" priority="19" operator="lessThan">
      <formula>0</formula>
    </cfRule>
  </conditionalFormatting>
  <conditionalFormatting sqref="T7:T28">
    <cfRule type="cellIs" dxfId="628" priority="14" operator="lessThan">
      <formula>0</formula>
    </cfRule>
    <cfRule type="cellIs" dxfId="627" priority="15" operator="lessThan">
      <formula>0</formula>
    </cfRule>
    <cfRule type="cellIs" dxfId="626" priority="16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6" t="s">
        <v>44</v>
      </c>
      <c r="B28" s="87"/>
      <c r="C28" s="88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3" ht="18.75" x14ac:dyDescent="0.25">
      <c r="A3" s="96" t="s">
        <v>71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6" t="s">
        <v>44</v>
      </c>
      <c r="B28" s="87"/>
      <c r="C28" s="88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9" t="s">
        <v>45</v>
      </c>
      <c r="B29" s="90"/>
      <c r="C29" s="91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9" priority="47" operator="equal">
      <formula>212030016606640</formula>
    </cfRule>
  </conditionalFormatting>
  <conditionalFormatting sqref="D29 E4:E6 E28:K29">
    <cfRule type="cellIs" dxfId="568" priority="45" operator="equal">
      <formula>$E$4</formula>
    </cfRule>
    <cfRule type="cellIs" dxfId="567" priority="46" operator="equal">
      <formula>2120</formula>
    </cfRule>
  </conditionalFormatting>
  <conditionalFormatting sqref="D29:E29 F4:F6 F28:F29">
    <cfRule type="cellIs" dxfId="566" priority="43" operator="equal">
      <formula>$F$4</formula>
    </cfRule>
    <cfRule type="cellIs" dxfId="565" priority="44" operator="equal">
      <formula>300</formula>
    </cfRule>
  </conditionalFormatting>
  <conditionalFormatting sqref="G4:G6 G28:G29">
    <cfRule type="cellIs" dxfId="564" priority="41" operator="equal">
      <formula>$G$4</formula>
    </cfRule>
    <cfRule type="cellIs" dxfId="563" priority="42" operator="equal">
      <formula>1660</formula>
    </cfRule>
  </conditionalFormatting>
  <conditionalFormatting sqref="H4:H6 H28:H29">
    <cfRule type="cellIs" dxfId="562" priority="39" operator="equal">
      <formula>$H$4</formula>
    </cfRule>
    <cfRule type="cellIs" dxfId="561" priority="40" operator="equal">
      <formula>6640</formula>
    </cfRule>
  </conditionalFormatting>
  <conditionalFormatting sqref="T6:T28 U28:V28">
    <cfRule type="cellIs" dxfId="560" priority="38" operator="lessThan">
      <formula>0</formula>
    </cfRule>
  </conditionalFormatting>
  <conditionalFormatting sqref="T7:T27">
    <cfRule type="cellIs" dxfId="559" priority="35" operator="lessThan">
      <formula>0</formula>
    </cfRule>
    <cfRule type="cellIs" dxfId="558" priority="36" operator="lessThan">
      <formula>0</formula>
    </cfRule>
    <cfRule type="cellIs" dxfId="557" priority="37" operator="lessThan">
      <formula>0</formula>
    </cfRule>
  </conditionalFormatting>
  <conditionalFormatting sqref="E4:E6 E28:K28">
    <cfRule type="cellIs" dxfId="556" priority="34" operator="equal">
      <formula>$E$4</formula>
    </cfRule>
  </conditionalFormatting>
  <conditionalFormatting sqref="D28:D29 D6 D4:M4">
    <cfRule type="cellIs" dxfId="555" priority="33" operator="equal">
      <formula>$D$4</formula>
    </cfRule>
  </conditionalFormatting>
  <conditionalFormatting sqref="I4:I6 I28:I29">
    <cfRule type="cellIs" dxfId="554" priority="32" operator="equal">
      <formula>$I$4</formula>
    </cfRule>
  </conditionalFormatting>
  <conditionalFormatting sqref="J4:J6 J28:J29">
    <cfRule type="cellIs" dxfId="553" priority="31" operator="equal">
      <formula>$J$4</formula>
    </cfRule>
  </conditionalFormatting>
  <conditionalFormatting sqref="K4:K6 K28:K29">
    <cfRule type="cellIs" dxfId="552" priority="30" operator="equal">
      <formula>$K$4</formula>
    </cfRule>
  </conditionalFormatting>
  <conditionalFormatting sqref="M4:M6">
    <cfRule type="cellIs" dxfId="551" priority="29" operator="equal">
      <formula>$L$4</formula>
    </cfRule>
  </conditionalFormatting>
  <conditionalFormatting sqref="T7:T28 U28:V28">
    <cfRule type="cellIs" dxfId="550" priority="26" operator="lessThan">
      <formula>0</formula>
    </cfRule>
    <cfRule type="cellIs" dxfId="549" priority="27" operator="lessThan">
      <formula>0</formula>
    </cfRule>
    <cfRule type="cellIs" dxfId="548" priority="28" operator="lessThan">
      <formula>0</formula>
    </cfRule>
  </conditionalFormatting>
  <conditionalFormatting sqref="D5:K5">
    <cfRule type="cellIs" dxfId="547" priority="25" operator="greaterThan">
      <formula>0</formula>
    </cfRule>
  </conditionalFormatting>
  <conditionalFormatting sqref="T6:T28 U28:V28">
    <cfRule type="cellIs" dxfId="546" priority="24" operator="lessThan">
      <formula>0</formula>
    </cfRule>
  </conditionalFormatting>
  <conditionalFormatting sqref="T7:T27">
    <cfRule type="cellIs" dxfId="545" priority="21" operator="lessThan">
      <formula>0</formula>
    </cfRule>
    <cfRule type="cellIs" dxfId="544" priority="22" operator="lessThan">
      <formula>0</formula>
    </cfRule>
    <cfRule type="cellIs" dxfId="543" priority="23" operator="lessThan">
      <formula>0</formula>
    </cfRule>
  </conditionalFormatting>
  <conditionalFormatting sqref="T7:T28 U28:V28">
    <cfRule type="cellIs" dxfId="542" priority="18" operator="lessThan">
      <formula>0</formula>
    </cfRule>
    <cfRule type="cellIs" dxfId="541" priority="19" operator="lessThan">
      <formula>0</formula>
    </cfRule>
    <cfRule type="cellIs" dxfId="540" priority="20" operator="lessThan">
      <formula>0</formula>
    </cfRule>
  </conditionalFormatting>
  <conditionalFormatting sqref="D5:K5">
    <cfRule type="cellIs" dxfId="539" priority="17" operator="greaterThan">
      <formula>0</formula>
    </cfRule>
  </conditionalFormatting>
  <conditionalFormatting sqref="L4 L6 L28:L29">
    <cfRule type="cellIs" dxfId="538" priority="16" operator="equal">
      <formula>$L$4</formula>
    </cfRule>
  </conditionalFormatting>
  <conditionalFormatting sqref="D7:S7">
    <cfRule type="cellIs" dxfId="537" priority="15" operator="greaterThan">
      <formula>0</formula>
    </cfRule>
  </conditionalFormatting>
  <conditionalFormatting sqref="D9:S9">
    <cfRule type="cellIs" dxfId="536" priority="14" operator="greaterThan">
      <formula>0</formula>
    </cfRule>
  </conditionalFormatting>
  <conditionalFormatting sqref="D11:S11">
    <cfRule type="cellIs" dxfId="535" priority="13" operator="greaterThan">
      <formula>0</formula>
    </cfRule>
  </conditionalFormatting>
  <conditionalFormatting sqref="D13:S13">
    <cfRule type="cellIs" dxfId="534" priority="12" operator="greaterThan">
      <formula>0</formula>
    </cfRule>
  </conditionalFormatting>
  <conditionalFormatting sqref="D15:S15">
    <cfRule type="cellIs" dxfId="533" priority="11" operator="greaterThan">
      <formula>0</formula>
    </cfRule>
  </conditionalFormatting>
  <conditionalFormatting sqref="D17:S17">
    <cfRule type="cellIs" dxfId="532" priority="10" operator="greaterThan">
      <formula>0</formula>
    </cfRule>
  </conditionalFormatting>
  <conditionalFormatting sqref="D19:S19">
    <cfRule type="cellIs" dxfId="531" priority="9" operator="greaterThan">
      <formula>0</formula>
    </cfRule>
  </conditionalFormatting>
  <conditionalFormatting sqref="D21:S21">
    <cfRule type="cellIs" dxfId="530" priority="8" operator="greaterThan">
      <formula>0</formula>
    </cfRule>
  </conditionalFormatting>
  <conditionalFormatting sqref="D23:S23">
    <cfRule type="cellIs" dxfId="529" priority="7" operator="greaterThan">
      <formula>0</formula>
    </cfRule>
  </conditionalFormatting>
  <conditionalFormatting sqref="D25:S25">
    <cfRule type="cellIs" dxfId="528" priority="6" operator="greaterThan">
      <formula>0</formula>
    </cfRule>
  </conditionalFormatting>
  <conditionalFormatting sqref="D27:S27">
    <cfRule type="cellIs" dxfId="527" priority="5" operator="greaterThan">
      <formula>0</formula>
    </cfRule>
  </conditionalFormatting>
  <conditionalFormatting sqref="U6">
    <cfRule type="cellIs" dxfId="526" priority="4" operator="lessThan">
      <formula>0</formula>
    </cfRule>
  </conditionalFormatting>
  <conditionalFormatting sqref="U6">
    <cfRule type="cellIs" dxfId="525" priority="3" operator="lessThan">
      <formula>0</formula>
    </cfRule>
  </conditionalFormatting>
  <conditionalFormatting sqref="V6">
    <cfRule type="cellIs" dxfId="524" priority="2" operator="lessThan">
      <formula>0</formula>
    </cfRule>
  </conditionalFormatting>
  <conditionalFormatting sqref="V6">
    <cfRule type="cellIs" dxfId="523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73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2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9" t="s">
        <v>45</v>
      </c>
      <c r="B29" s="90"/>
      <c r="C29" s="91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2"/>
      <c r="N29" s="93"/>
      <c r="O29" s="93"/>
      <c r="P29" s="93"/>
      <c r="Q29" s="93"/>
      <c r="R29" s="93"/>
      <c r="S29" s="93"/>
      <c r="T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 G28:G29 G6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F5 H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F5 H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 N8:N27 R8:R26">
    <cfRule type="cellIs" dxfId="490" priority="11" operator="greaterThan">
      <formula>0</formula>
    </cfRule>
  </conditionalFormatting>
  <conditionalFormatting sqref="D9:M9 O9:Q9 S9">
    <cfRule type="cellIs" dxfId="489" priority="10" operator="greaterThan">
      <formula>0</formula>
    </cfRule>
  </conditionalFormatting>
  <conditionalFormatting sqref="D11:M11 O11:Q11 S11">
    <cfRule type="cellIs" dxfId="488" priority="9" operator="greaterThan">
      <formula>0</formula>
    </cfRule>
  </conditionalFormatting>
  <conditionalFormatting sqref="D13:M13 O13:Q13 S13">
    <cfRule type="cellIs" dxfId="487" priority="8" operator="greaterThan">
      <formula>0</formula>
    </cfRule>
  </conditionalFormatting>
  <conditionalFormatting sqref="D15:M15 O15:Q15 S15">
    <cfRule type="cellIs" dxfId="486" priority="7" operator="greaterThan">
      <formula>0</formula>
    </cfRule>
  </conditionalFormatting>
  <conditionalFormatting sqref="D17:I17 K17:M17 O17:Q17 S17">
    <cfRule type="cellIs" dxfId="485" priority="6" operator="greaterThan">
      <formula>0</formula>
    </cfRule>
  </conditionalFormatting>
  <conditionalFormatting sqref="D19:M19 O19:Q19 S19">
    <cfRule type="cellIs" dxfId="484" priority="5" operator="greaterThan">
      <formula>0</formula>
    </cfRule>
  </conditionalFormatting>
  <conditionalFormatting sqref="D21:M21 O21:Q21 S21">
    <cfRule type="cellIs" dxfId="483" priority="4" operator="greaterThan">
      <formula>0</formula>
    </cfRule>
  </conditionalFormatting>
  <conditionalFormatting sqref="D23:M23 O23:Q23 S23">
    <cfRule type="cellIs" dxfId="482" priority="3" operator="greaterThan">
      <formula>0</formula>
    </cfRule>
  </conditionalFormatting>
  <conditionalFormatting sqref="D25:M25 O25:Q25 S25">
    <cfRule type="cellIs" dxfId="481" priority="2" operator="greaterThan">
      <formula>0</formula>
    </cfRule>
  </conditionalFormatting>
  <conditionalFormatting sqref="D27:M27 O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6" t="s">
        <v>44</v>
      </c>
      <c r="B28" s="87"/>
      <c r="C28" s="88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9" t="s">
        <v>45</v>
      </c>
      <c r="B29" s="90"/>
      <c r="C29" s="91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9" t="s">
        <v>45</v>
      </c>
      <c r="B29" s="90"/>
      <c r="C29" s="91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 M8:M27">
    <cfRule type="cellIs" dxfId="318" priority="11" operator="greaterThan">
      <formula>0</formula>
    </cfRule>
  </conditionalFormatting>
  <conditionalFormatting sqref="D9:L9 N9:S9">
    <cfRule type="cellIs" dxfId="317" priority="10" operator="greaterThan">
      <formula>0</formula>
    </cfRule>
  </conditionalFormatting>
  <conditionalFormatting sqref="D11:L11 N11:S11">
    <cfRule type="cellIs" dxfId="316" priority="9" operator="greaterThan">
      <formula>0</formula>
    </cfRule>
  </conditionalFormatting>
  <conditionalFormatting sqref="D13:L13 N13:S13">
    <cfRule type="cellIs" dxfId="315" priority="8" operator="greaterThan">
      <formula>0</formula>
    </cfRule>
  </conditionalFormatting>
  <conditionalFormatting sqref="D15:L15 N15:S15">
    <cfRule type="cellIs" dxfId="314" priority="7" operator="greaterThan">
      <formula>0</formula>
    </cfRule>
  </conditionalFormatting>
  <conditionalFormatting sqref="D17:L17 N17:S17">
    <cfRule type="cellIs" dxfId="313" priority="6" operator="greaterThan">
      <formula>0</formula>
    </cfRule>
  </conditionalFormatting>
  <conditionalFormatting sqref="D19:L19 N19:S19">
    <cfRule type="cellIs" dxfId="312" priority="5" operator="greaterThan">
      <formula>0</formula>
    </cfRule>
  </conditionalFormatting>
  <conditionalFormatting sqref="D21:L21 N21:S21">
    <cfRule type="cellIs" dxfId="311" priority="4" operator="greaterThan">
      <formula>0</formula>
    </cfRule>
  </conditionalFormatting>
  <conditionalFormatting sqref="D23:L23 N23:S23">
    <cfRule type="cellIs" dxfId="310" priority="3" operator="greaterThan">
      <formula>0</formula>
    </cfRule>
  </conditionalFormatting>
  <conditionalFormatting sqref="D25:L25 N25:S25">
    <cfRule type="cellIs" dxfId="309" priority="2" operator="greaterThan">
      <formula>0</formula>
    </cfRule>
  </conditionalFormatting>
  <conditionalFormatting sqref="D27:L27 N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9" t="s">
        <v>45</v>
      </c>
      <c r="B29" s="90"/>
      <c r="C29" s="91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81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89" t="s">
        <v>45</v>
      </c>
      <c r="B29" s="90"/>
      <c r="C29" s="91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C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v>100</v>
      </c>
      <c r="R18" s="24">
        <f t="shared" si="3"/>
        <v>-100</v>
      </c>
      <c r="S18" s="25">
        <f t="shared" si="4"/>
        <v>0</v>
      </c>
      <c r="T18" s="61">
        <f t="shared" si="5"/>
        <v>-100</v>
      </c>
      <c r="U18" s="83">
        <v>216</v>
      </c>
      <c r="V18" s="84">
        <f t="shared" si="6"/>
        <v>-316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86" t="s">
        <v>44</v>
      </c>
      <c r="B28" s="87"/>
      <c r="C28" s="88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2178</v>
      </c>
      <c r="R28" s="65">
        <f t="shared" si="7"/>
        <v>440190.2624999999</v>
      </c>
      <c r="S28" s="65">
        <f t="shared" si="7"/>
        <v>4144.3275000000012</v>
      </c>
      <c r="T28" s="67">
        <f t="shared" si="7"/>
        <v>1966.3274999999999</v>
      </c>
      <c r="U28" s="67">
        <f t="shared" si="7"/>
        <v>3232</v>
      </c>
      <c r="V28" s="56">
        <f t="shared" si="7"/>
        <v>436958.2624999999</v>
      </c>
    </row>
    <row r="29" spans="1:22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21" priority="47" operator="equal">
      <formula>212030016606640</formula>
    </cfRule>
  </conditionalFormatting>
  <conditionalFormatting sqref="D29 E4:E6 E28:K29">
    <cfRule type="cellIs" dxfId="220" priority="45" operator="equal">
      <formula>$E$4</formula>
    </cfRule>
    <cfRule type="cellIs" dxfId="219" priority="46" operator="equal">
      <formula>2120</formula>
    </cfRule>
  </conditionalFormatting>
  <conditionalFormatting sqref="D29:E29 F4:F6 F28:F29">
    <cfRule type="cellIs" dxfId="218" priority="43" operator="equal">
      <formula>$F$4</formula>
    </cfRule>
    <cfRule type="cellIs" dxfId="217" priority="44" operator="equal">
      <formula>300</formula>
    </cfRule>
  </conditionalFormatting>
  <conditionalFormatting sqref="G4:G6 G28:G29">
    <cfRule type="cellIs" dxfId="216" priority="41" operator="equal">
      <formula>$G$4</formula>
    </cfRule>
    <cfRule type="cellIs" dxfId="215" priority="42" operator="equal">
      <formula>1660</formula>
    </cfRule>
  </conditionalFormatting>
  <conditionalFormatting sqref="H4:H6 H28:H29">
    <cfRule type="cellIs" dxfId="214" priority="39" operator="equal">
      <formula>$H$4</formula>
    </cfRule>
    <cfRule type="cellIs" dxfId="213" priority="40" operator="equal">
      <formula>6640</formula>
    </cfRule>
  </conditionalFormatting>
  <conditionalFormatting sqref="T6:T28 U28:V28">
    <cfRule type="cellIs" dxfId="212" priority="38" operator="lessThan">
      <formula>0</formula>
    </cfRule>
  </conditionalFormatting>
  <conditionalFormatting sqref="T7:T27">
    <cfRule type="cellIs" dxfId="211" priority="35" operator="lessThan">
      <formula>0</formula>
    </cfRule>
    <cfRule type="cellIs" dxfId="210" priority="36" operator="lessThan">
      <formula>0</formula>
    </cfRule>
    <cfRule type="cellIs" dxfId="209" priority="37" operator="lessThan">
      <formula>0</formula>
    </cfRule>
  </conditionalFormatting>
  <conditionalFormatting sqref="E4:E6 E28:K28">
    <cfRule type="cellIs" dxfId="208" priority="34" operator="equal">
      <formula>$E$4</formula>
    </cfRule>
  </conditionalFormatting>
  <conditionalFormatting sqref="D28:D29 D6 D4:M4">
    <cfRule type="cellIs" dxfId="207" priority="33" operator="equal">
      <formula>$D$4</formula>
    </cfRule>
  </conditionalFormatting>
  <conditionalFormatting sqref="I4:I6 I28:I29">
    <cfRule type="cellIs" dxfId="206" priority="32" operator="equal">
      <formula>$I$4</formula>
    </cfRule>
  </conditionalFormatting>
  <conditionalFormatting sqref="J4:J6 J28:J29">
    <cfRule type="cellIs" dxfId="205" priority="31" operator="equal">
      <formula>$J$4</formula>
    </cfRule>
  </conditionalFormatting>
  <conditionalFormatting sqref="K4:K6 K28:K29">
    <cfRule type="cellIs" dxfId="204" priority="30" operator="equal">
      <formula>$K$4</formula>
    </cfRule>
  </conditionalFormatting>
  <conditionalFormatting sqref="M4:M6">
    <cfRule type="cellIs" dxfId="203" priority="29" operator="equal">
      <formula>$L$4</formula>
    </cfRule>
  </conditionalFormatting>
  <conditionalFormatting sqref="T7:T28 U28:V28">
    <cfRule type="cellIs" dxfId="202" priority="26" operator="lessThan">
      <formula>0</formula>
    </cfRule>
    <cfRule type="cellIs" dxfId="201" priority="27" operator="lessThan">
      <formula>0</formula>
    </cfRule>
    <cfRule type="cellIs" dxfId="200" priority="28" operator="lessThan">
      <formula>0</formula>
    </cfRule>
  </conditionalFormatting>
  <conditionalFormatting sqref="D5:K5">
    <cfRule type="cellIs" dxfId="199" priority="25" operator="greaterThan">
      <formula>0</formula>
    </cfRule>
  </conditionalFormatting>
  <conditionalFormatting sqref="T6:T28 U28:V28">
    <cfRule type="cellIs" dxfId="198" priority="24" operator="lessThan">
      <formula>0</formula>
    </cfRule>
  </conditionalFormatting>
  <conditionalFormatting sqref="T7:T27">
    <cfRule type="cellIs" dxfId="197" priority="21" operator="lessThan">
      <formula>0</formula>
    </cfRule>
    <cfRule type="cellIs" dxfId="196" priority="22" operator="lessThan">
      <formula>0</formula>
    </cfRule>
    <cfRule type="cellIs" dxfId="195" priority="23" operator="lessThan">
      <formula>0</formula>
    </cfRule>
  </conditionalFormatting>
  <conditionalFormatting sqref="T7:T28 U28:V28">
    <cfRule type="cellIs" dxfId="194" priority="18" operator="lessThan">
      <formula>0</formula>
    </cfRule>
    <cfRule type="cellIs" dxfId="193" priority="19" operator="lessThan">
      <formula>0</formula>
    </cfRule>
    <cfRule type="cellIs" dxfId="192" priority="20" operator="lessThan">
      <formula>0</formula>
    </cfRule>
  </conditionalFormatting>
  <conditionalFormatting sqref="D5:K5">
    <cfRule type="cellIs" dxfId="191" priority="17" operator="greaterThan">
      <formula>0</formula>
    </cfRule>
  </conditionalFormatting>
  <conditionalFormatting sqref="L4 L6 L28:L29">
    <cfRule type="cellIs" dxfId="190" priority="16" operator="equal">
      <formula>$L$4</formula>
    </cfRule>
  </conditionalFormatting>
  <conditionalFormatting sqref="D7:S7">
    <cfRule type="cellIs" dxfId="189" priority="15" operator="greaterThan">
      <formula>0</formula>
    </cfRule>
  </conditionalFormatting>
  <conditionalFormatting sqref="D9:S9">
    <cfRule type="cellIs" dxfId="188" priority="14" operator="greaterThan">
      <formula>0</formula>
    </cfRule>
  </conditionalFormatting>
  <conditionalFormatting sqref="D11:S11">
    <cfRule type="cellIs" dxfId="187" priority="13" operator="greaterThan">
      <formula>0</formula>
    </cfRule>
  </conditionalFormatting>
  <conditionalFormatting sqref="D13:S13">
    <cfRule type="cellIs" dxfId="186" priority="12" operator="greaterThan">
      <formula>0</formula>
    </cfRule>
  </conditionalFormatting>
  <conditionalFormatting sqref="D15:S15">
    <cfRule type="cellIs" dxfId="185" priority="11" operator="greaterThan">
      <formula>0</formula>
    </cfRule>
  </conditionalFormatting>
  <conditionalFormatting sqref="D17:S17">
    <cfRule type="cellIs" dxfId="184" priority="10" operator="greaterThan">
      <formula>0</formula>
    </cfRule>
  </conditionalFormatting>
  <conditionalFormatting sqref="D19:S19">
    <cfRule type="cellIs" dxfId="183" priority="9" operator="greaterThan">
      <formula>0</formula>
    </cfRule>
  </conditionalFormatting>
  <conditionalFormatting sqref="D21:S21">
    <cfRule type="cellIs" dxfId="182" priority="8" operator="greaterThan">
      <formula>0</formula>
    </cfRule>
  </conditionalFormatting>
  <conditionalFormatting sqref="D23:S23">
    <cfRule type="cellIs" dxfId="181" priority="7" operator="greaterThan">
      <formula>0</formula>
    </cfRule>
  </conditionalFormatting>
  <conditionalFormatting sqref="D25:S25">
    <cfRule type="cellIs" dxfId="180" priority="6" operator="greaterThan">
      <formula>0</formula>
    </cfRule>
  </conditionalFormatting>
  <conditionalFormatting sqref="D27:S27">
    <cfRule type="cellIs" dxfId="179" priority="5" operator="greaterThan">
      <formula>0</formula>
    </cfRule>
  </conditionalFormatting>
  <conditionalFormatting sqref="U6">
    <cfRule type="cellIs" dxfId="178" priority="4" operator="lessThan">
      <formula>0</formula>
    </cfRule>
  </conditionalFormatting>
  <conditionalFormatting sqref="U6">
    <cfRule type="cellIs" dxfId="177" priority="3" operator="lessThan">
      <formula>0</formula>
    </cfRule>
  </conditionalFormatting>
  <conditionalFormatting sqref="V6">
    <cfRule type="cellIs" dxfId="176" priority="2" operator="lessThan">
      <formula>0</formula>
    </cfRule>
  </conditionalFormatting>
  <conditionalFormatting sqref="V6">
    <cfRule type="cellIs" dxfId="1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C1" workbookViewId="0">
      <pane ySplit="6" topLeftCell="A10" activePane="bottomLeft" state="frozen"/>
      <selection pane="bottomLeft" activeCell="C26" sqref="A26:XF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818487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26955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26955</v>
      </c>
      <c r="N7" s="24">
        <f>D7+E7*20+F7*10+G7*9+H7*9+I7*191+J7*191+K7*182+L7*100</f>
        <v>26955</v>
      </c>
      <c r="O7" s="25">
        <f>M7*2.75%</f>
        <v>741.26250000000005</v>
      </c>
      <c r="P7" s="26"/>
      <c r="Q7" s="26">
        <v>136</v>
      </c>
      <c r="R7" s="24">
        <f>M7-(M7*2.75%)+I7*191+J7*191+K7*182+L7*100-Q7</f>
        <v>26077.737499999999</v>
      </c>
      <c r="S7" s="25">
        <f>M7*0.95%</f>
        <v>256.07249999999999</v>
      </c>
      <c r="T7" s="61">
        <f>S7-Q7</f>
        <v>120.07249999999999</v>
      </c>
      <c r="U7" s="83">
        <v>180</v>
      </c>
      <c r="V7" s="84">
        <f>R7-U7</f>
        <v>25897.737499999999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15243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17143</v>
      </c>
      <c r="N8" s="24">
        <f t="shared" ref="N8:N27" si="1">D8+E8*20+F8*10+G8*9+H8*9+I8*191+J8*191+K8*182+L8*100</f>
        <v>17143</v>
      </c>
      <c r="O8" s="25">
        <f t="shared" ref="O8:O27" si="2">M8*2.75%</f>
        <v>471.4325</v>
      </c>
      <c r="P8" s="26"/>
      <c r="Q8" s="26">
        <v>81</v>
      </c>
      <c r="R8" s="24">
        <f t="shared" ref="R8:R27" si="3">M8-(M8*2.75%)+I8*191+J8*191+K8*182+L8*100-Q8</f>
        <v>16590.567500000001</v>
      </c>
      <c r="S8" s="25">
        <f t="shared" ref="S8:S27" si="4">M8*0.95%</f>
        <v>162.85849999999999</v>
      </c>
      <c r="T8" s="61">
        <f t="shared" ref="T8:T27" si="5">S8-Q8</f>
        <v>81.858499999999992</v>
      </c>
      <c r="U8" s="83">
        <v>90</v>
      </c>
      <c r="V8" s="84">
        <f t="shared" ref="V8:V27" si="6">R8-U8</f>
        <v>16500.567500000001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35763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35763</v>
      </c>
      <c r="N9" s="24">
        <f t="shared" si="1"/>
        <v>35763</v>
      </c>
      <c r="O9" s="25">
        <f t="shared" si="2"/>
        <v>983.48249999999996</v>
      </c>
      <c r="P9" s="26"/>
      <c r="Q9" s="26">
        <v>197</v>
      </c>
      <c r="R9" s="24">
        <f t="shared" si="3"/>
        <v>34582.517500000002</v>
      </c>
      <c r="S9" s="25">
        <f t="shared" si="4"/>
        <v>339.74849999999998</v>
      </c>
      <c r="T9" s="61">
        <f t="shared" si="5"/>
        <v>142.74849999999998</v>
      </c>
      <c r="U9" s="83">
        <v>252</v>
      </c>
      <c r="V9" s="84">
        <f t="shared" si="6"/>
        <v>34330.517500000002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8001</v>
      </c>
      <c r="E10" s="30"/>
      <c r="F10" s="30"/>
      <c r="G10" s="30"/>
      <c r="H10" s="30"/>
      <c r="I10" s="20">
        <v>8</v>
      </c>
      <c r="J10" s="20">
        <v>1</v>
      </c>
      <c r="K10" s="20"/>
      <c r="L10" s="20"/>
      <c r="M10" s="20">
        <f t="shared" si="0"/>
        <v>8001</v>
      </c>
      <c r="N10" s="24">
        <f t="shared" si="1"/>
        <v>9720</v>
      </c>
      <c r="O10" s="25">
        <f t="shared" si="2"/>
        <v>220.0275</v>
      </c>
      <c r="P10" s="26"/>
      <c r="Q10" s="26">
        <v>31</v>
      </c>
      <c r="R10" s="24">
        <f t="shared" si="3"/>
        <v>9468.9724999999999</v>
      </c>
      <c r="S10" s="25">
        <f t="shared" si="4"/>
        <v>76.009500000000003</v>
      </c>
      <c r="T10" s="61">
        <f t="shared" si="5"/>
        <v>45.009500000000003</v>
      </c>
      <c r="U10" s="83">
        <v>18</v>
      </c>
      <c r="V10" s="84">
        <f t="shared" si="6"/>
        <v>9450.9724999999999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34898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34898</v>
      </c>
      <c r="N14" s="24">
        <f t="shared" si="1"/>
        <v>34898</v>
      </c>
      <c r="O14" s="25">
        <f t="shared" si="2"/>
        <v>959.69500000000005</v>
      </c>
      <c r="P14" s="26"/>
      <c r="Q14" s="26">
        <v>176</v>
      </c>
      <c r="R14" s="24">
        <f t="shared" si="3"/>
        <v>33762.305</v>
      </c>
      <c r="S14" s="25">
        <f t="shared" si="4"/>
        <v>331.53100000000001</v>
      </c>
      <c r="T14" s="61">
        <f t="shared" si="5"/>
        <v>155.53100000000001</v>
      </c>
      <c r="U14" s="83">
        <v>252</v>
      </c>
      <c r="V14" s="84">
        <f t="shared" si="6"/>
        <v>33510.305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36563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37103</v>
      </c>
      <c r="N15" s="24">
        <f t="shared" si="1"/>
        <v>37103</v>
      </c>
      <c r="O15" s="25">
        <f t="shared" si="2"/>
        <v>1020.3325</v>
      </c>
      <c r="P15" s="26"/>
      <c r="Q15" s="26">
        <v>200</v>
      </c>
      <c r="R15" s="24">
        <f t="shared" si="3"/>
        <v>35882.667500000003</v>
      </c>
      <c r="S15" s="25">
        <f t="shared" si="4"/>
        <v>352.4785</v>
      </c>
      <c r="T15" s="61">
        <f t="shared" si="5"/>
        <v>152.4785</v>
      </c>
      <c r="U15" s="83">
        <v>270</v>
      </c>
      <c r="V15" s="84">
        <f t="shared" si="6"/>
        <v>35612.667500000003</v>
      </c>
    </row>
    <row r="16" spans="1:22" ht="15" customHeight="1" x14ac:dyDescent="0.25">
      <c r="A16" s="28">
        <v>10</v>
      </c>
      <c r="B16" s="20">
        <v>1908446143</v>
      </c>
      <c r="C16" s="20" t="s">
        <v>32</v>
      </c>
      <c r="D16" s="29">
        <v>51422</v>
      </c>
      <c r="E16" s="30"/>
      <c r="F16" s="30"/>
      <c r="G16" s="30"/>
      <c r="H16" s="30"/>
      <c r="I16" s="20">
        <v>25</v>
      </c>
      <c r="J16" s="20"/>
      <c r="K16" s="20"/>
      <c r="L16" s="20"/>
      <c r="M16" s="20">
        <f t="shared" si="0"/>
        <v>51422</v>
      </c>
      <c r="N16" s="24">
        <f t="shared" si="1"/>
        <v>56197</v>
      </c>
      <c r="O16" s="25">
        <f t="shared" si="2"/>
        <v>1414.105</v>
      </c>
      <c r="P16" s="26"/>
      <c r="Q16" s="26">
        <v>146</v>
      </c>
      <c r="R16" s="24">
        <f t="shared" si="3"/>
        <v>54636.894999999997</v>
      </c>
      <c r="S16" s="25">
        <f t="shared" si="4"/>
        <v>488.50900000000001</v>
      </c>
      <c r="T16" s="61">
        <f t="shared" si="5"/>
        <v>342.50900000000001</v>
      </c>
      <c r="U16" s="83">
        <v>387</v>
      </c>
      <c r="V16" s="84">
        <f t="shared" si="6"/>
        <v>54249.894999999997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20369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20369</v>
      </c>
      <c r="N17" s="24">
        <f t="shared" si="1"/>
        <v>20369</v>
      </c>
      <c r="O17" s="25">
        <f t="shared" si="2"/>
        <v>560.14750000000004</v>
      </c>
      <c r="P17" s="26"/>
      <c r="Q17" s="26">
        <v>150</v>
      </c>
      <c r="R17" s="24">
        <f t="shared" si="3"/>
        <v>19658.852500000001</v>
      </c>
      <c r="S17" s="25">
        <f t="shared" si="4"/>
        <v>193.50549999999998</v>
      </c>
      <c r="T17" s="61">
        <f t="shared" si="5"/>
        <v>43.505499999999984</v>
      </c>
      <c r="U17" s="83">
        <v>162</v>
      </c>
      <c r="V17" s="84">
        <f t="shared" si="6"/>
        <v>19496.852500000001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>
        <v>42303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42303</v>
      </c>
      <c r="N18" s="24">
        <f t="shared" si="1"/>
        <v>42303</v>
      </c>
      <c r="O18" s="25">
        <f t="shared" si="2"/>
        <v>1163.3325</v>
      </c>
      <c r="P18" s="26"/>
      <c r="Q18" s="26">
        <v>280</v>
      </c>
      <c r="R18" s="24">
        <f t="shared" si="3"/>
        <v>40859.667500000003</v>
      </c>
      <c r="S18" s="25">
        <f t="shared" si="4"/>
        <v>401.87849999999997</v>
      </c>
      <c r="T18" s="61">
        <f t="shared" si="5"/>
        <v>121.87849999999997</v>
      </c>
      <c r="U18" s="83">
        <v>276</v>
      </c>
      <c r="V18" s="84">
        <f t="shared" si="6"/>
        <v>40583.667500000003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28166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28166</v>
      </c>
      <c r="N19" s="24">
        <f t="shared" si="1"/>
        <v>28166</v>
      </c>
      <c r="O19" s="25">
        <f t="shared" si="2"/>
        <v>774.56500000000005</v>
      </c>
      <c r="P19" s="26"/>
      <c r="Q19" s="26">
        <v>170</v>
      </c>
      <c r="R19" s="24">
        <f t="shared" si="3"/>
        <v>27221.435000000001</v>
      </c>
      <c r="S19" s="25">
        <f t="shared" si="4"/>
        <v>267.577</v>
      </c>
      <c r="T19" s="61">
        <f t="shared" si="5"/>
        <v>97.576999999999998</v>
      </c>
      <c r="U19" s="83">
        <v>198</v>
      </c>
      <c r="V19" s="84">
        <f t="shared" si="6"/>
        <v>27023.435000000001</v>
      </c>
    </row>
    <row r="20" spans="1:22" ht="15" customHeight="1" x14ac:dyDescent="0.25">
      <c r="A20" s="28">
        <v>14</v>
      </c>
      <c r="B20" s="20">
        <v>1908446147</v>
      </c>
      <c r="C20" s="20" t="s">
        <v>49</v>
      </c>
      <c r="D20" s="29">
        <v>19980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19980</v>
      </c>
      <c r="N20" s="24">
        <f t="shared" si="1"/>
        <v>22845</v>
      </c>
      <c r="O20" s="25">
        <f t="shared" si="2"/>
        <v>549.45000000000005</v>
      </c>
      <c r="P20" s="26"/>
      <c r="Q20" s="26">
        <v>150</v>
      </c>
      <c r="R20" s="24">
        <f t="shared" si="3"/>
        <v>22145.55</v>
      </c>
      <c r="S20" s="25">
        <f t="shared" si="4"/>
        <v>189.81</v>
      </c>
      <c r="T20" s="61">
        <f t="shared" si="5"/>
        <v>39.81</v>
      </c>
      <c r="U20" s="83">
        <v>126</v>
      </c>
      <c r="V20" s="84">
        <f t="shared" si="6"/>
        <v>22019.55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14579</v>
      </c>
      <c r="E21" s="30">
        <v>35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15579</v>
      </c>
      <c r="N21" s="24">
        <f t="shared" si="1"/>
        <v>15579</v>
      </c>
      <c r="O21" s="25">
        <f t="shared" si="2"/>
        <v>428.42250000000001</v>
      </c>
      <c r="P21" s="26"/>
      <c r="Q21" s="26">
        <v>20</v>
      </c>
      <c r="R21" s="24">
        <f t="shared" si="3"/>
        <v>15130.577499999999</v>
      </c>
      <c r="S21" s="25">
        <f t="shared" si="4"/>
        <v>148.00049999999999</v>
      </c>
      <c r="T21" s="61">
        <f t="shared" si="5"/>
        <v>128.00049999999999</v>
      </c>
      <c r="U21" s="83">
        <v>81</v>
      </c>
      <c r="V21" s="84">
        <f t="shared" si="6"/>
        <v>15049.577499999999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51980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51980</v>
      </c>
      <c r="N22" s="24">
        <f t="shared" si="1"/>
        <v>51980</v>
      </c>
      <c r="O22" s="25">
        <f t="shared" si="2"/>
        <v>1429.45</v>
      </c>
      <c r="P22" s="26"/>
      <c r="Q22" s="26">
        <v>530</v>
      </c>
      <c r="R22" s="24">
        <f t="shared" si="3"/>
        <v>50020.55</v>
      </c>
      <c r="S22" s="25">
        <f t="shared" si="4"/>
        <v>493.81</v>
      </c>
      <c r="T22" s="61">
        <f t="shared" si="5"/>
        <v>-36.19</v>
      </c>
      <c r="U22" s="83">
        <v>405</v>
      </c>
      <c r="V22" s="84">
        <f t="shared" si="6"/>
        <v>49615.55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34176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34176</v>
      </c>
      <c r="N23" s="24">
        <f t="shared" si="1"/>
        <v>37041</v>
      </c>
      <c r="O23" s="25">
        <f t="shared" si="2"/>
        <v>939.84</v>
      </c>
      <c r="P23" s="26"/>
      <c r="Q23" s="26">
        <v>300</v>
      </c>
      <c r="R23" s="24">
        <f t="shared" si="3"/>
        <v>35801.160000000003</v>
      </c>
      <c r="S23" s="25">
        <f t="shared" si="4"/>
        <v>324.67199999999997</v>
      </c>
      <c r="T23" s="61">
        <f t="shared" si="5"/>
        <v>24.671999999999969</v>
      </c>
      <c r="U23" s="83">
        <v>261</v>
      </c>
      <c r="V23" s="84">
        <f t="shared" si="6"/>
        <v>35540.160000000003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75879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76959</v>
      </c>
      <c r="N24" s="24">
        <f t="shared" si="1"/>
        <v>76959</v>
      </c>
      <c r="O24" s="25">
        <f t="shared" si="2"/>
        <v>2116.3724999999999</v>
      </c>
      <c r="P24" s="26"/>
      <c r="Q24" s="26">
        <v>175</v>
      </c>
      <c r="R24" s="24">
        <f t="shared" si="3"/>
        <v>74667.627500000002</v>
      </c>
      <c r="S24" s="25">
        <f t="shared" si="4"/>
        <v>731.1105</v>
      </c>
      <c r="T24" s="61">
        <f t="shared" si="5"/>
        <v>556.1105</v>
      </c>
      <c r="U24" s="83">
        <v>567</v>
      </c>
      <c r="V24" s="84">
        <f t="shared" si="6"/>
        <v>74100.627500000002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29791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29791</v>
      </c>
      <c r="N25" s="24">
        <f t="shared" si="1"/>
        <v>29791</v>
      </c>
      <c r="O25" s="25">
        <f t="shared" si="2"/>
        <v>819.25250000000005</v>
      </c>
      <c r="P25" s="26"/>
      <c r="Q25" s="26">
        <v>220</v>
      </c>
      <c r="R25" s="24">
        <f t="shared" si="3"/>
        <v>28751.747500000001</v>
      </c>
      <c r="S25" s="25">
        <f t="shared" si="4"/>
        <v>283.0145</v>
      </c>
      <c r="T25" s="61">
        <f t="shared" si="5"/>
        <v>63.014499999999998</v>
      </c>
      <c r="U25" s="83">
        <v>252</v>
      </c>
      <c r="V25" s="84">
        <f t="shared" si="6"/>
        <v>28499.747500000001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26009</v>
      </c>
      <c r="E26" s="29"/>
      <c r="F26" s="30"/>
      <c r="G26" s="30"/>
      <c r="H26" s="30"/>
      <c r="I26" s="20">
        <v>50</v>
      </c>
      <c r="J26" s="20"/>
      <c r="K26" s="20"/>
      <c r="L26" s="20"/>
      <c r="M26" s="20">
        <f t="shared" si="0"/>
        <v>26009</v>
      </c>
      <c r="N26" s="24">
        <f t="shared" si="1"/>
        <v>35559</v>
      </c>
      <c r="O26" s="25">
        <f t="shared" si="2"/>
        <v>715.24750000000006</v>
      </c>
      <c r="P26" s="26"/>
      <c r="Q26" s="26">
        <v>241</v>
      </c>
      <c r="R26" s="24">
        <f t="shared" si="3"/>
        <v>34602.752500000002</v>
      </c>
      <c r="S26" s="25">
        <f t="shared" si="4"/>
        <v>247.0855</v>
      </c>
      <c r="T26" s="61">
        <f t="shared" si="5"/>
        <v>6.0854999999999961</v>
      </c>
      <c r="U26" s="83">
        <v>153</v>
      </c>
      <c r="V26" s="84">
        <f t="shared" si="6"/>
        <v>34449.752500000002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45371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45371</v>
      </c>
      <c r="N27" s="40">
        <f t="shared" si="1"/>
        <v>46326</v>
      </c>
      <c r="O27" s="25">
        <f t="shared" si="2"/>
        <v>1247.7025000000001</v>
      </c>
      <c r="P27" s="41"/>
      <c r="Q27" s="41">
        <v>200</v>
      </c>
      <c r="R27" s="24">
        <f t="shared" si="3"/>
        <v>44878.297500000001</v>
      </c>
      <c r="S27" s="42">
        <f t="shared" si="4"/>
        <v>431.02449999999999</v>
      </c>
      <c r="T27" s="64">
        <f t="shared" si="5"/>
        <v>231.02449999999999</v>
      </c>
      <c r="U27" s="83">
        <v>275</v>
      </c>
      <c r="V27" s="84">
        <f t="shared" si="6"/>
        <v>44603.297500000001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624943</v>
      </c>
      <c r="E28" s="45">
        <f>SUM(E7:E27)</f>
        <v>35</v>
      </c>
      <c r="F28" s="45">
        <f t="shared" ref="F28:V28" si="7">SUM(F7:F27)</f>
        <v>130</v>
      </c>
      <c r="G28" s="45">
        <f t="shared" si="7"/>
        <v>0</v>
      </c>
      <c r="H28" s="45">
        <f t="shared" si="7"/>
        <v>280</v>
      </c>
      <c r="I28" s="45">
        <f t="shared" si="7"/>
        <v>118</v>
      </c>
      <c r="J28" s="45">
        <f t="shared" si="7"/>
        <v>11</v>
      </c>
      <c r="K28" s="45">
        <f t="shared" si="7"/>
        <v>0</v>
      </c>
      <c r="L28" s="45">
        <f t="shared" si="7"/>
        <v>0</v>
      </c>
      <c r="M28" s="65">
        <f t="shared" si="7"/>
        <v>629463</v>
      </c>
      <c r="N28" s="65">
        <f t="shared" si="7"/>
        <v>654102</v>
      </c>
      <c r="O28" s="66">
        <f t="shared" si="7"/>
        <v>17310.232500000002</v>
      </c>
      <c r="P28" s="65">
        <f t="shared" si="7"/>
        <v>0</v>
      </c>
      <c r="Q28" s="65">
        <f t="shared" si="7"/>
        <v>3532</v>
      </c>
      <c r="R28" s="65">
        <f t="shared" si="7"/>
        <v>633259.76749999996</v>
      </c>
      <c r="S28" s="65">
        <f t="shared" si="7"/>
        <v>5979.8984999999993</v>
      </c>
      <c r="T28" s="67">
        <f t="shared" si="7"/>
        <v>2447.8984999999998</v>
      </c>
      <c r="U28" s="67">
        <f t="shared" si="7"/>
        <v>4385</v>
      </c>
      <c r="V28" s="67">
        <f t="shared" si="7"/>
        <v>628874.76749999996</v>
      </c>
    </row>
    <row r="29" spans="1:22" ht="15.75" thickBot="1" x14ac:dyDescent="0.3">
      <c r="A29" s="89" t="s">
        <v>45</v>
      </c>
      <c r="B29" s="90"/>
      <c r="C29" s="91"/>
      <c r="D29" s="48">
        <f>D4+D5-D28</f>
        <v>904651</v>
      </c>
      <c r="E29" s="48">
        <f t="shared" ref="E29:L29" si="8">E4+E5-E28</f>
        <v>605</v>
      </c>
      <c r="F29" s="48">
        <f t="shared" si="8"/>
        <v>7980</v>
      </c>
      <c r="G29" s="48">
        <f t="shared" si="8"/>
        <v>0</v>
      </c>
      <c r="H29" s="48">
        <f t="shared" si="8"/>
        <v>22570</v>
      </c>
      <c r="I29" s="48">
        <f t="shared" si="8"/>
        <v>1203</v>
      </c>
      <c r="J29" s="48">
        <f t="shared" si="8"/>
        <v>586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3" spans="5:5" x14ac:dyDescent="0.25">
      <c r="E33">
        <v>12556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4" priority="47" operator="equal">
      <formula>212030016606640</formula>
    </cfRule>
  </conditionalFormatting>
  <conditionalFormatting sqref="D29 E4:E6 E28:K29">
    <cfRule type="cellIs" dxfId="173" priority="45" operator="equal">
      <formula>$E$4</formula>
    </cfRule>
    <cfRule type="cellIs" dxfId="172" priority="46" operator="equal">
      <formula>2120</formula>
    </cfRule>
  </conditionalFormatting>
  <conditionalFormatting sqref="D29:E29 F4:F6 F28:F29">
    <cfRule type="cellIs" dxfId="171" priority="43" operator="equal">
      <formula>$F$4</formula>
    </cfRule>
    <cfRule type="cellIs" dxfId="170" priority="44" operator="equal">
      <formula>300</formula>
    </cfRule>
  </conditionalFormatting>
  <conditionalFormatting sqref="G4:G6 G28:G29">
    <cfRule type="cellIs" dxfId="169" priority="41" operator="equal">
      <formula>$G$4</formula>
    </cfRule>
    <cfRule type="cellIs" dxfId="168" priority="42" operator="equal">
      <formula>1660</formula>
    </cfRule>
  </conditionalFormatting>
  <conditionalFormatting sqref="H4:H6 H28:H29">
    <cfRule type="cellIs" dxfId="167" priority="39" operator="equal">
      <formula>$H$4</formula>
    </cfRule>
    <cfRule type="cellIs" dxfId="166" priority="40" operator="equal">
      <formula>6640</formula>
    </cfRule>
  </conditionalFormatting>
  <conditionalFormatting sqref="T6:T28 U28:V28">
    <cfRule type="cellIs" dxfId="165" priority="38" operator="lessThan">
      <formula>0</formula>
    </cfRule>
  </conditionalFormatting>
  <conditionalFormatting sqref="T7:T27">
    <cfRule type="cellIs" dxfId="164" priority="35" operator="lessThan">
      <formula>0</formula>
    </cfRule>
    <cfRule type="cellIs" dxfId="163" priority="36" operator="lessThan">
      <formula>0</formula>
    </cfRule>
    <cfRule type="cellIs" dxfId="162" priority="37" operator="lessThan">
      <formula>0</formula>
    </cfRule>
  </conditionalFormatting>
  <conditionalFormatting sqref="E4:E6 E28:K28">
    <cfRule type="cellIs" dxfId="161" priority="34" operator="equal">
      <formula>$E$4</formula>
    </cfRule>
  </conditionalFormatting>
  <conditionalFormatting sqref="D28:D29 D6 D4:M4">
    <cfRule type="cellIs" dxfId="160" priority="33" operator="equal">
      <formula>$D$4</formula>
    </cfRule>
  </conditionalFormatting>
  <conditionalFormatting sqref="I4:I6 I28:I29">
    <cfRule type="cellIs" dxfId="159" priority="32" operator="equal">
      <formula>$I$4</formula>
    </cfRule>
  </conditionalFormatting>
  <conditionalFormatting sqref="J4:J6 J28:J29">
    <cfRule type="cellIs" dxfId="158" priority="31" operator="equal">
      <formula>$J$4</formula>
    </cfRule>
  </conditionalFormatting>
  <conditionalFormatting sqref="K4:K6 K28:K29">
    <cfRule type="cellIs" dxfId="157" priority="30" operator="equal">
      <formula>$K$4</formula>
    </cfRule>
  </conditionalFormatting>
  <conditionalFormatting sqref="M4:M6">
    <cfRule type="cellIs" dxfId="156" priority="29" operator="equal">
      <formula>$L$4</formula>
    </cfRule>
  </conditionalFormatting>
  <conditionalFormatting sqref="T7:T28 U28:V28">
    <cfRule type="cellIs" dxfId="155" priority="26" operator="lessThan">
      <formula>0</formula>
    </cfRule>
    <cfRule type="cellIs" dxfId="154" priority="27" operator="lessThan">
      <formula>0</formula>
    </cfRule>
    <cfRule type="cellIs" dxfId="153" priority="28" operator="lessThan">
      <formula>0</formula>
    </cfRule>
  </conditionalFormatting>
  <conditionalFormatting sqref="D5:K5">
    <cfRule type="cellIs" dxfId="152" priority="25" operator="greaterThan">
      <formula>0</formula>
    </cfRule>
  </conditionalFormatting>
  <conditionalFormatting sqref="T6:T28 U28:V28">
    <cfRule type="cellIs" dxfId="151" priority="24" operator="lessThan">
      <formula>0</formula>
    </cfRule>
  </conditionalFormatting>
  <conditionalFormatting sqref="T7:T27">
    <cfRule type="cellIs" dxfId="150" priority="21" operator="lessThan">
      <formula>0</formula>
    </cfRule>
    <cfRule type="cellIs" dxfId="149" priority="22" operator="lessThan">
      <formula>0</formula>
    </cfRule>
    <cfRule type="cellIs" dxfId="148" priority="23" operator="lessThan">
      <formula>0</formula>
    </cfRule>
  </conditionalFormatting>
  <conditionalFormatting sqref="T7:T28 U28:V28">
    <cfRule type="cellIs" dxfId="147" priority="18" operator="lessThan">
      <formula>0</formula>
    </cfRule>
    <cfRule type="cellIs" dxfId="146" priority="19" operator="lessThan">
      <formula>0</formula>
    </cfRule>
    <cfRule type="cellIs" dxfId="145" priority="20" operator="lessThan">
      <formula>0</formula>
    </cfRule>
  </conditionalFormatting>
  <conditionalFormatting sqref="D5:K5">
    <cfRule type="cellIs" dxfId="144" priority="17" operator="greaterThan">
      <formula>0</formula>
    </cfRule>
  </conditionalFormatting>
  <conditionalFormatting sqref="L4 L6 L28:L29">
    <cfRule type="cellIs" dxfId="143" priority="16" operator="equal">
      <formula>$L$4</formula>
    </cfRule>
  </conditionalFormatting>
  <conditionalFormatting sqref="D7:S7">
    <cfRule type="cellIs" dxfId="142" priority="15" operator="greaterThan">
      <formula>0</formula>
    </cfRule>
  </conditionalFormatting>
  <conditionalFormatting sqref="D9:S9">
    <cfRule type="cellIs" dxfId="141" priority="14" operator="greaterThan">
      <formula>0</formula>
    </cfRule>
  </conditionalFormatting>
  <conditionalFormatting sqref="D11:S11">
    <cfRule type="cellIs" dxfId="140" priority="13" operator="greaterThan">
      <formula>0</formula>
    </cfRule>
  </conditionalFormatting>
  <conditionalFormatting sqref="D13:S13">
    <cfRule type="cellIs" dxfId="139" priority="12" operator="greaterThan">
      <formula>0</formula>
    </cfRule>
  </conditionalFormatting>
  <conditionalFormatting sqref="D15:S15">
    <cfRule type="cellIs" dxfId="138" priority="11" operator="greaterThan">
      <formula>0</formula>
    </cfRule>
  </conditionalFormatting>
  <conditionalFormatting sqref="D17:S17">
    <cfRule type="cellIs" dxfId="137" priority="10" operator="greaterThan">
      <formula>0</formula>
    </cfRule>
  </conditionalFormatting>
  <conditionalFormatting sqref="D19:S19">
    <cfRule type="cellIs" dxfId="136" priority="9" operator="greaterThan">
      <formula>0</formula>
    </cfRule>
  </conditionalFormatting>
  <conditionalFormatting sqref="D21:S21">
    <cfRule type="cellIs" dxfId="135" priority="8" operator="greaterThan">
      <formula>0</formula>
    </cfRule>
  </conditionalFormatting>
  <conditionalFormatting sqref="D23:S23">
    <cfRule type="cellIs" dxfId="134" priority="7" operator="greaterThan">
      <formula>0</formula>
    </cfRule>
  </conditionalFormatting>
  <conditionalFormatting sqref="D25:S25">
    <cfRule type="cellIs" dxfId="133" priority="6" operator="greaterThan">
      <formula>0</formula>
    </cfRule>
  </conditionalFormatting>
  <conditionalFormatting sqref="D27:S27">
    <cfRule type="cellIs" dxfId="132" priority="5" operator="greaterThan">
      <formula>0</formula>
    </cfRule>
  </conditionalFormatting>
  <conditionalFormatting sqref="U6">
    <cfRule type="cellIs" dxfId="131" priority="4" operator="lessThan">
      <formula>0</formula>
    </cfRule>
  </conditionalFormatting>
  <conditionalFormatting sqref="U6">
    <cfRule type="cellIs" dxfId="130" priority="3" operator="lessThan">
      <formula>0</formula>
    </cfRule>
  </conditionalFormatting>
  <conditionalFormatting sqref="V6">
    <cfRule type="cellIs" dxfId="129" priority="2" operator="lessThan">
      <formula>0</formula>
    </cfRule>
  </conditionalFormatting>
  <conditionalFormatting sqref="V6">
    <cfRule type="cellIs" dxfId="12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'29'!D29</f>
        <v>904651</v>
      </c>
      <c r="E4" s="2">
        <f>'29'!E29</f>
        <v>605</v>
      </c>
      <c r="F4" s="2">
        <f>'29'!F29</f>
        <v>7980</v>
      </c>
      <c r="G4" s="2">
        <f>'29'!G29</f>
        <v>0</v>
      </c>
      <c r="H4" s="2">
        <f>'29'!H29</f>
        <v>22570</v>
      </c>
      <c r="I4" s="2">
        <f>'29'!I29</f>
        <v>1203</v>
      </c>
      <c r="J4" s="2">
        <f>'29'!J29</f>
        <v>586</v>
      </c>
      <c r="K4" s="2">
        <f>'29'!K29</f>
        <v>185</v>
      </c>
      <c r="L4" s="2">
        <f>'29'!L29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904651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1203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'30'!D29</f>
        <v>904651</v>
      </c>
      <c r="E4" s="2">
        <f>'30'!E29</f>
        <v>605</v>
      </c>
      <c r="F4" s="2">
        <f>'30'!F29</f>
        <v>7980</v>
      </c>
      <c r="G4" s="2">
        <f>'30'!G29</f>
        <v>0</v>
      </c>
      <c r="H4" s="2">
        <f>'30'!H29</f>
        <v>22570</v>
      </c>
      <c r="I4" s="2">
        <f>'30'!I29</f>
        <v>1203</v>
      </c>
      <c r="J4" s="2">
        <f>'30'!J29</f>
        <v>586</v>
      </c>
      <c r="K4" s="2">
        <f>'30'!K29</f>
        <v>185</v>
      </c>
      <c r="L4" s="2">
        <f>'30'!L29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904651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1203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6277902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323061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384801</v>
      </c>
      <c r="N7" s="24">
        <f>D7+E7*20+F7*10+G7*9+H7*9+I7*191+J7*191+K7*182+L7*100</f>
        <v>396762</v>
      </c>
      <c r="O7" s="25">
        <f>M7*2.75%</f>
        <v>10582.0275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2550</v>
      </c>
      <c r="R7" s="24">
        <f>M7-(M7*2.75%)+I7*191+J7*191+K7*182+L7*100-Q7</f>
        <v>383629.97249999997</v>
      </c>
      <c r="S7" s="25">
        <f>M7*0.95%</f>
        <v>3655.6095</v>
      </c>
      <c r="T7" s="27">
        <f>S7-Q7</f>
        <v>1105.6095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174515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187255</v>
      </c>
      <c r="N8" s="24">
        <f t="shared" ref="N8:N27" si="1">D8+E8*20+F8*10+G8*9+H8*9+I8*191+J8*191+K8*182+L8*100</f>
        <v>198580</v>
      </c>
      <c r="O8" s="25">
        <f t="shared" ref="O8:O27" si="2">M8*2.75%</f>
        <v>5149.5124999999998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1780</v>
      </c>
      <c r="R8" s="24">
        <f t="shared" ref="R8:R27" si="3">M8-(M8*2.75%)+I8*191+J8*191+K8*182+L8*100-Q8</f>
        <v>191650.48749999999</v>
      </c>
      <c r="S8" s="25">
        <f t="shared" ref="S8:S27" si="4">M8*0.95%</f>
        <v>1778.9224999999999</v>
      </c>
      <c r="T8" s="27">
        <f t="shared" ref="T8:T27" si="5">S8-Q8</f>
        <v>-1.0775000000001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416300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450620</v>
      </c>
      <c r="N9" s="24">
        <f t="shared" si="1"/>
        <v>467621</v>
      </c>
      <c r="O9" s="25">
        <f t="shared" si="2"/>
        <v>12392.05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3575</v>
      </c>
      <c r="R9" s="24">
        <f t="shared" si="3"/>
        <v>451653.95</v>
      </c>
      <c r="S9" s="25">
        <f t="shared" si="4"/>
        <v>4280.8900000000003</v>
      </c>
      <c r="T9" s="27">
        <f t="shared" si="5"/>
        <v>705.89000000000033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133907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137677</v>
      </c>
      <c r="N10" s="24">
        <f t="shared" si="1"/>
        <v>148910</v>
      </c>
      <c r="O10" s="25">
        <f t="shared" si="2"/>
        <v>3786.1174999999998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681</v>
      </c>
      <c r="R10" s="24">
        <f t="shared" si="3"/>
        <v>144442.88250000001</v>
      </c>
      <c r="S10" s="25">
        <f t="shared" si="4"/>
        <v>1307.9314999999999</v>
      </c>
      <c r="T10" s="27">
        <f t="shared" si="5"/>
        <v>626.93149999999991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132030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153960</v>
      </c>
      <c r="N11" s="24">
        <f t="shared" si="1"/>
        <v>169723</v>
      </c>
      <c r="O11" s="25">
        <f t="shared" si="2"/>
        <v>4233.8999999999996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164673.1</v>
      </c>
      <c r="S11" s="25">
        <f t="shared" si="4"/>
        <v>1462.62</v>
      </c>
      <c r="T11" s="27">
        <f t="shared" si="5"/>
        <v>646.61999999999989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149362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144649.595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135418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142238</v>
      </c>
      <c r="N13" s="24">
        <f t="shared" si="1"/>
        <v>142620</v>
      </c>
      <c r="O13" s="25">
        <f t="shared" si="2"/>
        <v>3911.5450000000001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137468.45499999999</v>
      </c>
      <c r="S13" s="25">
        <f t="shared" si="4"/>
        <v>1351.261</v>
      </c>
      <c r="T13" s="27">
        <f t="shared" si="5"/>
        <v>111.26099999999997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449816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474896</v>
      </c>
      <c r="N14" s="24">
        <f t="shared" si="1"/>
        <v>484828</v>
      </c>
      <c r="O14" s="25">
        <f t="shared" si="2"/>
        <v>13059.64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3276</v>
      </c>
      <c r="R14" s="24">
        <f t="shared" si="3"/>
        <v>468492.36</v>
      </c>
      <c r="S14" s="25">
        <f t="shared" si="4"/>
        <v>4511.5119999999997</v>
      </c>
      <c r="T14" s="27">
        <f t="shared" si="5"/>
        <v>1235.5119999999997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459821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481661</v>
      </c>
      <c r="N15" s="24">
        <f t="shared" si="1"/>
        <v>498244</v>
      </c>
      <c r="O15" s="25">
        <f t="shared" si="2"/>
        <v>13245.6775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3843</v>
      </c>
      <c r="R15" s="24">
        <f t="shared" si="3"/>
        <v>481155.32250000001</v>
      </c>
      <c r="S15" s="25">
        <f t="shared" si="4"/>
        <v>4575.7794999999996</v>
      </c>
      <c r="T15" s="27">
        <f t="shared" si="5"/>
        <v>732.77949999999964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438549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476479</v>
      </c>
      <c r="N16" s="24">
        <f t="shared" si="1"/>
        <v>492224</v>
      </c>
      <c r="O16" s="25">
        <f t="shared" si="2"/>
        <v>13103.172500000001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3665</v>
      </c>
      <c r="R16" s="24">
        <f t="shared" si="3"/>
        <v>475455.82750000001</v>
      </c>
      <c r="S16" s="25">
        <f t="shared" si="4"/>
        <v>4526.5505000000003</v>
      </c>
      <c r="T16" s="27">
        <f t="shared" si="5"/>
        <v>861.55050000000028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259183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274323</v>
      </c>
      <c r="N17" s="24">
        <f t="shared" si="1"/>
        <v>294025</v>
      </c>
      <c r="O17" s="25">
        <f t="shared" si="2"/>
        <v>7543.8824999999997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2301</v>
      </c>
      <c r="R17" s="24">
        <f t="shared" si="3"/>
        <v>284180.11749999999</v>
      </c>
      <c r="S17" s="25">
        <f t="shared" si="4"/>
        <v>2606.0684999999999</v>
      </c>
      <c r="T17" s="27">
        <f t="shared" si="5"/>
        <v>305.06849999999986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284321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293961</v>
      </c>
      <c r="N18" s="24">
        <f t="shared" si="1"/>
        <v>308915</v>
      </c>
      <c r="O18" s="25">
        <f t="shared" si="2"/>
        <v>8083.9274999999998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3740</v>
      </c>
      <c r="R18" s="24">
        <f t="shared" si="3"/>
        <v>297091.07250000001</v>
      </c>
      <c r="S18" s="25">
        <f t="shared" si="4"/>
        <v>2792.6295</v>
      </c>
      <c r="T18" s="27">
        <f t="shared" si="5"/>
        <v>-947.37049999999999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317156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349086</v>
      </c>
      <c r="N19" s="24">
        <f t="shared" si="1"/>
        <v>373145</v>
      </c>
      <c r="O19" s="25">
        <f t="shared" si="2"/>
        <v>9599.8649999999998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5244</v>
      </c>
      <c r="R19" s="24">
        <f t="shared" si="3"/>
        <v>358301.13500000001</v>
      </c>
      <c r="S19" s="25">
        <f t="shared" si="4"/>
        <v>3316.317</v>
      </c>
      <c r="T19" s="27">
        <f t="shared" si="5"/>
        <v>-1927.683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194621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66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201491</v>
      </c>
      <c r="N20" s="24">
        <f t="shared" si="1"/>
        <v>215007</v>
      </c>
      <c r="O20" s="25">
        <f t="shared" si="2"/>
        <v>5541.0024999999996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3137</v>
      </c>
      <c r="R20" s="24">
        <f t="shared" si="3"/>
        <v>206328.9975</v>
      </c>
      <c r="S20" s="25">
        <f t="shared" si="4"/>
        <v>1914.1644999999999</v>
      </c>
      <c r="T20" s="27">
        <f t="shared" si="5"/>
        <v>-1222.8355000000001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145862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165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156602</v>
      </c>
      <c r="N21" s="24">
        <f t="shared" si="1"/>
        <v>157557</v>
      </c>
      <c r="O21" s="25">
        <f t="shared" si="2"/>
        <v>4306.5550000000003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636</v>
      </c>
      <c r="R21" s="24">
        <f t="shared" si="3"/>
        <v>152614.44500000001</v>
      </c>
      <c r="S21" s="25">
        <f t="shared" si="4"/>
        <v>1487.7190000000001</v>
      </c>
      <c r="T21" s="27">
        <f t="shared" si="5"/>
        <v>851.71900000000005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489572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494372</v>
      </c>
      <c r="N22" s="24">
        <f t="shared" si="1"/>
        <v>512108</v>
      </c>
      <c r="O22" s="25">
        <f t="shared" si="2"/>
        <v>13595.23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3910</v>
      </c>
      <c r="R22" s="24">
        <f t="shared" si="3"/>
        <v>494602.77</v>
      </c>
      <c r="S22" s="25">
        <f t="shared" si="4"/>
        <v>4696.5339999999997</v>
      </c>
      <c r="T22" s="27">
        <f t="shared" si="5"/>
        <v>786.53399999999965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210299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210299</v>
      </c>
      <c r="N23" s="24">
        <f t="shared" si="1"/>
        <v>220714</v>
      </c>
      <c r="O23" s="25">
        <f t="shared" si="2"/>
        <v>5783.2224999999999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1950</v>
      </c>
      <c r="R23" s="24">
        <f t="shared" si="3"/>
        <v>212980.7775</v>
      </c>
      <c r="S23" s="25">
        <f t="shared" si="4"/>
        <v>1997.8405</v>
      </c>
      <c r="T23" s="27">
        <f t="shared" si="5"/>
        <v>47.84050000000002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484261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536081</v>
      </c>
      <c r="N24" s="24">
        <f t="shared" si="1"/>
        <v>560405</v>
      </c>
      <c r="O24" s="25">
        <f t="shared" si="2"/>
        <v>14742.227500000001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3478</v>
      </c>
      <c r="R24" s="24">
        <f t="shared" si="3"/>
        <v>542184.77249999996</v>
      </c>
      <c r="S24" s="25">
        <f t="shared" si="4"/>
        <v>5092.7694999999994</v>
      </c>
      <c r="T24" s="27">
        <f t="shared" si="5"/>
        <v>1614.7694999999994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264727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283577</v>
      </c>
      <c r="N25" s="24">
        <f t="shared" si="1"/>
        <v>304070</v>
      </c>
      <c r="O25" s="25">
        <f t="shared" si="2"/>
        <v>7798.3675000000003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2450</v>
      </c>
      <c r="R25" s="24">
        <f t="shared" si="3"/>
        <v>293821.63250000001</v>
      </c>
      <c r="S25" s="25">
        <f t="shared" si="4"/>
        <v>2693.9814999999999</v>
      </c>
      <c r="T25" s="27">
        <f t="shared" si="5"/>
        <v>243.98149999999987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224136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224676</v>
      </c>
      <c r="N26" s="24">
        <f t="shared" si="1"/>
        <v>244113</v>
      </c>
      <c r="O26" s="25">
        <f t="shared" si="2"/>
        <v>6178.59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2173</v>
      </c>
      <c r="R26" s="24">
        <f t="shared" si="3"/>
        <v>235761.41</v>
      </c>
      <c r="S26" s="25">
        <f t="shared" si="4"/>
        <v>2134.422</v>
      </c>
      <c r="T26" s="27">
        <f t="shared" si="5"/>
        <v>-38.577999999999975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265127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266757</v>
      </c>
      <c r="N27" s="40">
        <f t="shared" si="1"/>
        <v>276307</v>
      </c>
      <c r="O27" s="25">
        <f t="shared" si="2"/>
        <v>7335.8175000000001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2800</v>
      </c>
      <c r="R27" s="24">
        <f t="shared" si="3"/>
        <v>266171.1825</v>
      </c>
      <c r="S27" s="42">
        <f t="shared" si="4"/>
        <v>2534.1914999999999</v>
      </c>
      <c r="T27" s="43">
        <f t="shared" si="5"/>
        <v>-265.80850000000009</v>
      </c>
    </row>
    <row r="28" spans="1:20" ht="16.5" thickBot="1" x14ac:dyDescent="0.3">
      <c r="A28" s="86" t="s">
        <v>44</v>
      </c>
      <c r="B28" s="87"/>
      <c r="C28" s="88"/>
      <c r="D28" s="44">
        <f>SUM(D7:D27)</f>
        <v>5947424</v>
      </c>
      <c r="E28" s="45">
        <f>SUM(E7:E27)</f>
        <v>5495</v>
      </c>
      <c r="F28" s="45">
        <f t="shared" ref="F28:T28" si="6">SUM(F7:F27)</f>
        <v>7690</v>
      </c>
      <c r="G28" s="45">
        <f t="shared" si="6"/>
        <v>0</v>
      </c>
      <c r="H28" s="45">
        <f t="shared" si="6"/>
        <v>21570</v>
      </c>
      <c r="I28" s="45">
        <f t="shared" si="6"/>
        <v>1212</v>
      </c>
      <c r="J28" s="45">
        <f t="shared" si="6"/>
        <v>68</v>
      </c>
      <c r="K28" s="45">
        <f t="shared" si="6"/>
        <v>233</v>
      </c>
      <c r="L28" s="45">
        <f t="shared" si="6"/>
        <v>0</v>
      </c>
      <c r="M28" s="45">
        <f t="shared" si="6"/>
        <v>6328354</v>
      </c>
      <c r="N28" s="45">
        <f t="shared" si="6"/>
        <v>6615240</v>
      </c>
      <c r="O28" s="46">
        <f t="shared" si="6"/>
        <v>174029.73500000002</v>
      </c>
      <c r="P28" s="45">
        <f t="shared" si="6"/>
        <v>0</v>
      </c>
      <c r="Q28" s="45">
        <f t="shared" si="6"/>
        <v>53900</v>
      </c>
      <c r="R28" s="45">
        <f t="shared" si="6"/>
        <v>6387310.2650000006</v>
      </c>
      <c r="S28" s="45">
        <f t="shared" si="6"/>
        <v>60119.363000000005</v>
      </c>
      <c r="T28" s="47">
        <f t="shared" si="6"/>
        <v>6219.3629999999985</v>
      </c>
    </row>
    <row r="29" spans="1:20" ht="15.75" thickBot="1" x14ac:dyDescent="0.3">
      <c r="A29" s="89" t="s">
        <v>45</v>
      </c>
      <c r="B29" s="90"/>
      <c r="C29" s="91"/>
      <c r="D29" s="48">
        <f>D4+D5-D28</f>
        <v>904651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1203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9" t="s">
        <v>45</v>
      </c>
      <c r="B29" s="90"/>
      <c r="C29" s="91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5"/>
      <c r="O29" s="106"/>
      <c r="P29" s="106"/>
      <c r="Q29" s="106"/>
      <c r="R29" s="106"/>
      <c r="S29" s="106"/>
      <c r="T29" s="106"/>
      <c r="U29" s="106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9" priority="47" operator="equal">
      <formula>212030016606640</formula>
    </cfRule>
  </conditionalFormatting>
  <conditionalFormatting sqref="D29 E4:E6 E28:K29">
    <cfRule type="cellIs" dxfId="1268" priority="45" operator="equal">
      <formula>$E$4</formula>
    </cfRule>
    <cfRule type="cellIs" dxfId="1267" priority="46" operator="equal">
      <formula>2120</formula>
    </cfRule>
  </conditionalFormatting>
  <conditionalFormatting sqref="D29:E29 F4:F6 F28:F29">
    <cfRule type="cellIs" dxfId="1266" priority="43" operator="equal">
      <formula>$F$4</formula>
    </cfRule>
    <cfRule type="cellIs" dxfId="1265" priority="44" operator="equal">
      <formula>300</formula>
    </cfRule>
  </conditionalFormatting>
  <conditionalFormatting sqref="G4 G28:G29 G6">
    <cfRule type="cellIs" dxfId="1264" priority="41" operator="equal">
      <formula>$G$4</formula>
    </cfRule>
    <cfRule type="cellIs" dxfId="1263" priority="42" operator="equal">
      <formula>1660</formula>
    </cfRule>
  </conditionalFormatting>
  <conditionalFormatting sqref="H4:H6 H28:H29">
    <cfRule type="cellIs" dxfId="1262" priority="39" operator="equal">
      <formula>$H$4</formula>
    </cfRule>
    <cfRule type="cellIs" dxfId="1261" priority="40" operator="equal">
      <formula>6640</formula>
    </cfRule>
  </conditionalFormatting>
  <conditionalFormatting sqref="T6:T28 U28:V28">
    <cfRule type="cellIs" dxfId="1260" priority="38" operator="lessThan">
      <formula>0</formula>
    </cfRule>
  </conditionalFormatting>
  <conditionalFormatting sqref="T7:T27">
    <cfRule type="cellIs" dxfId="1259" priority="35" operator="lessThan">
      <formula>0</formula>
    </cfRule>
    <cfRule type="cellIs" dxfId="1258" priority="36" operator="lessThan">
      <formula>0</formula>
    </cfRule>
    <cfRule type="cellIs" dxfId="1257" priority="37" operator="lessThan">
      <formula>0</formula>
    </cfRule>
  </conditionalFormatting>
  <conditionalFormatting sqref="E4:E6 E28:K28">
    <cfRule type="cellIs" dxfId="1256" priority="34" operator="equal">
      <formula>$E$4</formula>
    </cfRule>
  </conditionalFormatting>
  <conditionalFormatting sqref="D28:D29 D6 D4:M4">
    <cfRule type="cellIs" dxfId="1255" priority="33" operator="equal">
      <formula>$D$4</formula>
    </cfRule>
  </conditionalFormatting>
  <conditionalFormatting sqref="I4:I6 I28:I29">
    <cfRule type="cellIs" dxfId="1254" priority="32" operator="equal">
      <formula>$I$4</formula>
    </cfRule>
  </conditionalFormatting>
  <conditionalFormatting sqref="J4:J6 J28:J29">
    <cfRule type="cellIs" dxfId="1253" priority="31" operator="equal">
      <formula>$J$4</formula>
    </cfRule>
  </conditionalFormatting>
  <conditionalFormatting sqref="K4:K6 K28:K29">
    <cfRule type="cellIs" dxfId="1252" priority="30" operator="equal">
      <formula>$K$4</formula>
    </cfRule>
  </conditionalFormatting>
  <conditionalFormatting sqref="M4:M6">
    <cfRule type="cellIs" dxfId="1251" priority="29" operator="equal">
      <formula>$L$4</formula>
    </cfRule>
  </conditionalFormatting>
  <conditionalFormatting sqref="T7:T28 U28:V28">
    <cfRule type="cellIs" dxfId="1250" priority="26" operator="lessThan">
      <formula>0</formula>
    </cfRule>
    <cfRule type="cellIs" dxfId="1249" priority="27" operator="lessThan">
      <formula>0</formula>
    </cfRule>
    <cfRule type="cellIs" dxfId="1248" priority="28" operator="lessThan">
      <formula>0</formula>
    </cfRule>
  </conditionalFormatting>
  <conditionalFormatting sqref="D5:F5 H5:K5">
    <cfRule type="cellIs" dxfId="1247" priority="25" operator="greaterThan">
      <formula>0</formula>
    </cfRule>
  </conditionalFormatting>
  <conditionalFormatting sqref="T6:T28 U28:V28">
    <cfRule type="cellIs" dxfId="1246" priority="24" operator="lessThan">
      <formula>0</formula>
    </cfRule>
  </conditionalFormatting>
  <conditionalFormatting sqref="T7:T27">
    <cfRule type="cellIs" dxfId="1245" priority="21" operator="lessThan">
      <formula>0</formula>
    </cfRule>
    <cfRule type="cellIs" dxfId="1244" priority="22" operator="lessThan">
      <formula>0</formula>
    </cfRule>
    <cfRule type="cellIs" dxfId="1243" priority="23" operator="lessThan">
      <formula>0</formula>
    </cfRule>
  </conditionalFormatting>
  <conditionalFormatting sqref="T7:T28 U28:V28">
    <cfRule type="cellIs" dxfId="1242" priority="18" operator="lessThan">
      <formula>0</formula>
    </cfRule>
    <cfRule type="cellIs" dxfId="1241" priority="19" operator="lessThan">
      <formula>0</formula>
    </cfRule>
    <cfRule type="cellIs" dxfId="1240" priority="20" operator="lessThan">
      <formula>0</formula>
    </cfRule>
  </conditionalFormatting>
  <conditionalFormatting sqref="D5:F5 H5:K5">
    <cfRule type="cellIs" dxfId="1239" priority="17" operator="greaterThan">
      <formula>0</formula>
    </cfRule>
  </conditionalFormatting>
  <conditionalFormatting sqref="L4 L6 L28:L29">
    <cfRule type="cellIs" dxfId="1238" priority="16" operator="equal">
      <formula>$L$4</formula>
    </cfRule>
  </conditionalFormatting>
  <conditionalFormatting sqref="D7:S7">
    <cfRule type="cellIs" dxfId="1237" priority="15" operator="greaterThan">
      <formula>0</formula>
    </cfRule>
  </conditionalFormatting>
  <conditionalFormatting sqref="D9:S9">
    <cfRule type="cellIs" dxfId="1236" priority="14" operator="greaterThan">
      <formula>0</formula>
    </cfRule>
  </conditionalFormatting>
  <conditionalFormatting sqref="D11:S11">
    <cfRule type="cellIs" dxfId="1235" priority="13" operator="greaterThan">
      <formula>0</formula>
    </cfRule>
  </conditionalFormatting>
  <conditionalFormatting sqref="D13:S13">
    <cfRule type="cellIs" dxfId="1234" priority="12" operator="greaterThan">
      <formula>0</formula>
    </cfRule>
  </conditionalFormatting>
  <conditionalFormatting sqref="D15:S15">
    <cfRule type="cellIs" dxfId="1233" priority="11" operator="greaterThan">
      <formula>0</formula>
    </cfRule>
  </conditionalFormatting>
  <conditionalFormatting sqref="D17:S17">
    <cfRule type="cellIs" dxfId="1232" priority="10" operator="greaterThan">
      <formula>0</formula>
    </cfRule>
  </conditionalFormatting>
  <conditionalFormatting sqref="D19:S19">
    <cfRule type="cellIs" dxfId="1231" priority="9" operator="greaterThan">
      <formula>0</formula>
    </cfRule>
  </conditionalFormatting>
  <conditionalFormatting sqref="D21:S21">
    <cfRule type="cellIs" dxfId="1230" priority="8" operator="greaterThan">
      <formula>0</formula>
    </cfRule>
  </conditionalFormatting>
  <conditionalFormatting sqref="D23:S23">
    <cfRule type="cellIs" dxfId="1229" priority="7" operator="greaterThan">
      <formula>0</formula>
    </cfRule>
  </conditionalFormatting>
  <conditionalFormatting sqref="D25:S25">
    <cfRule type="cellIs" dxfId="1228" priority="6" operator="greaterThan">
      <formula>0</formula>
    </cfRule>
  </conditionalFormatting>
  <conditionalFormatting sqref="D27:S27">
    <cfRule type="cellIs" dxfId="1227" priority="5" operator="greaterThan">
      <formula>0</formula>
    </cfRule>
  </conditionalFormatting>
  <conditionalFormatting sqref="U6">
    <cfRule type="cellIs" dxfId="1226" priority="4" operator="lessThan">
      <formula>0</formula>
    </cfRule>
  </conditionalFormatting>
  <conditionalFormatting sqref="U6">
    <cfRule type="cellIs" dxfId="1225" priority="3" operator="lessThan">
      <formula>0</formula>
    </cfRule>
  </conditionalFormatting>
  <conditionalFormatting sqref="V6">
    <cfRule type="cellIs" dxfId="1224" priority="2" operator="lessThan">
      <formula>0</formula>
    </cfRule>
  </conditionalFormatting>
  <conditionalFormatting sqref="V6">
    <cfRule type="cellIs" dxfId="122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6" t="s">
        <v>44</v>
      </c>
      <c r="B28" s="87"/>
      <c r="C28" s="88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9" t="s">
        <v>45</v>
      </c>
      <c r="B29" s="90"/>
      <c r="C29" s="91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22" priority="63" operator="equal">
      <formula>212030016606640</formula>
    </cfRule>
  </conditionalFormatting>
  <conditionalFormatting sqref="D29 E4:E6 E28:K29">
    <cfRule type="cellIs" dxfId="1221" priority="61" operator="equal">
      <formula>$E$4</formula>
    </cfRule>
    <cfRule type="cellIs" dxfId="1220" priority="62" operator="equal">
      <formula>2120</formula>
    </cfRule>
  </conditionalFormatting>
  <conditionalFormatting sqref="D29:E29 F4:F6 F28:F29">
    <cfRule type="cellIs" dxfId="1219" priority="59" operator="equal">
      <formula>$F$4</formula>
    </cfRule>
    <cfRule type="cellIs" dxfId="1218" priority="60" operator="equal">
      <formula>300</formula>
    </cfRule>
  </conditionalFormatting>
  <conditionalFormatting sqref="G4:G6 G28:G29">
    <cfRule type="cellIs" dxfId="1217" priority="57" operator="equal">
      <formula>$G$4</formula>
    </cfRule>
    <cfRule type="cellIs" dxfId="1216" priority="58" operator="equal">
      <formula>1660</formula>
    </cfRule>
  </conditionalFormatting>
  <conditionalFormatting sqref="H4:H6 H28:H29">
    <cfRule type="cellIs" dxfId="1215" priority="55" operator="equal">
      <formula>$H$4</formula>
    </cfRule>
    <cfRule type="cellIs" dxfId="1214" priority="56" operator="equal">
      <formula>6640</formula>
    </cfRule>
  </conditionalFormatting>
  <conditionalFormatting sqref="T6:T28 U28:V28">
    <cfRule type="cellIs" dxfId="1213" priority="54" operator="lessThan">
      <formula>0</formula>
    </cfRule>
  </conditionalFormatting>
  <conditionalFormatting sqref="T7:T27">
    <cfRule type="cellIs" dxfId="1212" priority="51" operator="lessThan">
      <formula>0</formula>
    </cfRule>
    <cfRule type="cellIs" dxfId="1211" priority="52" operator="lessThan">
      <formula>0</formula>
    </cfRule>
    <cfRule type="cellIs" dxfId="1210" priority="53" operator="lessThan">
      <formula>0</formula>
    </cfRule>
  </conditionalFormatting>
  <conditionalFormatting sqref="E4:E6 E28:K28">
    <cfRule type="cellIs" dxfId="1209" priority="50" operator="equal">
      <formula>$E$4</formula>
    </cfRule>
  </conditionalFormatting>
  <conditionalFormatting sqref="D28:D29 D6 D4:M4">
    <cfRule type="cellIs" dxfId="1208" priority="49" operator="equal">
      <formula>$D$4</formula>
    </cfRule>
  </conditionalFormatting>
  <conditionalFormatting sqref="I4:I6 I28:I29">
    <cfRule type="cellIs" dxfId="1207" priority="48" operator="equal">
      <formula>$I$4</formula>
    </cfRule>
  </conditionalFormatting>
  <conditionalFormatting sqref="J4:J6 J28:J29">
    <cfRule type="cellIs" dxfId="1206" priority="47" operator="equal">
      <formula>$J$4</formula>
    </cfRule>
  </conditionalFormatting>
  <conditionalFormatting sqref="K4:K6 K28:K29">
    <cfRule type="cellIs" dxfId="1205" priority="46" operator="equal">
      <formula>$K$4</formula>
    </cfRule>
  </conditionalFormatting>
  <conditionalFormatting sqref="M4:M6">
    <cfRule type="cellIs" dxfId="1204" priority="45" operator="equal">
      <formula>$L$4</formula>
    </cfRule>
  </conditionalFormatting>
  <conditionalFormatting sqref="T7:T28 U28:V28">
    <cfRule type="cellIs" dxfId="1203" priority="42" operator="lessThan">
      <formula>0</formula>
    </cfRule>
    <cfRule type="cellIs" dxfId="1202" priority="43" operator="lessThan">
      <formula>0</formula>
    </cfRule>
    <cfRule type="cellIs" dxfId="1201" priority="44" operator="lessThan">
      <formula>0</formula>
    </cfRule>
  </conditionalFormatting>
  <conditionalFormatting sqref="D5:K5">
    <cfRule type="cellIs" dxfId="1200" priority="41" operator="greaterThan">
      <formula>0</formula>
    </cfRule>
  </conditionalFormatting>
  <conditionalFormatting sqref="T6:T28 U28:V28">
    <cfRule type="cellIs" dxfId="1199" priority="40" operator="lessThan">
      <formula>0</formula>
    </cfRule>
  </conditionalFormatting>
  <conditionalFormatting sqref="T7:T27">
    <cfRule type="cellIs" dxfId="1198" priority="37" operator="lessThan">
      <formula>0</formula>
    </cfRule>
    <cfRule type="cellIs" dxfId="1197" priority="38" operator="lessThan">
      <formula>0</formula>
    </cfRule>
    <cfRule type="cellIs" dxfId="1196" priority="39" operator="lessThan">
      <formula>0</formula>
    </cfRule>
  </conditionalFormatting>
  <conditionalFormatting sqref="T7:T28 U28:V28">
    <cfRule type="cellIs" dxfId="1195" priority="34" operator="lessThan">
      <formula>0</formula>
    </cfRule>
    <cfRule type="cellIs" dxfId="1194" priority="35" operator="lessThan">
      <formula>0</formula>
    </cfRule>
    <cfRule type="cellIs" dxfId="1193" priority="36" operator="lessThan">
      <formula>0</formula>
    </cfRule>
  </conditionalFormatting>
  <conditionalFormatting sqref="D5:K5">
    <cfRule type="cellIs" dxfId="1192" priority="33" operator="greaterThan">
      <formula>0</formula>
    </cfRule>
  </conditionalFormatting>
  <conditionalFormatting sqref="L4 L6 L28:L29">
    <cfRule type="cellIs" dxfId="1191" priority="32" operator="equal">
      <formula>$L$4</formula>
    </cfRule>
  </conditionalFormatting>
  <conditionalFormatting sqref="D7:S7">
    <cfRule type="cellIs" dxfId="1190" priority="31" operator="greaterThan">
      <formula>0</formula>
    </cfRule>
  </conditionalFormatting>
  <conditionalFormatting sqref="D9:S9">
    <cfRule type="cellIs" dxfId="1189" priority="30" operator="greaterThan">
      <formula>0</formula>
    </cfRule>
  </conditionalFormatting>
  <conditionalFormatting sqref="D11:S11">
    <cfRule type="cellIs" dxfId="1188" priority="29" operator="greaterThan">
      <formula>0</formula>
    </cfRule>
  </conditionalFormatting>
  <conditionalFormatting sqref="D13:S13">
    <cfRule type="cellIs" dxfId="1187" priority="28" operator="greaterThan">
      <formula>0</formula>
    </cfRule>
  </conditionalFormatting>
  <conditionalFormatting sqref="D15:S15">
    <cfRule type="cellIs" dxfId="1186" priority="27" operator="greaterThan">
      <formula>0</formula>
    </cfRule>
  </conditionalFormatting>
  <conditionalFormatting sqref="D17:S17">
    <cfRule type="cellIs" dxfId="1185" priority="26" operator="greaterThan">
      <formula>0</formula>
    </cfRule>
  </conditionalFormatting>
  <conditionalFormatting sqref="D19:S19">
    <cfRule type="cellIs" dxfId="1184" priority="25" operator="greaterThan">
      <formula>0</formula>
    </cfRule>
  </conditionalFormatting>
  <conditionalFormatting sqref="D21:S21">
    <cfRule type="cellIs" dxfId="1183" priority="24" operator="greaterThan">
      <formula>0</formula>
    </cfRule>
  </conditionalFormatting>
  <conditionalFormatting sqref="D23:S23">
    <cfRule type="cellIs" dxfId="1182" priority="23" operator="greaterThan">
      <formula>0</formula>
    </cfRule>
  </conditionalFormatting>
  <conditionalFormatting sqref="D25:S25">
    <cfRule type="cellIs" dxfId="1181" priority="22" operator="greaterThan">
      <formula>0</formula>
    </cfRule>
  </conditionalFormatting>
  <conditionalFormatting sqref="D27:S27">
    <cfRule type="cellIs" dxfId="1180" priority="21" operator="greaterThan">
      <formula>0</formula>
    </cfRule>
  </conditionalFormatting>
  <conditionalFormatting sqref="U6">
    <cfRule type="cellIs" dxfId="1179" priority="20" operator="lessThan">
      <formula>0</formula>
    </cfRule>
  </conditionalFormatting>
  <conditionalFormatting sqref="U6">
    <cfRule type="cellIs" dxfId="1178" priority="19" operator="lessThan">
      <formula>0</formula>
    </cfRule>
  </conditionalFormatting>
  <conditionalFormatting sqref="V6">
    <cfRule type="cellIs" dxfId="1177" priority="18" operator="lessThan">
      <formula>0</formula>
    </cfRule>
  </conditionalFormatting>
  <conditionalFormatting sqref="V6">
    <cfRule type="cellIs" dxfId="1176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6" t="s">
        <v>44</v>
      </c>
      <c r="B28" s="87"/>
      <c r="C28" s="88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2021-04-29T16:51:03Z</dcterms:modified>
</cp:coreProperties>
</file>