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N15" i="10" l="1"/>
  <c r="N16" i="10"/>
  <c r="N17" i="10"/>
  <c r="N18" i="10"/>
  <c r="O13" i="10"/>
  <c r="O14" i="10"/>
  <c r="O17" i="10"/>
  <c r="R14" i="10"/>
  <c r="R17" i="10"/>
  <c r="S14" i="10"/>
  <c r="S17" i="10"/>
  <c r="N19" i="10"/>
  <c r="N20" i="10"/>
  <c r="N21" i="10"/>
  <c r="U28" i="10"/>
  <c r="V8" i="10"/>
  <c r="V12" i="10"/>
  <c r="V13" i="10"/>
  <c r="V24" i="10"/>
  <c r="V26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L28" i="33" s="1"/>
  <c r="L29" i="33" s="1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T17" i="10" s="1"/>
  <c r="M16" i="10"/>
  <c r="M15" i="10"/>
  <c r="N14" i="10"/>
  <c r="M14" i="10"/>
  <c r="V14" i="10" s="1"/>
  <c r="N13" i="10"/>
  <c r="M13" i="10"/>
  <c r="N12" i="10"/>
  <c r="M12" i="10"/>
  <c r="R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H28" i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18" i="11" l="1"/>
  <c r="O20" i="11"/>
  <c r="H28" i="33"/>
  <c r="O15" i="10"/>
  <c r="S15" i="10"/>
  <c r="T15" i="10" s="1"/>
  <c r="R15" i="10"/>
  <c r="V15" i="10" s="1"/>
  <c r="O20" i="10"/>
  <c r="R20" i="10"/>
  <c r="V20" i="10" s="1"/>
  <c r="O18" i="10"/>
  <c r="S18" i="10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R26" i="19"/>
  <c r="O19" i="7"/>
  <c r="R19" i="7"/>
  <c r="S23" i="7"/>
  <c r="T23" i="7" s="1"/>
  <c r="R23" i="7"/>
  <c r="N28" i="12"/>
  <c r="O18" i="18"/>
  <c r="O18" i="19"/>
  <c r="O12" i="22"/>
  <c r="O20" i="24"/>
  <c r="O11" i="16"/>
  <c r="R18" i="19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R22" i="19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T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33" s="1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V22" i="11" s="1"/>
  <c r="O22" i="11"/>
  <c r="R24" i="11"/>
  <c r="V24" i="11" s="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V8" i="11" s="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V14" i="11" s="1"/>
  <c r="O14" i="11"/>
  <c r="R16" i="11"/>
  <c r="V16" i="11" s="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H29" i="33"/>
  <c r="D28" i="33"/>
  <c r="D29" i="33" s="1"/>
  <c r="M7" i="33"/>
  <c r="S7" i="33" s="1"/>
  <c r="T7" i="33" s="1"/>
  <c r="N7" i="33"/>
  <c r="S18" i="33"/>
  <c r="T18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7" i="10"/>
  <c r="R23" i="10"/>
  <c r="V23" i="10" s="1"/>
  <c r="R25" i="10"/>
  <c r="V25" i="10" s="1"/>
  <c r="R27" i="10"/>
  <c r="V27" i="10" s="1"/>
  <c r="M28" i="10"/>
  <c r="O7" i="10"/>
  <c r="S8" i="10"/>
  <c r="T8" i="10" s="1"/>
  <c r="T14" i="10"/>
  <c r="T16" i="10"/>
  <c r="T18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8" i="16" l="1"/>
  <c r="V28" i="10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<sst xmlns="http://schemas.openxmlformats.org/spreadsheetml/2006/main" count="1499" uniqueCount="62">
  <si>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</si>
  <si>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</si>
  <si>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</si>
  <si>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</si>
  <si>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</si>
  <si>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</si>
  <si>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</si>
  <si>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</si>
  <si>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</si>
  <si>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</si>
  <si>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</si>
  <si>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</si>
  <si>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</si>
  <si>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</si>
  <si>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</si>
  <si>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</si>
  <si>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</si>
  <si>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</si>
  <si>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</si>
  <si>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</si>
  <si>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</si>
  <si>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</si>
  <si>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</si>
  <si>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</si>
  <si>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</si>
  <si>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</si>
  <si>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</si>
  <si>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</si>
  <si>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</si>
  <si>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</si>
  <si>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</si>
  <si>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</si>
  <si>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</si>
  <si>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</si>
  <si>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</si>
  <si>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</si>
  <si>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</si>
  <si>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</si>
  <si>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</si>
  <si>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</si>
  <si>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</si>
  <si>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</si>
  <si>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</si>
  <si>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</si>
  <si>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</si>
  <si>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</si>
  <si>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</si>
  <si>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</si>
  <si>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</si>
  <si>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</si>
  <si>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</si>
  <si>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</si>
  <si>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</si>
  <si>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</si>
  <si>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</si>
  <si>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</si>
  <si>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</si>
  <si>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</si>
  <si>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</si>
  <si>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</si>
  <si>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</si>
  <si>
    <t>Date:11.07.2021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</si>
</sst>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29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3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4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42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76" t="s">
        <v>39</v>
      </c>
      <c r="B29" s="77"/>
      <c r="C29" s="78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1" priority="44" operator="equal">
      <formula>212030016606640</formula>
    </cfRule>
  </conditionalFormatting>
  <conditionalFormatting sqref="D29 E28:K29 E4 E6">
    <cfRule type="cellIs" dxfId="1380" priority="42" operator="equal">
      <formula>$E$4</formula>
    </cfRule>
    <cfRule type="cellIs" dxfId="1379" priority="43" operator="equal">
      <formula>2120</formula>
    </cfRule>
  </conditionalFormatting>
  <conditionalFormatting sqref="D29:E29 F28:F29 F4 F6">
    <cfRule type="cellIs" dxfId="1378" priority="40" operator="equal">
      <formula>$F$4</formula>
    </cfRule>
    <cfRule type="cellIs" dxfId="1377" priority="41" operator="equal">
      <formula>300</formula>
    </cfRule>
  </conditionalFormatting>
  <conditionalFormatting sqref="G28:G29 G4 G6">
    <cfRule type="cellIs" dxfId="1376" priority="38" operator="equal">
      <formula>$G$4</formula>
    </cfRule>
    <cfRule type="cellIs" dxfId="1375" priority="39" operator="equal">
      <formula>1660</formula>
    </cfRule>
  </conditionalFormatting>
  <conditionalFormatting sqref="H28:H29 H4 H6">
    <cfRule type="cellIs" dxfId="1374" priority="36" operator="equal">
      <formula>$H$4</formula>
    </cfRule>
    <cfRule type="cellIs" dxfId="1373" priority="37" operator="equal">
      <formula>6640</formula>
    </cfRule>
  </conditionalFormatting>
  <conditionalFormatting sqref="T6:T28">
    <cfRule type="cellIs" dxfId="1372" priority="35" operator="lessThan">
      <formula>0</formula>
    </cfRule>
  </conditionalFormatting>
  <conditionalFormatting sqref="T7:T27">
    <cfRule type="cellIs" dxfId="1371" priority="32" operator="lessThan">
      <formula>0</formula>
    </cfRule>
    <cfRule type="cellIs" dxfId="1370" priority="33" operator="lessThan">
      <formula>0</formula>
    </cfRule>
    <cfRule type="cellIs" dxfId="1369" priority="34" operator="lessThan">
      <formula>0</formula>
    </cfRule>
  </conditionalFormatting>
  <conditionalFormatting sqref="E28:K28 E4 E6">
    <cfRule type="cellIs" dxfId="1368" priority="31" operator="equal">
      <formula>$E$4</formula>
    </cfRule>
  </conditionalFormatting>
  <conditionalFormatting sqref="D28:D29 D4:K4 M4 D6">
    <cfRule type="cellIs" dxfId="1367" priority="30" operator="equal">
      <formula>$D$4</formula>
    </cfRule>
  </conditionalFormatting>
  <conditionalFormatting sqref="I28:I29 I4 I6">
    <cfRule type="cellIs" dxfId="1366" priority="29" operator="equal">
      <formula>$I$4</formula>
    </cfRule>
  </conditionalFormatting>
  <conditionalFormatting sqref="J28:J29 J4 J6">
    <cfRule type="cellIs" dxfId="1365" priority="28" operator="equal">
      <formula>$J$4</formula>
    </cfRule>
  </conditionalFormatting>
  <conditionalFormatting sqref="K28:K29 K4 K6">
    <cfRule type="cellIs" dxfId="1364" priority="27" operator="equal">
      <formula>$K$4</formula>
    </cfRule>
  </conditionalFormatting>
  <conditionalFormatting sqref="M4:M6">
    <cfRule type="cellIs" dxfId="1363" priority="26" operator="equal">
      <formula>$L$4</formula>
    </cfRule>
  </conditionalFormatting>
  <conditionalFormatting sqref="T7:T28">
    <cfRule type="cellIs" dxfId="1362" priority="23" operator="lessThan">
      <formula>0</formula>
    </cfRule>
    <cfRule type="cellIs" dxfId="1361" priority="24" operator="lessThan">
      <formula>0</formula>
    </cfRule>
    <cfRule type="cellIs" dxfId="1360" priority="25" operator="lessThan">
      <formula>0</formula>
    </cfRule>
  </conditionalFormatting>
  <conditionalFormatting sqref="T6:T28">
    <cfRule type="cellIs" dxfId="1359" priority="21" operator="lessThan">
      <formula>0</formula>
    </cfRule>
  </conditionalFormatting>
  <conditionalFormatting sqref="T7:T27">
    <cfRule type="cellIs" dxfId="1358" priority="18" operator="lessThan">
      <formula>0</formula>
    </cfRule>
    <cfRule type="cellIs" dxfId="1357" priority="19" operator="lessThan">
      <formula>0</formula>
    </cfRule>
    <cfRule type="cellIs" dxfId="1356" priority="20" operator="lessThan">
      <formula>0</formula>
    </cfRule>
  </conditionalFormatting>
  <conditionalFormatting sqref="T7:T28">
    <cfRule type="cellIs" dxfId="1355" priority="15" operator="lessThan">
      <formula>0</formula>
    </cfRule>
    <cfRule type="cellIs" dxfId="1354" priority="16" operator="lessThan">
      <formula>0</formula>
    </cfRule>
    <cfRule type="cellIs" dxfId="1353" priority="17" operator="lessThan">
      <formula>0</formula>
    </cfRule>
  </conditionalFormatting>
  <conditionalFormatting sqref="L4 L6 L28:L29">
    <cfRule type="cellIs" dxfId="1352" priority="13" operator="equal">
      <formula>$L$4</formula>
    </cfRule>
  </conditionalFormatting>
  <conditionalFormatting sqref="D7:S7">
    <cfRule type="cellIs" dxfId="1351" priority="12" operator="greaterThan">
      <formula>0</formula>
    </cfRule>
  </conditionalFormatting>
  <conditionalFormatting sqref="D9:S9">
    <cfRule type="cellIs" dxfId="1350" priority="11" operator="greaterThan">
      <formula>0</formula>
    </cfRule>
  </conditionalFormatting>
  <conditionalFormatting sqref="D11:S11">
    <cfRule type="cellIs" dxfId="1349" priority="10" operator="greaterThan">
      <formula>0</formula>
    </cfRule>
  </conditionalFormatting>
  <conditionalFormatting sqref="D13:S13">
    <cfRule type="cellIs" dxfId="1348" priority="9" operator="greaterThan">
      <formula>0</formula>
    </cfRule>
  </conditionalFormatting>
  <conditionalFormatting sqref="D15:S15">
    <cfRule type="cellIs" dxfId="1347" priority="8" operator="greaterThan">
      <formula>0</formula>
    </cfRule>
  </conditionalFormatting>
  <conditionalFormatting sqref="D17:S17">
    <cfRule type="cellIs" dxfId="1346" priority="7" operator="greaterThan">
      <formula>0</formula>
    </cfRule>
  </conditionalFormatting>
  <conditionalFormatting sqref="D19:S19">
    <cfRule type="cellIs" dxfId="1345" priority="6" operator="greaterThan">
      <formula>0</formula>
    </cfRule>
  </conditionalFormatting>
  <conditionalFormatting sqref="D21:S21">
    <cfRule type="cellIs" dxfId="1344" priority="5" operator="greaterThan">
      <formula>0</formula>
    </cfRule>
  </conditionalFormatting>
  <conditionalFormatting sqref="D23:S23">
    <cfRule type="cellIs" dxfId="1343" priority="4" operator="greaterThan">
      <formula>0</formula>
    </cfRule>
  </conditionalFormatting>
  <conditionalFormatting sqref="D25:S25">
    <cfRule type="cellIs" dxfId="1342" priority="3" operator="greaterThan">
      <formula>0</formula>
    </cfRule>
  </conditionalFormatting>
  <conditionalFormatting sqref="D27:S27">
    <cfRule type="cellIs" dxfId="1341" priority="2" operator="greaterThan">
      <formula>0</formula>
    </cfRule>
  </conditionalFormatting>
  <conditionalFormatting sqref="D5:L5">
    <cfRule type="cellIs" dxfId="1340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I13" sqref="I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2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2" ht="18.75" x14ac:dyDescent="0.25">
      <c r="A3" s="83" t="s">
        <v>59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95"/>
      <c r="O3" s="95"/>
      <c r="P3" s="95"/>
      <c r="Q3" s="95"/>
      <c r="R3" s="95"/>
      <c r="S3" s="95"/>
      <c r="T3" s="95"/>
    </row>
    <row r="4" spans="1:22" x14ac:dyDescent="0.25">
      <c r="A4" s="87" t="s">
        <v>1</v>
      </c>
      <c r="B4" s="87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89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87" t="s">
        <v>2</v>
      </c>
      <c r="B5" s="87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89"/>
      <c r="O5" s="90"/>
      <c r="P5" s="90"/>
      <c r="Q5" s="90"/>
      <c r="R5" s="90"/>
      <c r="S5" s="90"/>
      <c r="T5" s="90"/>
      <c r="U5" s="90"/>
      <c r="V5" s="9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5565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6865</v>
      </c>
      <c r="N25" s="24">
        <f t="shared" si="1"/>
        <v>6865</v>
      </c>
      <c r="O25" s="25">
        <f t="shared" si="2"/>
        <v>188.78749999999999</v>
      </c>
      <c r="P25" s="26"/>
      <c r="Q25" s="26">
        <v>54</v>
      </c>
      <c r="R25" s="24">
        <f t="shared" si="3"/>
        <v>6622.2124999999996</v>
      </c>
      <c r="S25" s="25">
        <f t="shared" si="4"/>
        <v>65.217500000000001</v>
      </c>
      <c r="T25" s="64">
        <f t="shared" si="5"/>
        <v>11.217500000000001</v>
      </c>
      <c r="U25" s="61"/>
      <c r="V25" s="69">
        <f t="shared" si="6"/>
        <v>6622.2124999999996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73" t="s">
        <v>38</v>
      </c>
      <c r="B28" s="74"/>
      <c r="C28" s="75"/>
      <c r="D28" s="44">
        <f t="shared" ref="D28:E28" si="7">SUM(D7:D27)</f>
        <v>161786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171376</v>
      </c>
      <c r="N28" s="66">
        <f t="shared" si="8"/>
        <v>174658</v>
      </c>
      <c r="O28" s="67">
        <f t="shared" si="8"/>
        <v>4712.8400000000011</v>
      </c>
      <c r="P28" s="66">
        <f t="shared" si="8"/>
        <v>25503</v>
      </c>
      <c r="Q28" s="66">
        <f t="shared" si="8"/>
        <v>2031</v>
      </c>
      <c r="R28" s="66">
        <f t="shared" si="8"/>
        <v>176984.16000000003</v>
      </c>
      <c r="S28" s="66">
        <f t="shared" si="8"/>
        <v>1628.0720000000001</v>
      </c>
      <c r="T28" s="68">
        <f t="shared" si="8"/>
        <v>-402.92800000000005</v>
      </c>
      <c r="U28" s="68">
        <f t="shared" si="8"/>
        <v>5123</v>
      </c>
      <c r="V28" s="68">
        <f t="shared" si="8"/>
        <v>171861.16000000003</v>
      </c>
    </row>
    <row r="29" spans="1:22" ht="15.75" thickBot="1" x14ac:dyDescent="0.3">
      <c r="A29" s="76" t="s">
        <v>39</v>
      </c>
      <c r="B29" s="77"/>
      <c r="C29" s="78"/>
      <c r="D29" s="48">
        <f>D4+D5-D28</f>
        <v>229396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96"/>
      <c r="N29" s="96"/>
      <c r="O29" s="96"/>
      <c r="P29" s="96"/>
      <c r="Q29" s="96"/>
      <c r="R29" s="96"/>
      <c r="S29" s="96"/>
      <c r="T29" s="96"/>
      <c r="U29" s="96"/>
      <c r="V29" s="9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95" priority="63" operator="equal">
      <formula>212030016606640</formula>
    </cfRule>
  </conditionalFormatting>
  <conditionalFormatting sqref="D29 E4:E6 E28:K29">
    <cfRule type="cellIs" dxfId="994" priority="61" operator="equal">
      <formula>$E$4</formula>
    </cfRule>
    <cfRule type="cellIs" dxfId="993" priority="62" operator="equal">
      <formula>2120</formula>
    </cfRule>
  </conditionalFormatting>
  <conditionalFormatting sqref="D29:E29 F4:F6 F28:F29">
    <cfRule type="cellIs" dxfId="992" priority="59" operator="equal">
      <formula>$F$4</formula>
    </cfRule>
    <cfRule type="cellIs" dxfId="991" priority="60" operator="equal">
      <formula>300</formula>
    </cfRule>
  </conditionalFormatting>
  <conditionalFormatting sqref="G4:G6 G28:G29">
    <cfRule type="cellIs" dxfId="990" priority="57" operator="equal">
      <formula>$G$4</formula>
    </cfRule>
    <cfRule type="cellIs" dxfId="989" priority="58" operator="equal">
      <formula>1660</formula>
    </cfRule>
  </conditionalFormatting>
  <conditionalFormatting sqref="H4:H6 H28:H29">
    <cfRule type="cellIs" dxfId="988" priority="55" operator="equal">
      <formula>$H$4</formula>
    </cfRule>
    <cfRule type="cellIs" dxfId="987" priority="56" operator="equal">
      <formula>6640</formula>
    </cfRule>
  </conditionalFormatting>
  <conditionalFormatting sqref="T6:T28 U28:V28">
    <cfRule type="cellIs" dxfId="986" priority="54" operator="lessThan">
      <formula>0</formula>
    </cfRule>
  </conditionalFormatting>
  <conditionalFormatting sqref="T7:T27">
    <cfRule type="cellIs" dxfId="985" priority="51" operator="lessThan">
      <formula>0</formula>
    </cfRule>
    <cfRule type="cellIs" dxfId="984" priority="52" operator="lessThan">
      <formula>0</formula>
    </cfRule>
    <cfRule type="cellIs" dxfId="983" priority="53" operator="lessThan">
      <formula>0</formula>
    </cfRule>
  </conditionalFormatting>
  <conditionalFormatting sqref="E4:E6 E28:K28">
    <cfRule type="cellIs" dxfId="982" priority="50" operator="equal">
      <formula>$E$4</formula>
    </cfRule>
  </conditionalFormatting>
  <conditionalFormatting sqref="D28:D29 D6 D4:M4">
    <cfRule type="cellIs" dxfId="981" priority="49" operator="equal">
      <formula>$D$4</formula>
    </cfRule>
  </conditionalFormatting>
  <conditionalFormatting sqref="I4:I6 I28:I29">
    <cfRule type="cellIs" dxfId="980" priority="48" operator="equal">
      <formula>$I$4</formula>
    </cfRule>
  </conditionalFormatting>
  <conditionalFormatting sqref="J4:J6 J28:J29">
    <cfRule type="cellIs" dxfId="979" priority="47" operator="equal">
      <formula>$J$4</formula>
    </cfRule>
  </conditionalFormatting>
  <conditionalFormatting sqref="K4:K6 K28:K29">
    <cfRule type="cellIs" dxfId="978" priority="46" operator="equal">
      <formula>$K$4</formula>
    </cfRule>
  </conditionalFormatting>
  <conditionalFormatting sqref="M4:M6">
    <cfRule type="cellIs" dxfId="977" priority="45" operator="equal">
      <formula>$L$4</formula>
    </cfRule>
  </conditionalFormatting>
  <conditionalFormatting sqref="T7:T28 U28:V28">
    <cfRule type="cellIs" dxfId="976" priority="42" operator="lessThan">
      <formula>0</formula>
    </cfRule>
    <cfRule type="cellIs" dxfId="975" priority="43" operator="lessThan">
      <formula>0</formula>
    </cfRule>
    <cfRule type="cellIs" dxfId="974" priority="44" operator="lessThan">
      <formula>0</formula>
    </cfRule>
  </conditionalFormatting>
  <conditionalFormatting sqref="D5:K5">
    <cfRule type="cellIs" dxfId="973" priority="41" operator="greaterThan">
      <formula>0</formula>
    </cfRule>
  </conditionalFormatting>
  <conditionalFormatting sqref="T6:T28 U28:V28">
    <cfRule type="cellIs" dxfId="972" priority="40" operator="lessThan">
      <formula>0</formula>
    </cfRule>
  </conditionalFormatting>
  <conditionalFormatting sqref="T7:T27">
    <cfRule type="cellIs" dxfId="971" priority="37" operator="lessThan">
      <formula>0</formula>
    </cfRule>
    <cfRule type="cellIs" dxfId="970" priority="38" operator="lessThan">
      <formula>0</formula>
    </cfRule>
    <cfRule type="cellIs" dxfId="969" priority="39" operator="lessThan">
      <formula>0</formula>
    </cfRule>
  </conditionalFormatting>
  <conditionalFormatting sqref="T7:T28 U28:V28">
    <cfRule type="cellIs" dxfId="968" priority="34" operator="lessThan">
      <formula>0</formula>
    </cfRule>
    <cfRule type="cellIs" dxfId="967" priority="35" operator="lessThan">
      <formula>0</formula>
    </cfRule>
    <cfRule type="cellIs" dxfId="966" priority="36" operator="lessThan">
      <formula>0</formula>
    </cfRule>
  </conditionalFormatting>
  <conditionalFormatting sqref="D5:K5">
    <cfRule type="cellIs" dxfId="965" priority="33" operator="greaterThan">
      <formula>0</formula>
    </cfRule>
  </conditionalFormatting>
  <conditionalFormatting sqref="L4 L6 L28:L29">
    <cfRule type="cellIs" dxfId="964" priority="32" operator="equal">
      <formula>$L$4</formula>
    </cfRule>
  </conditionalFormatting>
  <conditionalFormatting sqref="D7:S7">
    <cfRule type="cellIs" dxfId="963" priority="31" operator="greaterThan">
      <formula>0</formula>
    </cfRule>
  </conditionalFormatting>
  <conditionalFormatting sqref="D9:S9">
    <cfRule type="cellIs" dxfId="962" priority="30" operator="greaterThan">
      <formula>0</formula>
    </cfRule>
  </conditionalFormatting>
  <conditionalFormatting sqref="D11:S11">
    <cfRule type="cellIs" dxfId="961" priority="29" operator="greaterThan">
      <formula>0</formula>
    </cfRule>
  </conditionalFormatting>
  <conditionalFormatting sqref="D13:S13">
    <cfRule type="cellIs" dxfId="960" priority="28" operator="greaterThan">
      <formula>0</formula>
    </cfRule>
  </conditionalFormatting>
  <conditionalFormatting sqref="D15:S15">
    <cfRule type="cellIs" dxfId="959" priority="27" operator="greaterThan">
      <formula>0</formula>
    </cfRule>
  </conditionalFormatting>
  <conditionalFormatting sqref="D17:S17">
    <cfRule type="cellIs" dxfId="958" priority="26" operator="greaterThan">
      <formula>0</formula>
    </cfRule>
  </conditionalFormatting>
  <conditionalFormatting sqref="D19:S19">
    <cfRule type="cellIs" dxfId="957" priority="25" operator="greaterThan">
      <formula>0</formula>
    </cfRule>
  </conditionalFormatting>
  <conditionalFormatting sqref="D21:S21">
    <cfRule type="cellIs" dxfId="956" priority="24" operator="greaterThan">
      <formula>0</formula>
    </cfRule>
  </conditionalFormatting>
  <conditionalFormatting sqref="D23:S23">
    <cfRule type="cellIs" dxfId="955" priority="23" operator="greaterThan">
      <formula>0</formula>
    </cfRule>
  </conditionalFormatting>
  <conditionalFormatting sqref="D25:S25">
    <cfRule type="cellIs" dxfId="954" priority="22" operator="greaterThan">
      <formula>0</formula>
    </cfRule>
  </conditionalFormatting>
  <conditionalFormatting sqref="D27:S27">
    <cfRule type="cellIs" dxfId="953" priority="21" operator="greaterThan">
      <formula>0</formula>
    </cfRule>
  </conditionalFormatting>
  <conditionalFormatting sqref="U6">
    <cfRule type="cellIs" dxfId="952" priority="20" operator="lessThan">
      <formula>0</formula>
    </cfRule>
  </conditionalFormatting>
  <conditionalFormatting sqref="U6">
    <cfRule type="cellIs" dxfId="951" priority="19" operator="lessThan">
      <formula>0</formula>
    </cfRule>
  </conditionalFormatting>
  <conditionalFormatting sqref="V6">
    <cfRule type="cellIs" dxfId="950" priority="18" operator="lessThan">
      <formula>0</formula>
    </cfRule>
  </conditionalFormatting>
  <conditionalFormatting sqref="V6">
    <cfRule type="cellIs" dxfId="949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B1" workbookViewId="0">
      <pane ySplit="6" topLeftCell="A16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2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2" ht="18.75" x14ac:dyDescent="0.25">
      <c r="A3" s="83" t="s">
        <v>61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2" x14ac:dyDescent="0.25">
      <c r="A4" s="87" t="s">
        <v>1</v>
      </c>
      <c r="B4" s="87"/>
      <c r="C4" s="1"/>
      <c r="D4" s="2">
        <f>'10'!D29</f>
        <v>229396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89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87" t="s">
        <v>2</v>
      </c>
      <c r="B5" s="87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89"/>
      <c r="O5" s="90"/>
      <c r="P5" s="90"/>
      <c r="Q5" s="90"/>
      <c r="R5" s="90"/>
      <c r="S5" s="90"/>
      <c r="T5" s="90"/>
      <c r="U5" s="90"/>
      <c r="V5" s="9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8732</v>
      </c>
      <c r="E7" s="22"/>
      <c r="F7" s="22"/>
      <c r="G7" s="22"/>
      <c r="H7" s="22">
        <v>40</v>
      </c>
      <c r="I7" s="23">
        <v>10</v>
      </c>
      <c r="J7" s="23"/>
      <c r="K7" s="23">
        <v>8</v>
      </c>
      <c r="L7" s="23"/>
      <c r="M7" s="20">
        <f>D7+E7*20+F7*10+G7*9+H7*9</f>
        <v>9092</v>
      </c>
      <c r="N7" s="24">
        <f>D7+E7*20+F7*10+G7*9+H7*9+I7*191+J7*191+K7*182+L7*100</f>
        <v>12458</v>
      </c>
      <c r="O7" s="25">
        <f>M7*2.75%</f>
        <v>250.03</v>
      </c>
      <c r="P7" s="26"/>
      <c r="Q7" s="26">
        <v>87</v>
      </c>
      <c r="R7" s="24">
        <f>M7-(M7*2.75%)+I7*191+J7*191+K7*182+L7*100-Q7</f>
        <v>12120.97</v>
      </c>
      <c r="S7" s="25">
        <f>M7*0.95%</f>
        <v>86.373999999999995</v>
      </c>
      <c r="T7" s="64">
        <f>S7-Q7</f>
        <v>-0.62600000000000477</v>
      </c>
      <c r="U7" s="71">
        <v>1276</v>
      </c>
      <c r="V7" s="72">
        <f>R7-U7</f>
        <v>10844.97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4737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4737</v>
      </c>
      <c r="N8" s="24">
        <f t="shared" ref="N8:N27" si="1">D8+E8*20+F8*10+G8*9+H8*9+I8*191+J8*191+K8*182+L8*100</f>
        <v>4737</v>
      </c>
      <c r="O8" s="25">
        <f t="shared" ref="O8:O27" si="2">M8*2.75%</f>
        <v>130.26750000000001</v>
      </c>
      <c r="P8" s="26">
        <v>-500</v>
      </c>
      <c r="Q8" s="26">
        <v>480</v>
      </c>
      <c r="R8" s="24">
        <f t="shared" ref="R8:R27" si="3">M8-(M8*2.75%)+I8*191+J8*191+K8*182+L8*100-Q8</f>
        <v>4126.7325000000001</v>
      </c>
      <c r="S8" s="25">
        <f t="shared" ref="S8:S27" si="4">M8*0.95%</f>
        <v>45.0015</v>
      </c>
      <c r="T8" s="64">
        <f t="shared" ref="T8:T27" si="5">S8-Q8</f>
        <v>-434.99849999999998</v>
      </c>
      <c r="U8" s="71"/>
      <c r="V8" s="72">
        <f t="shared" ref="V8:V27" si="6">R8-U8</f>
        <v>4126.7325000000001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17251</v>
      </c>
      <c r="E9" s="30">
        <v>110</v>
      </c>
      <c r="F9" s="30">
        <v>140</v>
      </c>
      <c r="G9" s="30">
        <v>30</v>
      </c>
      <c r="H9" s="30">
        <v>230</v>
      </c>
      <c r="I9" s="20">
        <v>9</v>
      </c>
      <c r="J9" s="20"/>
      <c r="K9" s="20">
        <v>3</v>
      </c>
      <c r="L9" s="20"/>
      <c r="M9" s="20">
        <f t="shared" si="0"/>
        <v>23191</v>
      </c>
      <c r="N9" s="24">
        <f t="shared" si="1"/>
        <v>25456</v>
      </c>
      <c r="O9" s="25">
        <f t="shared" si="2"/>
        <v>637.75250000000005</v>
      </c>
      <c r="P9" s="26">
        <v>3000</v>
      </c>
      <c r="Q9" s="26">
        <v>148</v>
      </c>
      <c r="R9" s="24">
        <f t="shared" si="3"/>
        <v>24670.247500000001</v>
      </c>
      <c r="S9" s="25">
        <f t="shared" si="4"/>
        <v>220.31449999999998</v>
      </c>
      <c r="T9" s="64">
        <f t="shared" si="5"/>
        <v>72.314499999999981</v>
      </c>
      <c r="U9" s="71">
        <v>2911</v>
      </c>
      <c r="V9" s="72">
        <f t="shared" si="6"/>
        <v>21759.247500000001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4874</v>
      </c>
      <c r="E10" s="30">
        <v>50</v>
      </c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6054</v>
      </c>
      <c r="N10" s="24">
        <f t="shared" si="1"/>
        <v>7009</v>
      </c>
      <c r="O10" s="25">
        <f t="shared" si="2"/>
        <v>166.48500000000001</v>
      </c>
      <c r="P10" s="26"/>
      <c r="Q10" s="26">
        <v>31</v>
      </c>
      <c r="R10" s="24">
        <f t="shared" si="3"/>
        <v>6811.5150000000003</v>
      </c>
      <c r="S10" s="25">
        <f t="shared" si="4"/>
        <v>57.512999999999998</v>
      </c>
      <c r="T10" s="64">
        <f t="shared" si="5"/>
        <v>26.512999999999998</v>
      </c>
      <c r="U10" s="71">
        <v>1276</v>
      </c>
      <c r="V10" s="72">
        <f t="shared" si="6"/>
        <v>5535.5150000000003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6733</v>
      </c>
      <c r="E11" s="30">
        <v>100</v>
      </c>
      <c r="F11" s="30">
        <v>100</v>
      </c>
      <c r="G11" s="32"/>
      <c r="H11" s="30">
        <v>585</v>
      </c>
      <c r="I11" s="20"/>
      <c r="J11" s="20"/>
      <c r="K11" s="20">
        <v>10</v>
      </c>
      <c r="L11" s="20"/>
      <c r="M11" s="20">
        <f t="shared" si="0"/>
        <v>14998</v>
      </c>
      <c r="N11" s="24">
        <f t="shared" si="1"/>
        <v>16818</v>
      </c>
      <c r="O11" s="25">
        <f t="shared" si="2"/>
        <v>412.44499999999999</v>
      </c>
      <c r="P11" s="26"/>
      <c r="Q11" s="26">
        <v>35</v>
      </c>
      <c r="R11" s="24">
        <f t="shared" si="3"/>
        <v>16370.555</v>
      </c>
      <c r="S11" s="25">
        <f t="shared" si="4"/>
        <v>142.48099999999999</v>
      </c>
      <c r="T11" s="64">
        <f t="shared" si="5"/>
        <v>107.48099999999999</v>
      </c>
      <c r="U11" s="71"/>
      <c r="V11" s="72">
        <f t="shared" si="6"/>
        <v>16370.555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5721</v>
      </c>
      <c r="E12" s="30"/>
      <c r="F12" s="30"/>
      <c r="G12" s="30"/>
      <c r="H12" s="30"/>
      <c r="I12" s="20">
        <v>6</v>
      </c>
      <c r="J12" s="20"/>
      <c r="K12" s="20"/>
      <c r="L12" s="20"/>
      <c r="M12" s="20">
        <f t="shared" si="0"/>
        <v>5721</v>
      </c>
      <c r="N12" s="24">
        <f t="shared" si="1"/>
        <v>6867</v>
      </c>
      <c r="O12" s="25">
        <f t="shared" si="2"/>
        <v>157.32750000000001</v>
      </c>
      <c r="P12" s="26"/>
      <c r="Q12" s="26">
        <v>32</v>
      </c>
      <c r="R12" s="24">
        <f t="shared" si="3"/>
        <v>6677.6724999999997</v>
      </c>
      <c r="S12" s="25">
        <f t="shared" si="4"/>
        <v>54.349499999999999</v>
      </c>
      <c r="T12" s="64">
        <f t="shared" si="5"/>
        <v>22.349499999999999</v>
      </c>
      <c r="U12" s="71"/>
      <c r="V12" s="72">
        <f t="shared" si="6"/>
        <v>6677.6724999999997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5324</v>
      </c>
      <c r="E13" s="30"/>
      <c r="F13" s="30"/>
      <c r="G13" s="30"/>
      <c r="H13" s="30"/>
      <c r="I13" s="20"/>
      <c r="J13" s="20"/>
      <c r="K13" s="20">
        <v>10</v>
      </c>
      <c r="L13" s="20"/>
      <c r="M13" s="20">
        <f t="shared" si="0"/>
        <v>5324</v>
      </c>
      <c r="N13" s="24">
        <f t="shared" si="1"/>
        <v>7144</v>
      </c>
      <c r="O13" s="25">
        <f t="shared" si="2"/>
        <v>146.41</v>
      </c>
      <c r="P13" s="26"/>
      <c r="Q13" s="26"/>
      <c r="R13" s="24">
        <f t="shared" si="3"/>
        <v>6997.59</v>
      </c>
      <c r="S13" s="25">
        <f t="shared" si="4"/>
        <v>50.577999999999996</v>
      </c>
      <c r="T13" s="64">
        <f t="shared" si="5"/>
        <v>50.577999999999996</v>
      </c>
      <c r="U13" s="71">
        <v>1276</v>
      </c>
      <c r="V13" s="72">
        <f t="shared" si="6"/>
        <v>5721.59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9157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9157</v>
      </c>
      <c r="N14" s="24">
        <f t="shared" si="1"/>
        <v>9157</v>
      </c>
      <c r="O14" s="25">
        <f t="shared" si="2"/>
        <v>251.8175</v>
      </c>
      <c r="P14" s="26">
        <v>2000</v>
      </c>
      <c r="Q14" s="26"/>
      <c r="R14" s="24">
        <f t="shared" si="3"/>
        <v>8905.1825000000008</v>
      </c>
      <c r="S14" s="25">
        <f t="shared" si="4"/>
        <v>86.991500000000002</v>
      </c>
      <c r="T14" s="64">
        <f t="shared" si="5"/>
        <v>86.991500000000002</v>
      </c>
      <c r="U14" s="71"/>
      <c r="V14" s="72">
        <f t="shared" si="6"/>
        <v>8905.1825000000008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20048</v>
      </c>
      <c r="E15" s="30"/>
      <c r="F15" s="30"/>
      <c r="G15" s="30"/>
      <c r="H15" s="30">
        <v>50</v>
      </c>
      <c r="I15" s="20"/>
      <c r="J15" s="20"/>
      <c r="K15" s="20"/>
      <c r="L15" s="20"/>
      <c r="M15" s="20">
        <f t="shared" si="0"/>
        <v>20498</v>
      </c>
      <c r="N15" s="24">
        <f t="shared" si="1"/>
        <v>20498</v>
      </c>
      <c r="O15" s="25">
        <f t="shared" si="2"/>
        <v>563.69500000000005</v>
      </c>
      <c r="P15" s="26">
        <v>28970</v>
      </c>
      <c r="Q15" s="26">
        <v>160</v>
      </c>
      <c r="R15" s="24">
        <f t="shared" si="3"/>
        <v>19774.305</v>
      </c>
      <c r="S15" s="25">
        <f t="shared" si="4"/>
        <v>194.73099999999999</v>
      </c>
      <c r="T15" s="64">
        <f t="shared" si="5"/>
        <v>34.730999999999995</v>
      </c>
      <c r="U15" s="71"/>
      <c r="V15" s="72">
        <f t="shared" si="6"/>
        <v>19774.305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17056</v>
      </c>
      <c r="E16" s="30"/>
      <c r="F16" s="30"/>
      <c r="G16" s="30"/>
      <c r="H16" s="30">
        <v>80</v>
      </c>
      <c r="I16" s="20">
        <v>8</v>
      </c>
      <c r="J16" s="20"/>
      <c r="K16" s="20">
        <v>5</v>
      </c>
      <c r="L16" s="20"/>
      <c r="M16" s="20">
        <f t="shared" si="0"/>
        <v>17776</v>
      </c>
      <c r="N16" s="24">
        <f t="shared" si="1"/>
        <v>20214</v>
      </c>
      <c r="O16" s="25">
        <f t="shared" si="2"/>
        <v>488.84</v>
      </c>
      <c r="P16" s="26">
        <v>-2000</v>
      </c>
      <c r="Q16" s="26">
        <v>120</v>
      </c>
      <c r="R16" s="24">
        <f t="shared" si="3"/>
        <v>19605.16</v>
      </c>
      <c r="S16" s="25">
        <f t="shared" si="4"/>
        <v>168.87199999999999</v>
      </c>
      <c r="T16" s="64">
        <f t="shared" si="5"/>
        <v>48.871999999999986</v>
      </c>
      <c r="U16" s="71"/>
      <c r="V16" s="72">
        <f t="shared" si="6"/>
        <v>19605.16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6396</v>
      </c>
      <c r="E17" s="30">
        <v>100</v>
      </c>
      <c r="F17" s="30">
        <v>100</v>
      </c>
      <c r="G17" s="30">
        <v>20</v>
      </c>
      <c r="H17" s="30">
        <v>100</v>
      </c>
      <c r="I17" s="20"/>
      <c r="J17" s="20"/>
      <c r="K17" s="20"/>
      <c r="L17" s="20"/>
      <c r="M17" s="20">
        <f t="shared" si="0"/>
        <v>10476</v>
      </c>
      <c r="N17" s="24">
        <f t="shared" si="1"/>
        <v>10476</v>
      </c>
      <c r="O17" s="25">
        <f t="shared" si="2"/>
        <v>288.08999999999997</v>
      </c>
      <c r="P17" s="26">
        <v>2000</v>
      </c>
      <c r="Q17" s="26">
        <v>100</v>
      </c>
      <c r="R17" s="24">
        <f t="shared" si="3"/>
        <v>10087.91</v>
      </c>
      <c r="S17" s="25">
        <f t="shared" si="4"/>
        <v>99.521999999999991</v>
      </c>
      <c r="T17" s="64">
        <f t="shared" si="5"/>
        <v>-0.47800000000000864</v>
      </c>
      <c r="U17" s="71">
        <v>1276</v>
      </c>
      <c r="V17" s="72">
        <f t="shared" si="6"/>
        <v>8811.91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7620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7620</v>
      </c>
      <c r="N18" s="24">
        <f t="shared" si="1"/>
        <v>7620</v>
      </c>
      <c r="O18" s="25">
        <f t="shared" si="2"/>
        <v>209.55</v>
      </c>
      <c r="P18" s="26"/>
      <c r="Q18" s="26">
        <v>150</v>
      </c>
      <c r="R18" s="24">
        <f t="shared" si="3"/>
        <v>7260.45</v>
      </c>
      <c r="S18" s="25">
        <f t="shared" si="4"/>
        <v>72.39</v>
      </c>
      <c r="T18" s="64">
        <f t="shared" si="5"/>
        <v>-77.61</v>
      </c>
      <c r="U18" s="71"/>
      <c r="V18" s="72">
        <f t="shared" si="6"/>
        <v>7260.45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6865</v>
      </c>
      <c r="E19" s="30">
        <v>50</v>
      </c>
      <c r="F19" s="30">
        <v>50</v>
      </c>
      <c r="G19" s="30"/>
      <c r="H19" s="30">
        <v>120</v>
      </c>
      <c r="I19" s="20"/>
      <c r="J19" s="20"/>
      <c r="K19" s="20"/>
      <c r="L19" s="20"/>
      <c r="M19" s="20">
        <f t="shared" si="0"/>
        <v>9445</v>
      </c>
      <c r="N19" s="24">
        <f t="shared" si="1"/>
        <v>9445</v>
      </c>
      <c r="O19" s="25">
        <f t="shared" si="2"/>
        <v>259.73750000000001</v>
      </c>
      <c r="P19" s="26"/>
      <c r="Q19" s="26">
        <v>120</v>
      </c>
      <c r="R19" s="24">
        <f t="shared" si="3"/>
        <v>9065.2625000000007</v>
      </c>
      <c r="S19" s="25">
        <f t="shared" si="4"/>
        <v>89.727499999999992</v>
      </c>
      <c r="T19" s="64">
        <f t="shared" si="5"/>
        <v>-30.272500000000008</v>
      </c>
      <c r="U19" s="71">
        <v>1290</v>
      </c>
      <c r="V19" s="72">
        <f t="shared" si="6"/>
        <v>7775.2625000000007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7640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7640</v>
      </c>
      <c r="N20" s="24">
        <f t="shared" si="1"/>
        <v>9505</v>
      </c>
      <c r="O20" s="25">
        <f t="shared" si="2"/>
        <v>210.1</v>
      </c>
      <c r="P20" s="26"/>
      <c r="Q20" s="26">
        <v>120</v>
      </c>
      <c r="R20" s="24">
        <f t="shared" si="3"/>
        <v>9174.9</v>
      </c>
      <c r="S20" s="25">
        <f t="shared" si="4"/>
        <v>72.58</v>
      </c>
      <c r="T20" s="64">
        <f t="shared" si="5"/>
        <v>-47.42</v>
      </c>
      <c r="U20" s="71"/>
      <c r="V20" s="72">
        <f t="shared" si="6"/>
        <v>9174.9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>
        <v>1950</v>
      </c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71"/>
      <c r="V21" s="72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11540</v>
      </c>
      <c r="E22" s="30"/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12040</v>
      </c>
      <c r="N22" s="24">
        <f t="shared" si="1"/>
        <v>12040</v>
      </c>
      <c r="O22" s="25">
        <f t="shared" si="2"/>
        <v>331.1</v>
      </c>
      <c r="P22" s="26">
        <v>2000</v>
      </c>
      <c r="Q22" s="26">
        <v>150</v>
      </c>
      <c r="R22" s="24">
        <f t="shared" si="3"/>
        <v>11558.9</v>
      </c>
      <c r="S22" s="25">
        <f t="shared" si="4"/>
        <v>114.38</v>
      </c>
      <c r="T22" s="64">
        <f t="shared" si="5"/>
        <v>-35.620000000000005</v>
      </c>
      <c r="U22" s="71"/>
      <c r="V22" s="72">
        <f t="shared" si="6"/>
        <v>11558.9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6064</v>
      </c>
      <c r="N23" s="24">
        <f t="shared" si="1"/>
        <v>6064</v>
      </c>
      <c r="O23" s="25">
        <f t="shared" si="2"/>
        <v>166.76</v>
      </c>
      <c r="P23" s="26">
        <v>39151</v>
      </c>
      <c r="Q23" s="26">
        <v>60</v>
      </c>
      <c r="R23" s="24">
        <f t="shared" si="3"/>
        <v>5837.24</v>
      </c>
      <c r="S23" s="25">
        <f t="shared" si="4"/>
        <v>57.607999999999997</v>
      </c>
      <c r="T23" s="64">
        <f t="shared" si="5"/>
        <v>-2.392000000000003</v>
      </c>
      <c r="U23" s="71"/>
      <c r="V23" s="72">
        <f t="shared" si="6"/>
        <v>5837.24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18528</v>
      </c>
      <c r="E24" s="30">
        <v>100</v>
      </c>
      <c r="F24" s="30">
        <v>250</v>
      </c>
      <c r="G24" s="30"/>
      <c r="H24" s="30">
        <v>500</v>
      </c>
      <c r="I24" s="20">
        <v>5</v>
      </c>
      <c r="J24" s="20"/>
      <c r="K24" s="20">
        <v>2</v>
      </c>
      <c r="L24" s="20"/>
      <c r="M24" s="20">
        <f t="shared" si="0"/>
        <v>27528</v>
      </c>
      <c r="N24" s="24">
        <f t="shared" si="1"/>
        <v>28847</v>
      </c>
      <c r="O24" s="25">
        <f t="shared" si="2"/>
        <v>757.02</v>
      </c>
      <c r="P24" s="26">
        <v>2000</v>
      </c>
      <c r="Q24" s="26">
        <v>131</v>
      </c>
      <c r="R24" s="24">
        <f t="shared" si="3"/>
        <v>27958.98</v>
      </c>
      <c r="S24" s="25">
        <f t="shared" si="4"/>
        <v>261.51600000000002</v>
      </c>
      <c r="T24" s="64">
        <f t="shared" si="5"/>
        <v>130.51600000000002</v>
      </c>
      <c r="U24" s="71">
        <v>60</v>
      </c>
      <c r="V24" s="72">
        <f t="shared" si="6"/>
        <v>27898.98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9087</v>
      </c>
      <c r="E25" s="30"/>
      <c r="F25" s="30">
        <v>20</v>
      </c>
      <c r="G25" s="30"/>
      <c r="H25" s="30">
        <v>80</v>
      </c>
      <c r="I25" s="20"/>
      <c r="J25" s="20"/>
      <c r="K25" s="20"/>
      <c r="L25" s="20"/>
      <c r="M25" s="20">
        <f t="shared" si="0"/>
        <v>10007</v>
      </c>
      <c r="N25" s="24">
        <f t="shared" si="1"/>
        <v>10007</v>
      </c>
      <c r="O25" s="25">
        <f t="shared" si="2"/>
        <v>275.1925</v>
      </c>
      <c r="P25" s="26"/>
      <c r="Q25" s="26">
        <v>98</v>
      </c>
      <c r="R25" s="24">
        <f t="shared" si="3"/>
        <v>9633.8075000000008</v>
      </c>
      <c r="S25" s="25">
        <f t="shared" si="4"/>
        <v>95.066499999999991</v>
      </c>
      <c r="T25" s="64">
        <f t="shared" si="5"/>
        <v>-2.9335000000000093</v>
      </c>
      <c r="U25" s="71">
        <v>1276</v>
      </c>
      <c r="V25" s="72">
        <f t="shared" si="6"/>
        <v>8357.8075000000008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9705</v>
      </c>
      <c r="E26" s="29"/>
      <c r="F26" s="30">
        <v>50</v>
      </c>
      <c r="G26" s="30"/>
      <c r="H26" s="30">
        <v>100</v>
      </c>
      <c r="I26" s="20"/>
      <c r="J26" s="20"/>
      <c r="K26" s="20"/>
      <c r="L26" s="20"/>
      <c r="M26" s="20">
        <f t="shared" si="0"/>
        <v>11105</v>
      </c>
      <c r="N26" s="24">
        <f t="shared" si="1"/>
        <v>11105</v>
      </c>
      <c r="O26" s="25">
        <f t="shared" si="2"/>
        <v>305.38749999999999</v>
      </c>
      <c r="P26" s="26">
        <v>-1000</v>
      </c>
      <c r="Q26" s="26">
        <v>80</v>
      </c>
      <c r="R26" s="24">
        <f t="shared" si="3"/>
        <v>10719.612499999999</v>
      </c>
      <c r="S26" s="25">
        <f t="shared" si="4"/>
        <v>105.4975</v>
      </c>
      <c r="T26" s="64">
        <f t="shared" si="5"/>
        <v>25.497500000000002</v>
      </c>
      <c r="U26" s="71"/>
      <c r="V26" s="72">
        <f t="shared" si="6"/>
        <v>10719.612499999999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2056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2056</v>
      </c>
      <c r="N27" s="40">
        <f t="shared" si="1"/>
        <v>2056</v>
      </c>
      <c r="O27" s="25">
        <f t="shared" si="2"/>
        <v>56.54</v>
      </c>
      <c r="P27" s="41"/>
      <c r="Q27" s="41"/>
      <c r="R27" s="24">
        <f t="shared" si="3"/>
        <v>1999.46</v>
      </c>
      <c r="S27" s="42">
        <f t="shared" si="4"/>
        <v>19.532</v>
      </c>
      <c r="T27" s="65">
        <f t="shared" si="5"/>
        <v>19.532</v>
      </c>
      <c r="U27" s="71"/>
      <c r="V27" s="72">
        <f t="shared" si="6"/>
        <v>1999.46</v>
      </c>
    </row>
    <row r="28" spans="1:22" ht="16.5" thickBot="1" x14ac:dyDescent="0.3">
      <c r="A28" s="73" t="s">
        <v>38</v>
      </c>
      <c r="B28" s="74"/>
      <c r="C28" s="75"/>
      <c r="D28" s="44">
        <f t="shared" ref="D28:E28" si="7">SUM(D7:D27)</f>
        <v>191459</v>
      </c>
      <c r="E28" s="45">
        <f t="shared" si="7"/>
        <v>510</v>
      </c>
      <c r="F28" s="45">
        <f t="shared" ref="F28:T28" si="8">SUM(F7:F27)</f>
        <v>760</v>
      </c>
      <c r="G28" s="45">
        <f t="shared" si="8"/>
        <v>50</v>
      </c>
      <c r="H28" s="45">
        <f t="shared" si="8"/>
        <v>1905</v>
      </c>
      <c r="I28" s="45">
        <f t="shared" si="8"/>
        <v>48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45">
        <f t="shared" si="8"/>
        <v>226854</v>
      </c>
      <c r="N28" s="45">
        <f t="shared" si="8"/>
        <v>243848</v>
      </c>
      <c r="O28" s="46">
        <f t="shared" si="8"/>
        <v>6238.4850000000015</v>
      </c>
      <c r="P28" s="45">
        <f t="shared" si="8"/>
        <v>77571</v>
      </c>
      <c r="Q28" s="45">
        <f t="shared" si="8"/>
        <v>2122</v>
      </c>
      <c r="R28" s="45">
        <f t="shared" si="8"/>
        <v>235487.51499999998</v>
      </c>
      <c r="S28" s="45">
        <f t="shared" si="8"/>
        <v>2155.1130000000003</v>
      </c>
      <c r="T28" s="70">
        <f t="shared" si="8"/>
        <v>33.1129999999999</v>
      </c>
      <c r="U28" s="71"/>
      <c r="V28" s="71"/>
    </row>
    <row r="29" spans="1:22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9">E4+E5-E28</f>
        <v>10825</v>
      </c>
      <c r="F29" s="48">
        <f t="shared" si="9"/>
        <v>23290</v>
      </c>
      <c r="G29" s="48">
        <f t="shared" si="9"/>
        <v>360</v>
      </c>
      <c r="H29" s="48">
        <f t="shared" si="9"/>
        <v>45775</v>
      </c>
      <c r="I29" s="48">
        <f t="shared" si="9"/>
        <v>1072</v>
      </c>
      <c r="J29" s="48">
        <f t="shared" si="9"/>
        <v>492</v>
      </c>
      <c r="K29" s="48">
        <f t="shared" si="9"/>
        <v>455</v>
      </c>
      <c r="L29" s="48">
        <f t="shared" si="9"/>
        <v>0</v>
      </c>
      <c r="M29" s="97"/>
      <c r="N29" s="98"/>
      <c r="O29" s="98"/>
      <c r="P29" s="98"/>
      <c r="Q29" s="98"/>
      <c r="R29" s="98"/>
      <c r="S29" s="98"/>
      <c r="T29" s="98"/>
      <c r="U29" s="98"/>
      <c r="V29" s="99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48" priority="47" operator="equal">
      <formula>212030016606640</formula>
    </cfRule>
  </conditionalFormatting>
  <conditionalFormatting sqref="D29 E4:E6 E28:K29">
    <cfRule type="cellIs" dxfId="947" priority="45" operator="equal">
      <formula>$E$4</formula>
    </cfRule>
    <cfRule type="cellIs" dxfId="946" priority="46" operator="equal">
      <formula>2120</formula>
    </cfRule>
  </conditionalFormatting>
  <conditionalFormatting sqref="D29:E29 F4:F6 F28:F29">
    <cfRule type="cellIs" dxfId="945" priority="43" operator="equal">
      <formula>$F$4</formula>
    </cfRule>
    <cfRule type="cellIs" dxfId="944" priority="44" operator="equal">
      <formula>300</formula>
    </cfRule>
  </conditionalFormatting>
  <conditionalFormatting sqref="G4:G6 G28:G29">
    <cfRule type="cellIs" dxfId="943" priority="41" operator="equal">
      <formula>$G$4</formula>
    </cfRule>
    <cfRule type="cellIs" dxfId="942" priority="42" operator="equal">
      <formula>1660</formula>
    </cfRule>
  </conditionalFormatting>
  <conditionalFormatting sqref="H4:H6 H28:H29">
    <cfRule type="cellIs" dxfId="941" priority="39" operator="equal">
      <formula>$H$4</formula>
    </cfRule>
    <cfRule type="cellIs" dxfId="940" priority="40" operator="equal">
      <formula>6640</formula>
    </cfRule>
  </conditionalFormatting>
  <conditionalFormatting sqref="T6:T28">
    <cfRule type="cellIs" dxfId="939" priority="38" operator="lessThan">
      <formula>0</formula>
    </cfRule>
  </conditionalFormatting>
  <conditionalFormatting sqref="T7:T27">
    <cfRule type="cellIs" dxfId="938" priority="35" operator="lessThan">
      <formula>0</formula>
    </cfRule>
    <cfRule type="cellIs" dxfId="937" priority="36" operator="lessThan">
      <formula>0</formula>
    </cfRule>
    <cfRule type="cellIs" dxfId="936" priority="37" operator="lessThan">
      <formula>0</formula>
    </cfRule>
  </conditionalFormatting>
  <conditionalFormatting sqref="E4:E6 E28:K28">
    <cfRule type="cellIs" dxfId="935" priority="34" operator="equal">
      <formula>$E$4</formula>
    </cfRule>
  </conditionalFormatting>
  <conditionalFormatting sqref="D28:D29 D6 D4:M4">
    <cfRule type="cellIs" dxfId="934" priority="33" operator="equal">
      <formula>$D$4</formula>
    </cfRule>
  </conditionalFormatting>
  <conditionalFormatting sqref="I4:I6 I28:I29">
    <cfRule type="cellIs" dxfId="933" priority="32" operator="equal">
      <formula>$I$4</formula>
    </cfRule>
  </conditionalFormatting>
  <conditionalFormatting sqref="J4:J6 J28:J29">
    <cfRule type="cellIs" dxfId="932" priority="31" operator="equal">
      <formula>$J$4</formula>
    </cfRule>
  </conditionalFormatting>
  <conditionalFormatting sqref="K4:K6 K28:K29">
    <cfRule type="cellIs" dxfId="931" priority="30" operator="equal">
      <formula>$K$4</formula>
    </cfRule>
  </conditionalFormatting>
  <conditionalFormatting sqref="M4:M6">
    <cfRule type="cellIs" dxfId="930" priority="29" operator="equal">
      <formula>$L$4</formula>
    </cfRule>
  </conditionalFormatting>
  <conditionalFormatting sqref="T7:T28">
    <cfRule type="cellIs" dxfId="929" priority="26" operator="lessThan">
      <formula>0</formula>
    </cfRule>
    <cfRule type="cellIs" dxfId="928" priority="27" operator="lessThan">
      <formula>0</formula>
    </cfRule>
    <cfRule type="cellIs" dxfId="927" priority="28" operator="lessThan">
      <formula>0</formula>
    </cfRule>
  </conditionalFormatting>
  <conditionalFormatting sqref="D5:K5">
    <cfRule type="cellIs" dxfId="926" priority="25" operator="greaterThan">
      <formula>0</formula>
    </cfRule>
  </conditionalFormatting>
  <conditionalFormatting sqref="T6:T28">
    <cfRule type="cellIs" dxfId="925" priority="24" operator="lessThan">
      <formula>0</formula>
    </cfRule>
  </conditionalFormatting>
  <conditionalFormatting sqref="T7:T27">
    <cfRule type="cellIs" dxfId="924" priority="21" operator="lessThan">
      <formula>0</formula>
    </cfRule>
    <cfRule type="cellIs" dxfId="923" priority="22" operator="lessThan">
      <formula>0</formula>
    </cfRule>
    <cfRule type="cellIs" dxfId="922" priority="23" operator="lessThan">
      <formula>0</formula>
    </cfRule>
  </conditionalFormatting>
  <conditionalFormatting sqref="T7:T28">
    <cfRule type="cellIs" dxfId="921" priority="18" operator="lessThan">
      <formula>0</formula>
    </cfRule>
    <cfRule type="cellIs" dxfId="920" priority="19" operator="lessThan">
      <formula>0</formula>
    </cfRule>
    <cfRule type="cellIs" dxfId="919" priority="20" operator="lessThan">
      <formula>0</formula>
    </cfRule>
  </conditionalFormatting>
  <conditionalFormatting sqref="D5:K5">
    <cfRule type="cellIs" dxfId="918" priority="17" operator="greaterThan">
      <formula>0</formula>
    </cfRule>
  </conditionalFormatting>
  <conditionalFormatting sqref="L4 L6 L28:L29">
    <cfRule type="cellIs" dxfId="917" priority="16" operator="equal">
      <formula>$L$4</formula>
    </cfRule>
  </conditionalFormatting>
  <conditionalFormatting sqref="D7:S7">
    <cfRule type="cellIs" dxfId="916" priority="15" operator="greaterThan">
      <formula>0</formula>
    </cfRule>
  </conditionalFormatting>
  <conditionalFormatting sqref="D9:S9">
    <cfRule type="cellIs" dxfId="915" priority="14" operator="greaterThan">
      <formula>0</formula>
    </cfRule>
  </conditionalFormatting>
  <conditionalFormatting sqref="D11:S11">
    <cfRule type="cellIs" dxfId="914" priority="13" operator="greaterThan">
      <formula>0</formula>
    </cfRule>
  </conditionalFormatting>
  <conditionalFormatting sqref="D13:S13">
    <cfRule type="cellIs" dxfId="913" priority="12" operator="greaterThan">
      <formula>0</formula>
    </cfRule>
  </conditionalFormatting>
  <conditionalFormatting sqref="D15:S15">
    <cfRule type="cellIs" dxfId="912" priority="11" operator="greaterThan">
      <formula>0</formula>
    </cfRule>
  </conditionalFormatting>
  <conditionalFormatting sqref="D17:S17">
    <cfRule type="cellIs" dxfId="911" priority="10" operator="greaterThan">
      <formula>0</formula>
    </cfRule>
  </conditionalFormatting>
  <conditionalFormatting sqref="D19:S19">
    <cfRule type="cellIs" dxfId="910" priority="9" operator="greaterThan">
      <formula>0</formula>
    </cfRule>
  </conditionalFormatting>
  <conditionalFormatting sqref="D21:S21">
    <cfRule type="cellIs" dxfId="909" priority="8" operator="greaterThan">
      <formula>0</formula>
    </cfRule>
  </conditionalFormatting>
  <conditionalFormatting sqref="D23:S23">
    <cfRule type="cellIs" dxfId="908" priority="7" operator="greaterThan">
      <formula>0</formula>
    </cfRule>
  </conditionalFormatting>
  <conditionalFormatting sqref="D25:S25">
    <cfRule type="cellIs" dxfId="907" priority="6" operator="greaterThan">
      <formula>0</formula>
    </cfRule>
  </conditionalFormatting>
  <conditionalFormatting sqref="D27:S27">
    <cfRule type="cellIs" dxfId="906" priority="5" operator="greaterThan">
      <formula>0</formula>
    </cfRule>
  </conditionalFormatting>
  <conditionalFormatting sqref="U6">
    <cfRule type="cellIs" dxfId="905" priority="4" operator="lessThan">
      <formula>0</formula>
    </cfRule>
  </conditionalFormatting>
  <conditionalFormatting sqref="U6">
    <cfRule type="cellIs" dxfId="904" priority="3" operator="lessThan">
      <formula>0</formula>
    </cfRule>
  </conditionalFormatting>
  <conditionalFormatting sqref="V6">
    <cfRule type="cellIs" dxfId="903" priority="2" operator="lessThan">
      <formula>0</formula>
    </cfRule>
  </conditionalFormatting>
  <conditionalFormatting sqref="V6">
    <cfRule type="cellIs" dxfId="902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'11'!D29</f>
        <v>245729</v>
      </c>
      <c r="E4" s="2">
        <f>'11'!E29</f>
        <v>10825</v>
      </c>
      <c r="F4" s="2">
        <f>'11'!F29</f>
        <v>23290</v>
      </c>
      <c r="G4" s="2">
        <f>'11'!G29</f>
        <v>360</v>
      </c>
      <c r="H4" s="2">
        <f>'11'!H29</f>
        <v>45775</v>
      </c>
      <c r="I4" s="2">
        <f>'11'!I29</f>
        <v>1072</v>
      </c>
      <c r="J4" s="2">
        <f>'11'!J29</f>
        <v>492</v>
      </c>
      <c r="K4" s="2">
        <f>'11'!K29</f>
        <v>455</v>
      </c>
      <c r="L4" s="2">
        <f>'11'!L29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8">E4+E5-E28</f>
        <v>10825</v>
      </c>
      <c r="F29" s="48">
        <f t="shared" si="8"/>
        <v>23290</v>
      </c>
      <c r="G29" s="48">
        <f t="shared" si="8"/>
        <v>360</v>
      </c>
      <c r="H29" s="48">
        <f t="shared" si="8"/>
        <v>45775</v>
      </c>
      <c r="I29" s="48">
        <f t="shared" si="8"/>
        <v>1072</v>
      </c>
      <c r="J29" s="48">
        <f t="shared" si="8"/>
        <v>492</v>
      </c>
      <c r="K29" s="48">
        <f t="shared" si="8"/>
        <v>455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'12'!D29</f>
        <v>245729</v>
      </c>
      <c r="E4" s="2">
        <f>'12'!E29</f>
        <v>10825</v>
      </c>
      <c r="F4" s="2">
        <f>'12'!F29</f>
        <v>23290</v>
      </c>
      <c r="G4" s="2">
        <f>'12'!G29</f>
        <v>360</v>
      </c>
      <c r="H4" s="2">
        <f>'12'!H29</f>
        <v>45775</v>
      </c>
      <c r="I4" s="2">
        <f>'12'!I29</f>
        <v>1072</v>
      </c>
      <c r="J4" s="2">
        <f>'12'!J29</f>
        <v>492</v>
      </c>
      <c r="K4" s="2">
        <f>'12'!K29</f>
        <v>455</v>
      </c>
      <c r="L4" s="2">
        <f>'12'!L29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8">E4+E5-E28</f>
        <v>10825</v>
      </c>
      <c r="F29" s="48">
        <f t="shared" si="8"/>
        <v>23290</v>
      </c>
      <c r="G29" s="48">
        <f t="shared" si="8"/>
        <v>360</v>
      </c>
      <c r="H29" s="48">
        <f t="shared" si="8"/>
        <v>45775</v>
      </c>
      <c r="I29" s="48">
        <f t="shared" si="8"/>
        <v>1072</v>
      </c>
      <c r="J29" s="48">
        <f t="shared" si="8"/>
        <v>492</v>
      </c>
      <c r="K29" s="48">
        <f t="shared" si="8"/>
        <v>455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sqref="A1:XFD104857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'13'!D29</f>
        <v>245729</v>
      </c>
      <c r="E4" s="2">
        <f>'13'!E29</f>
        <v>10825</v>
      </c>
      <c r="F4" s="2">
        <f>'13'!F29</f>
        <v>23290</v>
      </c>
      <c r="G4" s="2">
        <f>'13'!G29</f>
        <v>360</v>
      </c>
      <c r="H4" s="2">
        <f>'13'!H29</f>
        <v>45775</v>
      </c>
      <c r="I4" s="2">
        <f>'13'!I29</f>
        <v>1072</v>
      </c>
      <c r="J4" s="2">
        <f>'13'!J29</f>
        <v>492</v>
      </c>
      <c r="K4" s="2">
        <f>'13'!K29</f>
        <v>455</v>
      </c>
      <c r="L4" s="2">
        <f>'13'!L29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8">E4+E5-E28</f>
        <v>10825</v>
      </c>
      <c r="F29" s="48">
        <f t="shared" si="8"/>
        <v>23290</v>
      </c>
      <c r="G29" s="48">
        <f t="shared" si="8"/>
        <v>360</v>
      </c>
      <c r="H29" s="48">
        <f t="shared" si="8"/>
        <v>45775</v>
      </c>
      <c r="I29" s="48">
        <f t="shared" si="8"/>
        <v>1072</v>
      </c>
      <c r="J29" s="48">
        <f t="shared" si="8"/>
        <v>492</v>
      </c>
      <c r="K29" s="48">
        <f t="shared" si="8"/>
        <v>455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'14'!D29</f>
        <v>245729</v>
      </c>
      <c r="E4" s="2">
        <f>'14'!E29</f>
        <v>10825</v>
      </c>
      <c r="F4" s="2">
        <f>'14'!F29</f>
        <v>23290</v>
      </c>
      <c r="G4" s="2">
        <f>'14'!G29</f>
        <v>360</v>
      </c>
      <c r="H4" s="2">
        <f>'14'!H29</f>
        <v>45775</v>
      </c>
      <c r="I4" s="2">
        <f>'14'!I29</f>
        <v>1072</v>
      </c>
      <c r="J4" s="2">
        <f>'14'!J29</f>
        <v>492</v>
      </c>
      <c r="K4" s="2">
        <f>'14'!K29</f>
        <v>455</v>
      </c>
      <c r="L4" s="2">
        <f>'14'!L29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8">E4+E5-E28</f>
        <v>10825</v>
      </c>
      <c r="F29" s="48">
        <f t="shared" si="8"/>
        <v>23290</v>
      </c>
      <c r="G29" s="48">
        <f t="shared" si="8"/>
        <v>360</v>
      </c>
      <c r="H29" s="48">
        <f t="shared" si="8"/>
        <v>45775</v>
      </c>
      <c r="I29" s="48">
        <f t="shared" si="8"/>
        <v>1072</v>
      </c>
      <c r="J29" s="48">
        <f t="shared" si="8"/>
        <v>492</v>
      </c>
      <c r="K29" s="48">
        <f t="shared" si="8"/>
        <v>455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2" sqref="F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'15'!D29</f>
        <v>245729</v>
      </c>
      <c r="E4" s="2">
        <f>'15'!E29</f>
        <v>10825</v>
      </c>
      <c r="F4" s="2">
        <f>'15'!F29</f>
        <v>23290</v>
      </c>
      <c r="G4" s="2">
        <f>'15'!G29</f>
        <v>360</v>
      </c>
      <c r="H4" s="2">
        <f>'15'!H29</f>
        <v>45775</v>
      </c>
      <c r="I4" s="2">
        <f>'15'!I29</f>
        <v>1072</v>
      </c>
      <c r="J4" s="2">
        <f>'15'!J29</f>
        <v>492</v>
      </c>
      <c r="K4" s="2">
        <f>'15'!K29</f>
        <v>455</v>
      </c>
      <c r="L4" s="2">
        <f>'15'!L29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8">E4+E5-E28</f>
        <v>10825</v>
      </c>
      <c r="F29" s="48">
        <f t="shared" si="8"/>
        <v>23290</v>
      </c>
      <c r="G29" s="48">
        <f t="shared" si="8"/>
        <v>360</v>
      </c>
      <c r="H29" s="48">
        <f t="shared" si="8"/>
        <v>45775</v>
      </c>
      <c r="I29" s="48">
        <f t="shared" si="8"/>
        <v>1072</v>
      </c>
      <c r="J29" s="48">
        <f t="shared" si="8"/>
        <v>492</v>
      </c>
      <c r="K29" s="48">
        <f t="shared" si="8"/>
        <v>455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'16'!D29</f>
        <v>245729</v>
      </c>
      <c r="E4" s="2">
        <f>'16'!E29</f>
        <v>10825</v>
      </c>
      <c r="F4" s="2">
        <f>'16'!F29</f>
        <v>23290</v>
      </c>
      <c r="G4" s="2">
        <f>'16'!G29</f>
        <v>360</v>
      </c>
      <c r="H4" s="2">
        <f>'16'!H29</f>
        <v>45775</v>
      </c>
      <c r="I4" s="2">
        <f>'16'!I29</f>
        <v>1072</v>
      </c>
      <c r="J4" s="2">
        <f>'16'!J29</f>
        <v>492</v>
      </c>
      <c r="K4" s="2">
        <f>'16'!K29</f>
        <v>455</v>
      </c>
      <c r="L4" s="2">
        <f>'16'!L29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8">E4+E5-E28</f>
        <v>10825</v>
      </c>
      <c r="F29" s="48">
        <f t="shared" si="8"/>
        <v>23290</v>
      </c>
      <c r="G29" s="48">
        <f t="shared" si="8"/>
        <v>360</v>
      </c>
      <c r="H29" s="48">
        <f t="shared" si="8"/>
        <v>45775</v>
      </c>
      <c r="I29" s="48">
        <f t="shared" si="8"/>
        <v>1072</v>
      </c>
      <c r="J29" s="48">
        <f t="shared" si="8"/>
        <v>492</v>
      </c>
      <c r="K29" s="48">
        <f t="shared" si="8"/>
        <v>455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'17'!D29</f>
        <v>245729</v>
      </c>
      <c r="E4" s="2">
        <f>'17'!E29</f>
        <v>10825</v>
      </c>
      <c r="F4" s="2">
        <f>'17'!F29</f>
        <v>23290</v>
      </c>
      <c r="G4" s="2">
        <f>'17'!G29</f>
        <v>360</v>
      </c>
      <c r="H4" s="2">
        <f>'17'!H29</f>
        <v>45775</v>
      </c>
      <c r="I4" s="2">
        <f>'17'!I29</f>
        <v>1072</v>
      </c>
      <c r="J4" s="2">
        <f>'17'!J29</f>
        <v>492</v>
      </c>
      <c r="K4" s="2">
        <f>'17'!K29</f>
        <v>455</v>
      </c>
      <c r="L4" s="2">
        <f>'17'!L29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8">E4+E5-E28</f>
        <v>10825</v>
      </c>
      <c r="F29" s="48">
        <f t="shared" si="8"/>
        <v>23290</v>
      </c>
      <c r="G29" s="48">
        <f t="shared" si="8"/>
        <v>360</v>
      </c>
      <c r="H29" s="48">
        <f t="shared" si="8"/>
        <v>45775</v>
      </c>
      <c r="I29" s="48">
        <f t="shared" si="8"/>
        <v>1072</v>
      </c>
      <c r="J29" s="48">
        <f t="shared" si="8"/>
        <v>492</v>
      </c>
      <c r="K29" s="48">
        <f t="shared" si="8"/>
        <v>455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'18'!D29</f>
        <v>245729</v>
      </c>
      <c r="E4" s="2">
        <f>'18'!E29</f>
        <v>10825</v>
      </c>
      <c r="F4" s="2">
        <f>'18'!F29</f>
        <v>23290</v>
      </c>
      <c r="G4" s="2">
        <f>'18'!G29</f>
        <v>360</v>
      </c>
      <c r="H4" s="2">
        <f>'18'!H29</f>
        <v>45775</v>
      </c>
      <c r="I4" s="2">
        <f>'18'!I29</f>
        <v>1072</v>
      </c>
      <c r="J4" s="2">
        <f>'18'!J29</f>
        <v>492</v>
      </c>
      <c r="K4" s="2">
        <f>'18'!K29</f>
        <v>455</v>
      </c>
      <c r="L4" s="2">
        <f>'18'!L29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8">E4+E5-E28</f>
        <v>10825</v>
      </c>
      <c r="F29" s="48">
        <f t="shared" si="8"/>
        <v>23290</v>
      </c>
      <c r="G29" s="48">
        <f t="shared" si="8"/>
        <v>360</v>
      </c>
      <c r="H29" s="48">
        <f t="shared" si="8"/>
        <v>45775</v>
      </c>
      <c r="I29" s="48">
        <f t="shared" si="8"/>
        <v>1072</v>
      </c>
      <c r="J29" s="48">
        <f t="shared" si="8"/>
        <v>492</v>
      </c>
      <c r="K29" s="48">
        <f t="shared" si="8"/>
        <v>455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49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76" t="s">
        <v>39</v>
      </c>
      <c r="B29" s="77"/>
      <c r="C29" s="7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9" priority="43" operator="equal">
      <formula>212030016606640</formula>
    </cfRule>
  </conditionalFormatting>
  <conditionalFormatting sqref="D29 E4:E6 E28:K29">
    <cfRule type="cellIs" dxfId="1338" priority="41" operator="equal">
      <formula>$E$4</formula>
    </cfRule>
    <cfRule type="cellIs" dxfId="1337" priority="42" operator="equal">
      <formula>2120</formula>
    </cfRule>
  </conditionalFormatting>
  <conditionalFormatting sqref="D29:E29 F4:F6 F28:F29">
    <cfRule type="cellIs" dxfId="1336" priority="39" operator="equal">
      <formula>$F$4</formula>
    </cfRule>
    <cfRule type="cellIs" dxfId="1335" priority="40" operator="equal">
      <formula>300</formula>
    </cfRule>
  </conditionalFormatting>
  <conditionalFormatting sqref="G4:G6 G28:G29">
    <cfRule type="cellIs" dxfId="1334" priority="37" operator="equal">
      <formula>$G$4</formula>
    </cfRule>
    <cfRule type="cellIs" dxfId="1333" priority="38" operator="equal">
      <formula>1660</formula>
    </cfRule>
  </conditionalFormatting>
  <conditionalFormatting sqref="H4:H6 H28:H29">
    <cfRule type="cellIs" dxfId="1332" priority="35" operator="equal">
      <formula>$H$4</formula>
    </cfRule>
    <cfRule type="cellIs" dxfId="1331" priority="36" operator="equal">
      <formula>6640</formula>
    </cfRule>
  </conditionalFormatting>
  <conditionalFormatting sqref="T6:T28">
    <cfRule type="cellIs" dxfId="1330" priority="34" operator="lessThan">
      <formula>0</formula>
    </cfRule>
  </conditionalFormatting>
  <conditionalFormatting sqref="T7:T27">
    <cfRule type="cellIs" dxfId="1329" priority="31" operator="lessThan">
      <formula>0</formula>
    </cfRule>
    <cfRule type="cellIs" dxfId="1328" priority="32" operator="lessThan">
      <formula>0</formula>
    </cfRule>
    <cfRule type="cellIs" dxfId="1327" priority="33" operator="lessThan">
      <formula>0</formula>
    </cfRule>
  </conditionalFormatting>
  <conditionalFormatting sqref="E4:E6 E28:K28">
    <cfRule type="cellIs" dxfId="1326" priority="30" operator="equal">
      <formula>$E$4</formula>
    </cfRule>
  </conditionalFormatting>
  <conditionalFormatting sqref="D28:D29 D6 D4:M4">
    <cfRule type="cellIs" dxfId="1325" priority="29" operator="equal">
      <formula>$D$4</formula>
    </cfRule>
  </conditionalFormatting>
  <conditionalFormatting sqref="I4:I6 I28:I29">
    <cfRule type="cellIs" dxfId="1324" priority="28" operator="equal">
      <formula>$I$4</formula>
    </cfRule>
  </conditionalFormatting>
  <conditionalFormatting sqref="J4:J6 J28:J29">
    <cfRule type="cellIs" dxfId="1323" priority="27" operator="equal">
      <formula>$J$4</formula>
    </cfRule>
  </conditionalFormatting>
  <conditionalFormatting sqref="K4:K6 K28:K29">
    <cfRule type="cellIs" dxfId="1322" priority="26" operator="equal">
      <formula>$K$4</formula>
    </cfRule>
  </conditionalFormatting>
  <conditionalFormatting sqref="M4:M6">
    <cfRule type="cellIs" dxfId="1321" priority="25" operator="equal">
      <formula>$L$4</formula>
    </cfRule>
  </conditionalFormatting>
  <conditionalFormatting sqref="T7:T28">
    <cfRule type="cellIs" dxfId="1320" priority="22" operator="lessThan">
      <formula>0</formula>
    </cfRule>
    <cfRule type="cellIs" dxfId="1319" priority="23" operator="lessThan">
      <formula>0</formula>
    </cfRule>
    <cfRule type="cellIs" dxfId="1318" priority="24" operator="lessThan">
      <formula>0</formula>
    </cfRule>
  </conditionalFormatting>
  <conditionalFormatting sqref="D5:K5">
    <cfRule type="cellIs" dxfId="1317" priority="21" operator="greaterThan">
      <formula>0</formula>
    </cfRule>
  </conditionalFormatting>
  <conditionalFormatting sqref="T6:T28">
    <cfRule type="cellIs" dxfId="1316" priority="20" operator="lessThan">
      <formula>0</formula>
    </cfRule>
  </conditionalFormatting>
  <conditionalFormatting sqref="T7:T27">
    <cfRule type="cellIs" dxfId="1315" priority="17" operator="lessThan">
      <formula>0</formula>
    </cfRule>
    <cfRule type="cellIs" dxfId="1314" priority="18" operator="lessThan">
      <formula>0</formula>
    </cfRule>
    <cfRule type="cellIs" dxfId="1313" priority="19" operator="lessThan">
      <formula>0</formula>
    </cfRule>
  </conditionalFormatting>
  <conditionalFormatting sqref="T7:T28">
    <cfRule type="cellIs" dxfId="1312" priority="14" operator="lessThan">
      <formula>0</formula>
    </cfRule>
    <cfRule type="cellIs" dxfId="1311" priority="15" operator="lessThan">
      <formula>0</formula>
    </cfRule>
    <cfRule type="cellIs" dxfId="1310" priority="16" operator="lessThan">
      <formula>0</formula>
    </cfRule>
  </conditionalFormatting>
  <conditionalFormatting sqref="D5:K5">
    <cfRule type="cellIs" dxfId="1309" priority="13" operator="greaterThan">
      <formula>0</formula>
    </cfRule>
  </conditionalFormatting>
  <conditionalFormatting sqref="L4 L6 L28:L29">
    <cfRule type="cellIs" dxfId="1308" priority="12" operator="equal">
      <formula>$L$4</formula>
    </cfRule>
  </conditionalFormatting>
  <conditionalFormatting sqref="D7:S7">
    <cfRule type="cellIs" dxfId="1307" priority="11" operator="greaterThan">
      <formula>0</formula>
    </cfRule>
  </conditionalFormatting>
  <conditionalFormatting sqref="D9:S9">
    <cfRule type="cellIs" dxfId="1306" priority="10" operator="greaterThan">
      <formula>0</formula>
    </cfRule>
  </conditionalFormatting>
  <conditionalFormatting sqref="D11:S11">
    <cfRule type="cellIs" dxfId="1305" priority="9" operator="greaterThan">
      <formula>0</formula>
    </cfRule>
  </conditionalFormatting>
  <conditionalFormatting sqref="D13:S13">
    <cfRule type="cellIs" dxfId="1304" priority="8" operator="greaterThan">
      <formula>0</formula>
    </cfRule>
  </conditionalFormatting>
  <conditionalFormatting sqref="D15:S15">
    <cfRule type="cellIs" dxfId="1303" priority="7" operator="greaterThan">
      <formula>0</formula>
    </cfRule>
  </conditionalFormatting>
  <conditionalFormatting sqref="D17:S17">
    <cfRule type="cellIs" dxfId="1302" priority="6" operator="greaterThan">
      <formula>0</formula>
    </cfRule>
  </conditionalFormatting>
  <conditionalFormatting sqref="D19:S19">
    <cfRule type="cellIs" dxfId="1301" priority="5" operator="greaterThan">
      <formula>0</formula>
    </cfRule>
  </conditionalFormatting>
  <conditionalFormatting sqref="D21:S21">
    <cfRule type="cellIs" dxfId="1300" priority="4" operator="greaterThan">
      <formula>0</formula>
    </cfRule>
  </conditionalFormatting>
  <conditionalFormatting sqref="D23:S23">
    <cfRule type="cellIs" dxfId="1299" priority="3" operator="greaterThan">
      <formula>0</formula>
    </cfRule>
  </conditionalFormatting>
  <conditionalFormatting sqref="D25:S25">
    <cfRule type="cellIs" dxfId="1298" priority="2" operator="greaterThan">
      <formula>0</formula>
    </cfRule>
  </conditionalFormatting>
  <conditionalFormatting sqref="D27:S27">
    <cfRule type="cellIs" dxfId="1297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'19'!D29</f>
        <v>245729</v>
      </c>
      <c r="E4" s="2">
        <f>'19'!E29</f>
        <v>10825</v>
      </c>
      <c r="F4" s="2">
        <f>'19'!F29</f>
        <v>23290</v>
      </c>
      <c r="G4" s="2">
        <f>'19'!G29</f>
        <v>360</v>
      </c>
      <c r="H4" s="2">
        <f>'19'!H29</f>
        <v>45775</v>
      </c>
      <c r="I4" s="2">
        <f>'19'!I29</f>
        <v>1072</v>
      </c>
      <c r="J4" s="2">
        <f>'19'!J29</f>
        <v>492</v>
      </c>
      <c r="K4" s="2">
        <f>'19'!K29</f>
        <v>455</v>
      </c>
      <c r="L4" s="2">
        <f>'19'!L29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8">E4+E5-E28</f>
        <v>10825</v>
      </c>
      <c r="F29" s="48">
        <f t="shared" si="8"/>
        <v>23290</v>
      </c>
      <c r="G29" s="48">
        <f t="shared" si="8"/>
        <v>360</v>
      </c>
      <c r="H29" s="48">
        <f t="shared" si="8"/>
        <v>45775</v>
      </c>
      <c r="I29" s="48">
        <f t="shared" si="8"/>
        <v>1072</v>
      </c>
      <c r="J29" s="48">
        <f t="shared" si="8"/>
        <v>492</v>
      </c>
      <c r="K29" s="48">
        <f t="shared" si="8"/>
        <v>455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1" sqref="E11:I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'20'!D29</f>
        <v>245729</v>
      </c>
      <c r="E4" s="2">
        <f>'20'!E29</f>
        <v>10825</v>
      </c>
      <c r="F4" s="2">
        <f>'20'!F29</f>
        <v>23290</v>
      </c>
      <c r="G4" s="2">
        <f>'20'!G29</f>
        <v>360</v>
      </c>
      <c r="H4" s="2">
        <f>'20'!H29</f>
        <v>45775</v>
      </c>
      <c r="I4" s="2">
        <f>'20'!I29</f>
        <v>1072</v>
      </c>
      <c r="J4" s="2">
        <f>'20'!J29</f>
        <v>492</v>
      </c>
      <c r="K4" s="2">
        <f>'20'!K29</f>
        <v>455</v>
      </c>
      <c r="L4" s="2">
        <f>'20'!L29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8">E4+E5-E28</f>
        <v>10825</v>
      </c>
      <c r="F29" s="48">
        <f t="shared" si="8"/>
        <v>23290</v>
      </c>
      <c r="G29" s="48">
        <f t="shared" si="8"/>
        <v>360</v>
      </c>
      <c r="H29" s="48">
        <f t="shared" si="8"/>
        <v>45775</v>
      </c>
      <c r="I29" s="48">
        <f t="shared" si="8"/>
        <v>1072</v>
      </c>
      <c r="J29" s="48">
        <f t="shared" si="8"/>
        <v>492</v>
      </c>
      <c r="K29" s="48">
        <f t="shared" si="8"/>
        <v>455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'21'!D29</f>
        <v>245729</v>
      </c>
      <c r="E4" s="2">
        <f>'21'!E29</f>
        <v>10825</v>
      </c>
      <c r="F4" s="2">
        <f>'21'!F29</f>
        <v>23290</v>
      </c>
      <c r="G4" s="2">
        <f>'21'!G29</f>
        <v>360</v>
      </c>
      <c r="H4" s="2">
        <f>'21'!H29</f>
        <v>45775</v>
      </c>
      <c r="I4" s="2">
        <f>'21'!I29</f>
        <v>1072</v>
      </c>
      <c r="J4" s="2">
        <f>'21'!J29</f>
        <v>492</v>
      </c>
      <c r="K4" s="2">
        <f>'21'!K29</f>
        <v>455</v>
      </c>
      <c r="L4" s="2">
        <f>'21'!L29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8">E4+E5-E28</f>
        <v>10825</v>
      </c>
      <c r="F29" s="48">
        <f t="shared" si="8"/>
        <v>23290</v>
      </c>
      <c r="G29" s="48">
        <f t="shared" si="8"/>
        <v>360</v>
      </c>
      <c r="H29" s="48">
        <f t="shared" si="8"/>
        <v>45775</v>
      </c>
      <c r="I29" s="48">
        <f t="shared" si="8"/>
        <v>1072</v>
      </c>
      <c r="J29" s="48">
        <f t="shared" si="8"/>
        <v>492</v>
      </c>
      <c r="K29" s="48">
        <f t="shared" si="8"/>
        <v>455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'22'!D29</f>
        <v>245729</v>
      </c>
      <c r="E4" s="2">
        <f>'22'!E29</f>
        <v>10825</v>
      </c>
      <c r="F4" s="2">
        <f>'22'!F29</f>
        <v>23290</v>
      </c>
      <c r="G4" s="2">
        <f>'22'!G29</f>
        <v>360</v>
      </c>
      <c r="H4" s="2">
        <f>'22'!H29</f>
        <v>45775</v>
      </c>
      <c r="I4" s="2">
        <f>'22'!I29</f>
        <v>1072</v>
      </c>
      <c r="J4" s="2">
        <f>'22'!J29</f>
        <v>492</v>
      </c>
      <c r="K4" s="2">
        <f>'22'!K29</f>
        <v>455</v>
      </c>
      <c r="L4" s="2">
        <f>'22'!L29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8">E4+E5-E28</f>
        <v>10825</v>
      </c>
      <c r="F29" s="48">
        <f t="shared" si="8"/>
        <v>23290</v>
      </c>
      <c r="G29" s="48">
        <f t="shared" si="8"/>
        <v>360</v>
      </c>
      <c r="H29" s="48">
        <f t="shared" si="8"/>
        <v>45775</v>
      </c>
      <c r="I29" s="48">
        <f t="shared" si="8"/>
        <v>1072</v>
      </c>
      <c r="J29" s="48">
        <f t="shared" si="8"/>
        <v>492</v>
      </c>
      <c r="K29" s="48">
        <f t="shared" si="8"/>
        <v>455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'23'!D29</f>
        <v>245729</v>
      </c>
      <c r="E4" s="2">
        <f>'23'!E29</f>
        <v>10825</v>
      </c>
      <c r="F4" s="2">
        <f>'23'!F29</f>
        <v>23290</v>
      </c>
      <c r="G4" s="2">
        <f>'23'!G29</f>
        <v>360</v>
      </c>
      <c r="H4" s="2">
        <f>'23'!H29</f>
        <v>45775</v>
      </c>
      <c r="I4" s="2">
        <f>'23'!I29</f>
        <v>1072</v>
      </c>
      <c r="J4" s="2">
        <f>'23'!J29</f>
        <v>492</v>
      </c>
      <c r="K4" s="2">
        <f>'23'!K29</f>
        <v>455</v>
      </c>
      <c r="L4" s="2">
        <f>'23'!L29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8">E4+E5-E28</f>
        <v>10825</v>
      </c>
      <c r="F29" s="48">
        <f t="shared" si="8"/>
        <v>23290</v>
      </c>
      <c r="G29" s="48">
        <f t="shared" si="8"/>
        <v>360</v>
      </c>
      <c r="H29" s="48">
        <f t="shared" si="8"/>
        <v>45775</v>
      </c>
      <c r="I29" s="48">
        <f t="shared" si="8"/>
        <v>1072</v>
      </c>
      <c r="J29" s="48">
        <f t="shared" si="8"/>
        <v>492</v>
      </c>
      <c r="K29" s="48">
        <f t="shared" si="8"/>
        <v>455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'24'!D29</f>
        <v>245729</v>
      </c>
      <c r="E4" s="2">
        <f>'24'!E29</f>
        <v>10825</v>
      </c>
      <c r="F4" s="2">
        <f>'24'!F29</f>
        <v>23290</v>
      </c>
      <c r="G4" s="2">
        <f>'24'!G29</f>
        <v>360</v>
      </c>
      <c r="H4" s="2">
        <f>'24'!H29</f>
        <v>45775</v>
      </c>
      <c r="I4" s="2">
        <f>'24'!I29</f>
        <v>1072</v>
      </c>
      <c r="J4" s="2">
        <f>'24'!J29</f>
        <v>492</v>
      </c>
      <c r="K4" s="2">
        <f>'24'!K29</f>
        <v>455</v>
      </c>
      <c r="L4" s="2">
        <f>'24'!L29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8">E4+E5-E28</f>
        <v>10825</v>
      </c>
      <c r="F29" s="48">
        <f t="shared" si="8"/>
        <v>23290</v>
      </c>
      <c r="G29" s="48">
        <f t="shared" si="8"/>
        <v>360</v>
      </c>
      <c r="H29" s="48">
        <f t="shared" si="8"/>
        <v>45775</v>
      </c>
      <c r="I29" s="48">
        <f t="shared" si="8"/>
        <v>1072</v>
      </c>
      <c r="J29" s="48">
        <f t="shared" si="8"/>
        <v>492</v>
      </c>
      <c r="K29" s="48">
        <f t="shared" si="8"/>
        <v>455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'25'!D29</f>
        <v>245729</v>
      </c>
      <c r="E4" s="2">
        <f>'25'!E29</f>
        <v>10825</v>
      </c>
      <c r="F4" s="2">
        <f>'25'!F29</f>
        <v>23290</v>
      </c>
      <c r="G4" s="2">
        <f>'25'!G29</f>
        <v>360</v>
      </c>
      <c r="H4" s="2">
        <f>'25'!H29</f>
        <v>45775</v>
      </c>
      <c r="I4" s="2">
        <f>'25'!I29</f>
        <v>1072</v>
      </c>
      <c r="J4" s="2">
        <f>'25'!J29</f>
        <v>492</v>
      </c>
      <c r="K4" s="2">
        <f>'25'!K29</f>
        <v>455</v>
      </c>
      <c r="L4" s="2">
        <f>'25'!L29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8">E4+E5-E28</f>
        <v>10825</v>
      </c>
      <c r="F29" s="48">
        <f t="shared" si="8"/>
        <v>23290</v>
      </c>
      <c r="G29" s="48">
        <f t="shared" si="8"/>
        <v>360</v>
      </c>
      <c r="H29" s="48">
        <f t="shared" si="8"/>
        <v>45775</v>
      </c>
      <c r="I29" s="48">
        <f t="shared" si="8"/>
        <v>1072</v>
      </c>
      <c r="J29" s="48">
        <f t="shared" si="8"/>
        <v>492</v>
      </c>
      <c r="K29" s="48">
        <f t="shared" si="8"/>
        <v>455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'26'!D29</f>
        <v>245729</v>
      </c>
      <c r="E4" s="2">
        <f>'26'!E29</f>
        <v>10825</v>
      </c>
      <c r="F4" s="2">
        <f>'26'!F29</f>
        <v>23290</v>
      </c>
      <c r="G4" s="2">
        <f>'26'!G29</f>
        <v>360</v>
      </c>
      <c r="H4" s="2">
        <f>'26'!H29</f>
        <v>45775</v>
      </c>
      <c r="I4" s="2">
        <f>'26'!I29</f>
        <v>1072</v>
      </c>
      <c r="J4" s="2">
        <f>'26'!J29</f>
        <v>492</v>
      </c>
      <c r="K4" s="2">
        <f>'26'!K29</f>
        <v>455</v>
      </c>
      <c r="L4" s="2">
        <f>'26'!L29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8">E4+E5-E28</f>
        <v>10825</v>
      </c>
      <c r="F29" s="48">
        <f t="shared" si="8"/>
        <v>23290</v>
      </c>
      <c r="G29" s="48">
        <f t="shared" si="8"/>
        <v>360</v>
      </c>
      <c r="H29" s="48">
        <f t="shared" si="8"/>
        <v>45775</v>
      </c>
      <c r="I29" s="48">
        <f t="shared" si="8"/>
        <v>1072</v>
      </c>
      <c r="J29" s="48">
        <f t="shared" si="8"/>
        <v>492</v>
      </c>
      <c r="K29" s="48">
        <f t="shared" si="8"/>
        <v>455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'27'!D29</f>
        <v>245729</v>
      </c>
      <c r="E4" s="2">
        <f>'27'!E29</f>
        <v>10825</v>
      </c>
      <c r="F4" s="2">
        <f>'27'!F29</f>
        <v>23290</v>
      </c>
      <c r="G4" s="2">
        <f>'27'!G29</f>
        <v>360</v>
      </c>
      <c r="H4" s="2">
        <f>'27'!H29</f>
        <v>45775</v>
      </c>
      <c r="I4" s="2">
        <f>'27'!I29</f>
        <v>1072</v>
      </c>
      <c r="J4" s="2">
        <f>'27'!J29</f>
        <v>492</v>
      </c>
      <c r="K4" s="2">
        <f>'27'!K29</f>
        <v>455</v>
      </c>
      <c r="L4" s="2">
        <f>'27'!L29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8">E4+E5-E28</f>
        <v>10825</v>
      </c>
      <c r="F29" s="48">
        <f t="shared" si="8"/>
        <v>23290</v>
      </c>
      <c r="G29" s="48">
        <f t="shared" si="8"/>
        <v>360</v>
      </c>
      <c r="H29" s="48">
        <f t="shared" si="8"/>
        <v>45775</v>
      </c>
      <c r="I29" s="48">
        <f t="shared" si="8"/>
        <v>1072</v>
      </c>
      <c r="J29" s="48">
        <f t="shared" si="8"/>
        <v>492</v>
      </c>
      <c r="K29" s="48">
        <f t="shared" si="8"/>
        <v>455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'28'!D29</f>
        <v>245729</v>
      </c>
      <c r="E4" s="2">
        <f>'28'!E29</f>
        <v>10825</v>
      </c>
      <c r="F4" s="2">
        <f>'28'!F29</f>
        <v>23290</v>
      </c>
      <c r="G4" s="2">
        <f>'28'!G29</f>
        <v>360</v>
      </c>
      <c r="H4" s="2">
        <f>'28'!H29</f>
        <v>45775</v>
      </c>
      <c r="I4" s="2">
        <f>'28'!I29</f>
        <v>1072</v>
      </c>
      <c r="J4" s="2">
        <f>'28'!J29</f>
        <v>492</v>
      </c>
      <c r="K4" s="2">
        <f>'28'!K29</f>
        <v>455</v>
      </c>
      <c r="L4" s="2">
        <f>'28'!L29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8">E4+E5-E28</f>
        <v>10825</v>
      </c>
      <c r="F29" s="48">
        <f t="shared" si="8"/>
        <v>23290</v>
      </c>
      <c r="G29" s="48">
        <f t="shared" si="8"/>
        <v>360</v>
      </c>
      <c r="H29" s="48">
        <f t="shared" si="8"/>
        <v>45775</v>
      </c>
      <c r="I29" s="48">
        <f t="shared" si="8"/>
        <v>1072</v>
      </c>
      <c r="J29" s="48">
        <f t="shared" si="8"/>
        <v>492</v>
      </c>
      <c r="K29" s="48">
        <f t="shared" si="8"/>
        <v>455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76" t="s">
        <v>39</v>
      </c>
      <c r="B29" s="77"/>
      <c r="C29" s="78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6" priority="43" operator="equal">
      <formula>212030016606640</formula>
    </cfRule>
  </conditionalFormatting>
  <conditionalFormatting sqref="D29 E4:E6 E28:K29">
    <cfRule type="cellIs" dxfId="1295" priority="41" operator="equal">
      <formula>$E$4</formula>
    </cfRule>
    <cfRule type="cellIs" dxfId="1294" priority="42" operator="equal">
      <formula>2120</formula>
    </cfRule>
  </conditionalFormatting>
  <conditionalFormatting sqref="D29:E29 F4:F6 F28:F29">
    <cfRule type="cellIs" dxfId="1293" priority="39" operator="equal">
      <formula>$F$4</formula>
    </cfRule>
    <cfRule type="cellIs" dxfId="1292" priority="40" operator="equal">
      <formula>300</formula>
    </cfRule>
  </conditionalFormatting>
  <conditionalFormatting sqref="G4:G6 G28:G29">
    <cfRule type="cellIs" dxfId="1291" priority="37" operator="equal">
      <formula>$G$4</formula>
    </cfRule>
    <cfRule type="cellIs" dxfId="1290" priority="38" operator="equal">
      <formula>1660</formula>
    </cfRule>
  </conditionalFormatting>
  <conditionalFormatting sqref="H4:H6 H28:H29">
    <cfRule type="cellIs" dxfId="1289" priority="35" operator="equal">
      <formula>$H$4</formula>
    </cfRule>
    <cfRule type="cellIs" dxfId="1288" priority="36" operator="equal">
      <formula>6640</formula>
    </cfRule>
  </conditionalFormatting>
  <conditionalFormatting sqref="T6:T28">
    <cfRule type="cellIs" dxfId="1287" priority="34" operator="lessThan">
      <formula>0</formula>
    </cfRule>
  </conditionalFormatting>
  <conditionalFormatting sqref="T7:T27">
    <cfRule type="cellIs" dxfId="1286" priority="31" operator="lessThan">
      <formula>0</formula>
    </cfRule>
    <cfRule type="cellIs" dxfId="1285" priority="32" operator="lessThan">
      <formula>0</formula>
    </cfRule>
    <cfRule type="cellIs" dxfId="1284" priority="33" operator="lessThan">
      <formula>0</formula>
    </cfRule>
  </conditionalFormatting>
  <conditionalFormatting sqref="E4:E6 E28:K28">
    <cfRule type="cellIs" dxfId="1283" priority="30" operator="equal">
      <formula>$E$4</formula>
    </cfRule>
  </conditionalFormatting>
  <conditionalFormatting sqref="D28:D29 D6 D4:M4">
    <cfRule type="cellIs" dxfId="1282" priority="29" operator="equal">
      <formula>$D$4</formula>
    </cfRule>
  </conditionalFormatting>
  <conditionalFormatting sqref="I4:I6 I28:I29">
    <cfRule type="cellIs" dxfId="1281" priority="28" operator="equal">
      <formula>$I$4</formula>
    </cfRule>
  </conditionalFormatting>
  <conditionalFormatting sqref="J4:J6 J28:J29">
    <cfRule type="cellIs" dxfId="1280" priority="27" operator="equal">
      <formula>$J$4</formula>
    </cfRule>
  </conditionalFormatting>
  <conditionalFormatting sqref="K4:K6 K28:K29">
    <cfRule type="cellIs" dxfId="1279" priority="26" operator="equal">
      <formula>$K$4</formula>
    </cfRule>
  </conditionalFormatting>
  <conditionalFormatting sqref="M4:M6">
    <cfRule type="cellIs" dxfId="1278" priority="25" operator="equal">
      <formula>$L$4</formula>
    </cfRule>
  </conditionalFormatting>
  <conditionalFormatting sqref="T7:T28">
    <cfRule type="cellIs" dxfId="1277" priority="22" operator="lessThan">
      <formula>0</formula>
    </cfRule>
    <cfRule type="cellIs" dxfId="1276" priority="23" operator="lessThan">
      <formula>0</formula>
    </cfRule>
    <cfRule type="cellIs" dxfId="1275" priority="24" operator="lessThan">
      <formula>0</formula>
    </cfRule>
  </conditionalFormatting>
  <conditionalFormatting sqref="D5:K5">
    <cfRule type="cellIs" dxfId="1274" priority="21" operator="greaterThan">
      <formula>0</formula>
    </cfRule>
  </conditionalFormatting>
  <conditionalFormatting sqref="T6:T28">
    <cfRule type="cellIs" dxfId="1273" priority="20" operator="lessThan">
      <formula>0</formula>
    </cfRule>
  </conditionalFormatting>
  <conditionalFormatting sqref="T7:T27">
    <cfRule type="cellIs" dxfId="1272" priority="17" operator="lessThan">
      <formula>0</formula>
    </cfRule>
    <cfRule type="cellIs" dxfId="1271" priority="18" operator="lessThan">
      <formula>0</formula>
    </cfRule>
    <cfRule type="cellIs" dxfId="1270" priority="19" operator="lessThan">
      <formula>0</formula>
    </cfRule>
  </conditionalFormatting>
  <conditionalFormatting sqref="T7:T28">
    <cfRule type="cellIs" dxfId="1269" priority="14" operator="lessThan">
      <formula>0</formula>
    </cfRule>
    <cfRule type="cellIs" dxfId="1268" priority="15" operator="lessThan">
      <formula>0</formula>
    </cfRule>
    <cfRule type="cellIs" dxfId="1267" priority="16" operator="lessThan">
      <formula>0</formula>
    </cfRule>
  </conditionalFormatting>
  <conditionalFormatting sqref="D5:K5">
    <cfRule type="cellIs" dxfId="1266" priority="13" operator="greaterThan">
      <formula>0</formula>
    </cfRule>
  </conditionalFormatting>
  <conditionalFormatting sqref="L4 L6 L28:L29">
    <cfRule type="cellIs" dxfId="1265" priority="12" operator="equal">
      <formula>$L$4</formula>
    </cfRule>
  </conditionalFormatting>
  <conditionalFormatting sqref="D7:S7">
    <cfRule type="cellIs" dxfId="1264" priority="11" operator="greaterThan">
      <formula>0</formula>
    </cfRule>
  </conditionalFormatting>
  <conditionalFormatting sqref="D9:S9">
    <cfRule type="cellIs" dxfId="1263" priority="10" operator="greaterThan">
      <formula>0</formula>
    </cfRule>
  </conditionalFormatting>
  <conditionalFormatting sqref="D11:S11">
    <cfRule type="cellIs" dxfId="1262" priority="9" operator="greaterThan">
      <formula>0</formula>
    </cfRule>
  </conditionalFormatting>
  <conditionalFormatting sqref="D13:S13">
    <cfRule type="cellIs" dxfId="1261" priority="8" operator="greaterThan">
      <formula>0</formula>
    </cfRule>
  </conditionalFormatting>
  <conditionalFormatting sqref="D15:S15">
    <cfRule type="cellIs" dxfId="1260" priority="7" operator="greaterThan">
      <formula>0</formula>
    </cfRule>
  </conditionalFormatting>
  <conditionalFormatting sqref="D17:S17">
    <cfRule type="cellIs" dxfId="1259" priority="6" operator="greaterThan">
      <formula>0</formula>
    </cfRule>
  </conditionalFormatting>
  <conditionalFormatting sqref="D19:S19">
    <cfRule type="cellIs" dxfId="1258" priority="5" operator="greaterThan">
      <formula>0</formula>
    </cfRule>
  </conditionalFormatting>
  <conditionalFormatting sqref="D21:S21">
    <cfRule type="cellIs" dxfId="1257" priority="4" operator="greaterThan">
      <formula>0</formula>
    </cfRule>
  </conditionalFormatting>
  <conditionalFormatting sqref="D23:S23">
    <cfRule type="cellIs" dxfId="1256" priority="3" operator="greaterThan">
      <formula>0</formula>
    </cfRule>
  </conditionalFormatting>
  <conditionalFormatting sqref="D25:S25">
    <cfRule type="cellIs" dxfId="1255" priority="2" operator="greaterThan">
      <formula>0</formula>
    </cfRule>
  </conditionalFormatting>
  <conditionalFormatting sqref="D27:S27">
    <cfRule type="cellIs" dxfId="1254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'29'!D29</f>
        <v>245729</v>
      </c>
      <c r="E4" s="2">
        <f>'29'!E29</f>
        <v>10825</v>
      </c>
      <c r="F4" s="2">
        <f>'29'!F29</f>
        <v>23290</v>
      </c>
      <c r="G4" s="2">
        <f>'29'!G29</f>
        <v>360</v>
      </c>
      <c r="H4" s="2">
        <f>'29'!H29</f>
        <v>45775</v>
      </c>
      <c r="I4" s="2">
        <f>'29'!I29</f>
        <v>1072</v>
      </c>
      <c r="J4" s="2">
        <f>'29'!J29</f>
        <v>492</v>
      </c>
      <c r="K4" s="2">
        <f>'29'!K29</f>
        <v>455</v>
      </c>
      <c r="L4" s="2">
        <f>'29'!L29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8">E4+E5-E28</f>
        <v>10825</v>
      </c>
      <c r="F29" s="48">
        <f t="shared" si="8"/>
        <v>23290</v>
      </c>
      <c r="G29" s="48">
        <f t="shared" si="8"/>
        <v>360</v>
      </c>
      <c r="H29" s="48">
        <f t="shared" si="8"/>
        <v>45775</v>
      </c>
      <c r="I29" s="48">
        <f t="shared" si="8"/>
        <v>1072</v>
      </c>
      <c r="J29" s="48">
        <f t="shared" si="8"/>
        <v>492</v>
      </c>
      <c r="K29" s="48">
        <f t="shared" si="8"/>
        <v>455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'30'!D29</f>
        <v>245729</v>
      </c>
      <c r="E4" s="2">
        <f>'30'!E29</f>
        <v>10825</v>
      </c>
      <c r="F4" s="2">
        <f>'30'!F29</f>
        <v>23290</v>
      </c>
      <c r="G4" s="2">
        <f>'30'!G29</f>
        <v>360</v>
      </c>
      <c r="H4" s="2">
        <f>'30'!H29</f>
        <v>45775</v>
      </c>
      <c r="I4" s="2">
        <f>'30'!I29</f>
        <v>1072</v>
      </c>
      <c r="J4" s="2">
        <f>'30'!J29</f>
        <v>492</v>
      </c>
      <c r="K4" s="2">
        <f>'30'!K29</f>
        <v>455</v>
      </c>
      <c r="L4" s="2">
        <f>'30'!L29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8">E4+E5-E28</f>
        <v>10825</v>
      </c>
      <c r="F29" s="48">
        <f t="shared" si="8"/>
        <v>23290</v>
      </c>
      <c r="G29" s="48">
        <f t="shared" si="8"/>
        <v>360</v>
      </c>
      <c r="H29" s="48">
        <f t="shared" si="8"/>
        <v>45775</v>
      </c>
      <c r="I29" s="48">
        <f t="shared" si="8"/>
        <v>1072</v>
      </c>
      <c r="J29" s="48">
        <f t="shared" si="8"/>
        <v>492</v>
      </c>
      <c r="K29" s="48">
        <f t="shared" si="8"/>
        <v>455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/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1255455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69192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40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650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29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75842</v>
      </c>
      <c r="N7" s="24">
        <f>D7+E7*20+F7*10+G7*9+H7*9+I7*191+J7*191+K7*182+L7*100</f>
        <v>84129</v>
      </c>
      <c r="O7" s="25">
        <f>M7*2.75%</f>
        <v>2085.6550000000002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671</v>
      </c>
      <c r="R7" s="24">
        <f>M7-(M7*2.75%)+I7*191+J7*191+K7*182+L7*100-Q7</f>
        <v>81372.345000000001</v>
      </c>
      <c r="S7" s="25">
        <f>M7*0.95%</f>
        <v>720.49900000000002</v>
      </c>
      <c r="T7" s="27">
        <f>S7-Q7</f>
        <v>49.499000000000024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35184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430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41254</v>
      </c>
      <c r="N8" s="24">
        <f t="shared" ref="N8:N27" si="1">D8+E8*20+F8*10+G8*9+H8*9+I8*191+J8*191+K8*182+L8*100</f>
        <v>41254</v>
      </c>
      <c r="O8" s="25">
        <f t="shared" ref="O8:O27" si="2">M8*2.75%</f>
        <v>1134.4849999999999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920</v>
      </c>
      <c r="R8" s="24">
        <f t="shared" ref="R8:R27" si="3">M8-(M8*2.75%)+I8*191+J8*191+K8*182+L8*100-Q8</f>
        <v>39199.514999999999</v>
      </c>
      <c r="S8" s="25">
        <f t="shared" ref="S8:S27" si="4">M8*0.95%</f>
        <v>391.91300000000001</v>
      </c>
      <c r="T8" s="27">
        <f t="shared" ref="T8:T27" si="5">S8-Q8</f>
        <v>-528.08699999999999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105117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190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30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730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46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9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118557</v>
      </c>
      <c r="N9" s="24">
        <f t="shared" si="1"/>
        <v>129554</v>
      </c>
      <c r="O9" s="25">
        <f t="shared" si="2"/>
        <v>3260.3175000000001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1066</v>
      </c>
      <c r="R9" s="24">
        <f t="shared" si="3"/>
        <v>125227.6825</v>
      </c>
      <c r="S9" s="25">
        <f t="shared" si="4"/>
        <v>1126.2915</v>
      </c>
      <c r="T9" s="27">
        <f t="shared" si="5"/>
        <v>60.291500000000042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29900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170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4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32930</v>
      </c>
      <c r="N10" s="24">
        <f t="shared" si="1"/>
        <v>40934</v>
      </c>
      <c r="O10" s="25">
        <f t="shared" si="2"/>
        <v>905.57500000000005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165</v>
      </c>
      <c r="R10" s="24">
        <f t="shared" si="3"/>
        <v>39863.425000000003</v>
      </c>
      <c r="S10" s="25">
        <f t="shared" si="4"/>
        <v>312.83499999999998</v>
      </c>
      <c r="T10" s="27">
        <f t="shared" si="5"/>
        <v>147.83499999999998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62731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835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22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73246</v>
      </c>
      <c r="N11" s="24">
        <f t="shared" si="1"/>
        <v>87245</v>
      </c>
      <c r="O11" s="25">
        <f t="shared" si="2"/>
        <v>2014.2650000000001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402</v>
      </c>
      <c r="R11" s="24">
        <f t="shared" si="3"/>
        <v>84828.735000000001</v>
      </c>
      <c r="S11" s="25">
        <f t="shared" si="4"/>
        <v>695.83699999999999</v>
      </c>
      <c r="T11" s="27">
        <f t="shared" si="5"/>
        <v>293.83699999999999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30079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33979</v>
      </c>
      <c r="N12" s="24">
        <f t="shared" si="1"/>
        <v>35125</v>
      </c>
      <c r="O12" s="25">
        <f t="shared" si="2"/>
        <v>934.42250000000001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129</v>
      </c>
      <c r="R12" s="24">
        <f t="shared" si="3"/>
        <v>34061.577499999999</v>
      </c>
      <c r="S12" s="25">
        <f t="shared" si="4"/>
        <v>322.8005</v>
      </c>
      <c r="T12" s="27">
        <f t="shared" si="5"/>
        <v>193.8005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43209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10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43209</v>
      </c>
      <c r="N13" s="24">
        <f t="shared" si="1"/>
        <v>45029</v>
      </c>
      <c r="O13" s="25">
        <f t="shared" si="2"/>
        <v>1188.2474999999999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10</v>
      </c>
      <c r="R13" s="24">
        <f t="shared" si="3"/>
        <v>43830.752500000002</v>
      </c>
      <c r="S13" s="25">
        <f t="shared" si="4"/>
        <v>410.4855</v>
      </c>
      <c r="T13" s="27">
        <f t="shared" si="5"/>
        <v>400.4855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56262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180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33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57882</v>
      </c>
      <c r="N14" s="24">
        <f t="shared" si="1"/>
        <v>64731</v>
      </c>
      <c r="O14" s="25">
        <f t="shared" si="2"/>
        <v>1591.7550000000001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503</v>
      </c>
      <c r="R14" s="24">
        <f t="shared" si="3"/>
        <v>62636.245000000003</v>
      </c>
      <c r="S14" s="25">
        <f t="shared" si="4"/>
        <v>549.87900000000002</v>
      </c>
      <c r="T14" s="27">
        <f t="shared" si="5"/>
        <v>46.879000000000019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78609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130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80969</v>
      </c>
      <c r="N15" s="24">
        <f t="shared" si="1"/>
        <v>83589</v>
      </c>
      <c r="O15" s="25">
        <f t="shared" si="2"/>
        <v>2226.6475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801</v>
      </c>
      <c r="R15" s="24">
        <f t="shared" si="3"/>
        <v>80561.352499999994</v>
      </c>
      <c r="S15" s="25">
        <f t="shared" si="4"/>
        <v>769.20550000000003</v>
      </c>
      <c r="T15" s="27">
        <f t="shared" si="5"/>
        <v>-31.794499999999971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86751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580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8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92471</v>
      </c>
      <c r="N16" s="24">
        <f t="shared" si="1"/>
        <v>94909</v>
      </c>
      <c r="O16" s="25">
        <f t="shared" si="2"/>
        <v>2542.9524999999999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773</v>
      </c>
      <c r="R16" s="24">
        <f t="shared" si="3"/>
        <v>91593.047500000001</v>
      </c>
      <c r="S16" s="25">
        <f t="shared" si="4"/>
        <v>878.47450000000003</v>
      </c>
      <c r="T16" s="27">
        <f t="shared" si="5"/>
        <v>105.47450000000003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57414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150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30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300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64884</v>
      </c>
      <c r="N17" s="24">
        <f t="shared" si="1"/>
        <v>68659</v>
      </c>
      <c r="O17" s="25">
        <f t="shared" si="2"/>
        <v>1784.31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572</v>
      </c>
      <c r="R17" s="24">
        <f t="shared" si="3"/>
        <v>66302.69</v>
      </c>
      <c r="S17" s="25">
        <f t="shared" si="4"/>
        <v>616.39800000000002</v>
      </c>
      <c r="T17" s="27">
        <f t="shared" si="5"/>
        <v>44.398000000000025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34671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34671</v>
      </c>
      <c r="N18" s="24">
        <f t="shared" si="1"/>
        <v>37536</v>
      </c>
      <c r="O18" s="25">
        <f t="shared" si="2"/>
        <v>953.45249999999999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1087</v>
      </c>
      <c r="R18" s="24">
        <f t="shared" si="3"/>
        <v>35495.547500000001</v>
      </c>
      <c r="S18" s="25">
        <f t="shared" si="4"/>
        <v>329.37450000000001</v>
      </c>
      <c r="T18" s="27">
        <f t="shared" si="5"/>
        <v>-757.62549999999999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64670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120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490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35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72080</v>
      </c>
      <c r="N19" s="24">
        <f t="shared" si="1"/>
        <v>78765</v>
      </c>
      <c r="O19" s="25">
        <f t="shared" si="2"/>
        <v>1982.2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960</v>
      </c>
      <c r="R19" s="24">
        <f t="shared" si="3"/>
        <v>75822.8</v>
      </c>
      <c r="S19" s="25">
        <f t="shared" si="4"/>
        <v>684.76</v>
      </c>
      <c r="T19" s="27">
        <f t="shared" si="5"/>
        <v>-275.24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36417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50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37367</v>
      </c>
      <c r="N20" s="24">
        <f t="shared" si="1"/>
        <v>39232</v>
      </c>
      <c r="O20" s="25">
        <f t="shared" si="2"/>
        <v>1027.5925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620</v>
      </c>
      <c r="R20" s="24">
        <f t="shared" si="3"/>
        <v>37584.407500000001</v>
      </c>
      <c r="S20" s="25">
        <f t="shared" si="4"/>
        <v>354.98649999999998</v>
      </c>
      <c r="T20" s="27">
        <f t="shared" si="5"/>
        <v>-265.01350000000002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34152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150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26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39602</v>
      </c>
      <c r="N21" s="24">
        <f t="shared" si="1"/>
        <v>44568</v>
      </c>
      <c r="O21" s="25">
        <f t="shared" si="2"/>
        <v>1089.0550000000001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100</v>
      </c>
      <c r="R21" s="24">
        <f t="shared" si="3"/>
        <v>43378.945</v>
      </c>
      <c r="S21" s="25">
        <f t="shared" si="4"/>
        <v>376.21899999999999</v>
      </c>
      <c r="T21" s="27">
        <f t="shared" si="5"/>
        <v>276.21899999999999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91610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100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500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25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102380</v>
      </c>
      <c r="N22" s="24">
        <f t="shared" si="1"/>
        <v>108975</v>
      </c>
      <c r="O22" s="25">
        <f t="shared" si="2"/>
        <v>2815.45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907</v>
      </c>
      <c r="R22" s="24">
        <f t="shared" si="3"/>
        <v>105252.55</v>
      </c>
      <c r="S22" s="25">
        <f t="shared" si="4"/>
        <v>972.61</v>
      </c>
      <c r="T22" s="27">
        <f t="shared" si="5"/>
        <v>65.610000000000014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44127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44127</v>
      </c>
      <c r="N23" s="24">
        <f t="shared" si="1"/>
        <v>44127</v>
      </c>
      <c r="O23" s="25">
        <f t="shared" si="2"/>
        <v>1213.4925000000001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457</v>
      </c>
      <c r="R23" s="24">
        <f t="shared" si="3"/>
        <v>42456.5075</v>
      </c>
      <c r="S23" s="25">
        <f t="shared" si="4"/>
        <v>419.20650000000001</v>
      </c>
      <c r="T23" s="27">
        <f t="shared" si="5"/>
        <v>-37.793499999999995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140583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100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1000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154083</v>
      </c>
      <c r="N24" s="24">
        <f t="shared" si="1"/>
        <v>158840</v>
      </c>
      <c r="O24" s="25">
        <f t="shared" si="2"/>
        <v>4237.2825000000003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770</v>
      </c>
      <c r="R24" s="24">
        <f t="shared" si="3"/>
        <v>153832.7175</v>
      </c>
      <c r="S24" s="25">
        <f t="shared" si="4"/>
        <v>1463.7884999999999</v>
      </c>
      <c r="T24" s="27">
        <f t="shared" si="5"/>
        <v>693.78849999999989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41483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40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46703</v>
      </c>
      <c r="N25" s="24">
        <f t="shared" si="1"/>
        <v>52033</v>
      </c>
      <c r="O25" s="25">
        <f t="shared" si="2"/>
        <v>1284.3325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465</v>
      </c>
      <c r="R25" s="24">
        <f t="shared" si="3"/>
        <v>50283.667500000003</v>
      </c>
      <c r="S25" s="25">
        <f t="shared" si="4"/>
        <v>443.67849999999999</v>
      </c>
      <c r="T25" s="27">
        <f t="shared" si="5"/>
        <v>-21.321500000000015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54082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120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290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64782</v>
      </c>
      <c r="N26" s="24">
        <f t="shared" si="1"/>
        <v>67557</v>
      </c>
      <c r="O26" s="25">
        <f t="shared" si="2"/>
        <v>1781.5050000000001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368</v>
      </c>
      <c r="R26" s="24">
        <f t="shared" si="3"/>
        <v>65407.494999999995</v>
      </c>
      <c r="S26" s="25">
        <f t="shared" si="4"/>
        <v>615.42899999999997</v>
      </c>
      <c r="T26" s="27">
        <f t="shared" si="5"/>
        <v>247.42899999999997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32001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32001</v>
      </c>
      <c r="N27" s="40">
        <f t="shared" si="1"/>
        <v>33911</v>
      </c>
      <c r="O27" s="25">
        <f t="shared" si="2"/>
        <v>880.02750000000003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200</v>
      </c>
      <c r="R27" s="24">
        <f t="shared" si="3"/>
        <v>32830.972500000003</v>
      </c>
      <c r="S27" s="42">
        <f t="shared" si="4"/>
        <v>304.0095</v>
      </c>
      <c r="T27" s="43">
        <f t="shared" si="5"/>
        <v>104.0095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1228244</v>
      </c>
      <c r="E28" s="45">
        <f t="shared" si="6"/>
        <v>1580</v>
      </c>
      <c r="F28" s="45">
        <f t="shared" ref="F28:T28" si="7">SUM(F7:F27)</f>
        <v>1950</v>
      </c>
      <c r="G28" s="45">
        <f t="shared" si="7"/>
        <v>130</v>
      </c>
      <c r="H28" s="45">
        <f t="shared" si="7"/>
        <v>6945</v>
      </c>
      <c r="I28" s="45">
        <f t="shared" si="7"/>
        <v>383</v>
      </c>
      <c r="J28" s="45">
        <f t="shared" si="7"/>
        <v>36</v>
      </c>
      <c r="K28" s="45">
        <f t="shared" si="7"/>
        <v>97</v>
      </c>
      <c r="L28" s="45">
        <f t="shared" si="7"/>
        <v>0</v>
      </c>
      <c r="M28" s="45">
        <f t="shared" si="7"/>
        <v>1343019</v>
      </c>
      <c r="N28" s="45">
        <f t="shared" si="7"/>
        <v>1440702</v>
      </c>
      <c r="O28" s="46">
        <f t="shared" si="7"/>
        <v>36933.022499999992</v>
      </c>
      <c r="P28" s="45">
        <f t="shared" si="7"/>
        <v>0</v>
      </c>
      <c r="Q28" s="45">
        <f t="shared" si="7"/>
        <v>11946</v>
      </c>
      <c r="R28" s="45">
        <f t="shared" si="7"/>
        <v>1391822.9774999998</v>
      </c>
      <c r="S28" s="45">
        <f t="shared" si="7"/>
        <v>12758.680500000002</v>
      </c>
      <c r="T28" s="47">
        <f t="shared" si="7"/>
        <v>812.68050000000005</v>
      </c>
    </row>
    <row r="29" spans="1:20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8">E4+E5-E28</f>
        <v>10825</v>
      </c>
      <c r="F29" s="48">
        <f t="shared" si="8"/>
        <v>23290</v>
      </c>
      <c r="G29" s="48">
        <f t="shared" si="8"/>
        <v>360</v>
      </c>
      <c r="H29" s="48">
        <f t="shared" si="8"/>
        <v>45775</v>
      </c>
      <c r="I29" s="48">
        <f t="shared" si="8"/>
        <v>1072</v>
      </c>
      <c r="J29" s="48">
        <f t="shared" si="8"/>
        <v>492</v>
      </c>
      <c r="K29" s="48">
        <f t="shared" si="8"/>
        <v>455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76" t="s">
        <v>39</v>
      </c>
      <c r="B29" s="77"/>
      <c r="C29" s="78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3" priority="43" operator="equal">
      <formula>212030016606640</formula>
    </cfRule>
  </conditionalFormatting>
  <conditionalFormatting sqref="D29 E4:E6 E28:K29">
    <cfRule type="cellIs" dxfId="1252" priority="41" operator="equal">
      <formula>$E$4</formula>
    </cfRule>
    <cfRule type="cellIs" dxfId="1251" priority="42" operator="equal">
      <formula>2120</formula>
    </cfRule>
  </conditionalFormatting>
  <conditionalFormatting sqref="D29:E29 F4:F6 F28:F29">
    <cfRule type="cellIs" dxfId="1250" priority="39" operator="equal">
      <formula>$F$4</formula>
    </cfRule>
    <cfRule type="cellIs" dxfId="1249" priority="40" operator="equal">
      <formula>300</formula>
    </cfRule>
  </conditionalFormatting>
  <conditionalFormatting sqref="G4:G6 G28:G29">
    <cfRule type="cellIs" dxfId="1248" priority="37" operator="equal">
      <formula>$G$4</formula>
    </cfRule>
    <cfRule type="cellIs" dxfId="1247" priority="38" operator="equal">
      <formula>1660</formula>
    </cfRule>
  </conditionalFormatting>
  <conditionalFormatting sqref="H4:H6 H28:H29">
    <cfRule type="cellIs" dxfId="1246" priority="35" operator="equal">
      <formula>$H$4</formula>
    </cfRule>
    <cfRule type="cellIs" dxfId="1245" priority="36" operator="equal">
      <formula>6640</formula>
    </cfRule>
  </conditionalFormatting>
  <conditionalFormatting sqref="T6:T28">
    <cfRule type="cellIs" dxfId="1244" priority="34" operator="lessThan">
      <formula>0</formula>
    </cfRule>
  </conditionalFormatting>
  <conditionalFormatting sqref="T7:T27">
    <cfRule type="cellIs" dxfId="1243" priority="31" operator="lessThan">
      <formula>0</formula>
    </cfRule>
    <cfRule type="cellIs" dxfId="1242" priority="32" operator="lessThan">
      <formula>0</formula>
    </cfRule>
    <cfRule type="cellIs" dxfId="1241" priority="33" operator="lessThan">
      <formula>0</formula>
    </cfRule>
  </conditionalFormatting>
  <conditionalFormatting sqref="E4:E6 E28:K28">
    <cfRule type="cellIs" dxfId="1240" priority="30" operator="equal">
      <formula>$E$4</formula>
    </cfRule>
  </conditionalFormatting>
  <conditionalFormatting sqref="D28:D29 D6 D4:M4">
    <cfRule type="cellIs" dxfId="1239" priority="29" operator="equal">
      <formula>$D$4</formula>
    </cfRule>
  </conditionalFormatting>
  <conditionalFormatting sqref="I4:I6 I28:I29">
    <cfRule type="cellIs" dxfId="1238" priority="28" operator="equal">
      <formula>$I$4</formula>
    </cfRule>
  </conditionalFormatting>
  <conditionalFormatting sqref="J4:J6 J28:J29">
    <cfRule type="cellIs" dxfId="1237" priority="27" operator="equal">
      <formula>$J$4</formula>
    </cfRule>
  </conditionalFormatting>
  <conditionalFormatting sqref="K4:K6 K28:K29">
    <cfRule type="cellIs" dxfId="1236" priority="26" operator="equal">
      <formula>$K$4</formula>
    </cfRule>
  </conditionalFormatting>
  <conditionalFormatting sqref="M4:M6">
    <cfRule type="cellIs" dxfId="1235" priority="25" operator="equal">
      <formula>$L$4</formula>
    </cfRule>
  </conditionalFormatting>
  <conditionalFormatting sqref="T7:T28">
    <cfRule type="cellIs" dxfId="1234" priority="22" operator="lessThan">
      <formula>0</formula>
    </cfRule>
    <cfRule type="cellIs" dxfId="1233" priority="23" operator="lessThan">
      <formula>0</formula>
    </cfRule>
    <cfRule type="cellIs" dxfId="1232" priority="24" operator="lessThan">
      <formula>0</formula>
    </cfRule>
  </conditionalFormatting>
  <conditionalFormatting sqref="D5:K5">
    <cfRule type="cellIs" dxfId="1231" priority="21" operator="greaterThan">
      <formula>0</formula>
    </cfRule>
  </conditionalFormatting>
  <conditionalFormatting sqref="T6:T28">
    <cfRule type="cellIs" dxfId="1230" priority="20" operator="lessThan">
      <formula>0</formula>
    </cfRule>
  </conditionalFormatting>
  <conditionalFormatting sqref="T7:T27">
    <cfRule type="cellIs" dxfId="1229" priority="17" operator="lessThan">
      <formula>0</formula>
    </cfRule>
    <cfRule type="cellIs" dxfId="1228" priority="18" operator="lessThan">
      <formula>0</formula>
    </cfRule>
    <cfRule type="cellIs" dxfId="1227" priority="19" operator="lessThan">
      <formula>0</formula>
    </cfRule>
  </conditionalFormatting>
  <conditionalFormatting sqref="T7:T28">
    <cfRule type="cellIs" dxfId="1226" priority="14" operator="lessThan">
      <formula>0</formula>
    </cfRule>
    <cfRule type="cellIs" dxfId="1225" priority="15" operator="lessThan">
      <formula>0</formula>
    </cfRule>
    <cfRule type="cellIs" dxfId="1224" priority="16" operator="lessThan">
      <formula>0</formula>
    </cfRule>
  </conditionalFormatting>
  <conditionalFormatting sqref="D5:K5">
    <cfRule type="cellIs" dxfId="1223" priority="13" operator="greaterThan">
      <formula>0</formula>
    </cfRule>
  </conditionalFormatting>
  <conditionalFormatting sqref="L4 L6 L28:L29">
    <cfRule type="cellIs" dxfId="1222" priority="12" operator="equal">
      <formula>$L$4</formula>
    </cfRule>
  </conditionalFormatting>
  <conditionalFormatting sqref="D7:S7">
    <cfRule type="cellIs" dxfId="1221" priority="11" operator="greaterThan">
      <formula>0</formula>
    </cfRule>
  </conditionalFormatting>
  <conditionalFormatting sqref="D9:S9">
    <cfRule type="cellIs" dxfId="1220" priority="10" operator="greaterThan">
      <formula>0</formula>
    </cfRule>
  </conditionalFormatting>
  <conditionalFormatting sqref="D11:S11">
    <cfRule type="cellIs" dxfId="1219" priority="9" operator="greaterThan">
      <formula>0</formula>
    </cfRule>
  </conditionalFormatting>
  <conditionalFormatting sqref="D13:S13">
    <cfRule type="cellIs" dxfId="1218" priority="8" operator="greaterThan">
      <formula>0</formula>
    </cfRule>
  </conditionalFormatting>
  <conditionalFormatting sqref="D15:S15">
    <cfRule type="cellIs" dxfId="1217" priority="7" operator="greaterThan">
      <formula>0</formula>
    </cfRule>
  </conditionalFormatting>
  <conditionalFormatting sqref="D17:S17">
    <cfRule type="cellIs" dxfId="1216" priority="6" operator="greaterThan">
      <formula>0</formula>
    </cfRule>
  </conditionalFormatting>
  <conditionalFormatting sqref="D19:S19">
    <cfRule type="cellIs" dxfId="1215" priority="5" operator="greaterThan">
      <formula>0</formula>
    </cfRule>
  </conditionalFormatting>
  <conditionalFormatting sqref="D21:S21">
    <cfRule type="cellIs" dxfId="1214" priority="4" operator="greaterThan">
      <formula>0</formula>
    </cfRule>
  </conditionalFormatting>
  <conditionalFormatting sqref="D23:S23">
    <cfRule type="cellIs" dxfId="1213" priority="3" operator="greaterThan">
      <formula>0</formula>
    </cfRule>
  </conditionalFormatting>
  <conditionalFormatting sqref="D25:S25">
    <cfRule type="cellIs" dxfId="1212" priority="2" operator="greaterThan">
      <formula>0</formula>
    </cfRule>
  </conditionalFormatting>
  <conditionalFormatting sqref="D27:S27">
    <cfRule type="cellIs" dxfId="1211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52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76" t="s">
        <v>39</v>
      </c>
      <c r="B29" s="77"/>
      <c r="C29" s="78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0" priority="43" operator="equal">
      <formula>212030016606640</formula>
    </cfRule>
  </conditionalFormatting>
  <conditionalFormatting sqref="D29 E4:E6 E28:K29">
    <cfRule type="cellIs" dxfId="1209" priority="41" operator="equal">
      <formula>$E$4</formula>
    </cfRule>
    <cfRule type="cellIs" dxfId="1208" priority="42" operator="equal">
      <formula>2120</formula>
    </cfRule>
  </conditionalFormatting>
  <conditionalFormatting sqref="D29:E29 F4:F6 F28:F29">
    <cfRule type="cellIs" dxfId="1207" priority="39" operator="equal">
      <formula>$F$4</formula>
    </cfRule>
    <cfRule type="cellIs" dxfId="1206" priority="40" operator="equal">
      <formula>300</formula>
    </cfRule>
  </conditionalFormatting>
  <conditionalFormatting sqref="G4:G6 G28:G29">
    <cfRule type="cellIs" dxfId="1205" priority="37" operator="equal">
      <formula>$G$4</formula>
    </cfRule>
    <cfRule type="cellIs" dxfId="1204" priority="38" operator="equal">
      <formula>1660</formula>
    </cfRule>
  </conditionalFormatting>
  <conditionalFormatting sqref="H4:H6 H28:H29">
    <cfRule type="cellIs" dxfId="1203" priority="35" operator="equal">
      <formula>$H$4</formula>
    </cfRule>
    <cfRule type="cellIs" dxfId="1202" priority="36" operator="equal">
      <formula>6640</formula>
    </cfRule>
  </conditionalFormatting>
  <conditionalFormatting sqref="T6:T28">
    <cfRule type="cellIs" dxfId="1201" priority="34" operator="lessThan">
      <formula>0</formula>
    </cfRule>
  </conditionalFormatting>
  <conditionalFormatting sqref="T7:T27">
    <cfRule type="cellIs" dxfId="1200" priority="31" operator="lessThan">
      <formula>0</formula>
    </cfRule>
    <cfRule type="cellIs" dxfId="1199" priority="32" operator="lessThan">
      <formula>0</formula>
    </cfRule>
    <cfRule type="cellIs" dxfId="1198" priority="33" operator="lessThan">
      <formula>0</formula>
    </cfRule>
  </conditionalFormatting>
  <conditionalFormatting sqref="E4:E6 E28:K28">
    <cfRule type="cellIs" dxfId="1197" priority="30" operator="equal">
      <formula>$E$4</formula>
    </cfRule>
  </conditionalFormatting>
  <conditionalFormatting sqref="D28:D29 D6 D4:M4">
    <cfRule type="cellIs" dxfId="1196" priority="29" operator="equal">
      <formula>$D$4</formula>
    </cfRule>
  </conditionalFormatting>
  <conditionalFormatting sqref="I4:I6 I28:I29">
    <cfRule type="cellIs" dxfId="1195" priority="28" operator="equal">
      <formula>$I$4</formula>
    </cfRule>
  </conditionalFormatting>
  <conditionalFormatting sqref="J4:J6 J28:J29">
    <cfRule type="cellIs" dxfId="1194" priority="27" operator="equal">
      <formula>$J$4</formula>
    </cfRule>
  </conditionalFormatting>
  <conditionalFormatting sqref="K4:K6 K28:K29">
    <cfRule type="cellIs" dxfId="1193" priority="26" operator="equal">
      <formula>$K$4</formula>
    </cfRule>
  </conditionalFormatting>
  <conditionalFormatting sqref="M4:M6">
    <cfRule type="cellIs" dxfId="1192" priority="25" operator="equal">
      <formula>$L$4</formula>
    </cfRule>
  </conditionalFormatting>
  <conditionalFormatting sqref="T7:T28">
    <cfRule type="cellIs" dxfId="1191" priority="22" operator="lessThan">
      <formula>0</formula>
    </cfRule>
    <cfRule type="cellIs" dxfId="1190" priority="23" operator="lessThan">
      <formula>0</formula>
    </cfRule>
    <cfRule type="cellIs" dxfId="1189" priority="24" operator="lessThan">
      <formula>0</formula>
    </cfRule>
  </conditionalFormatting>
  <conditionalFormatting sqref="D5:K5">
    <cfRule type="cellIs" dxfId="1188" priority="21" operator="greaterThan">
      <formula>0</formula>
    </cfRule>
  </conditionalFormatting>
  <conditionalFormatting sqref="T6:T28">
    <cfRule type="cellIs" dxfId="1187" priority="20" operator="lessThan">
      <formula>0</formula>
    </cfRule>
  </conditionalFormatting>
  <conditionalFormatting sqref="T7:T27">
    <cfRule type="cellIs" dxfId="1186" priority="17" operator="lessThan">
      <formula>0</formula>
    </cfRule>
    <cfRule type="cellIs" dxfId="1185" priority="18" operator="lessThan">
      <formula>0</formula>
    </cfRule>
    <cfRule type="cellIs" dxfId="1184" priority="19" operator="lessThan">
      <formula>0</formula>
    </cfRule>
  </conditionalFormatting>
  <conditionalFormatting sqref="T7:T28">
    <cfRule type="cellIs" dxfId="1183" priority="14" operator="lessThan">
      <formula>0</formula>
    </cfRule>
    <cfRule type="cellIs" dxfId="1182" priority="15" operator="lessThan">
      <formula>0</formula>
    </cfRule>
    <cfRule type="cellIs" dxfId="1181" priority="16" operator="lessThan">
      <formula>0</formula>
    </cfRule>
  </conditionalFormatting>
  <conditionalFormatting sqref="D5:K5">
    <cfRule type="cellIs" dxfId="1180" priority="13" operator="greaterThan">
      <formula>0</formula>
    </cfRule>
  </conditionalFormatting>
  <conditionalFormatting sqref="L4 L6 L28:L29">
    <cfRule type="cellIs" dxfId="1179" priority="12" operator="equal">
      <formula>$L$4</formula>
    </cfRule>
  </conditionalFormatting>
  <conditionalFormatting sqref="D7:S7">
    <cfRule type="cellIs" dxfId="1178" priority="11" operator="greaterThan">
      <formula>0</formula>
    </cfRule>
  </conditionalFormatting>
  <conditionalFormatting sqref="D9:S9">
    <cfRule type="cellIs" dxfId="1177" priority="10" operator="greaterThan">
      <formula>0</formula>
    </cfRule>
  </conditionalFormatting>
  <conditionalFormatting sqref="D11:S11">
    <cfRule type="cellIs" dxfId="1176" priority="9" operator="greaterThan">
      <formula>0</formula>
    </cfRule>
  </conditionalFormatting>
  <conditionalFormatting sqref="D13:S13">
    <cfRule type="cellIs" dxfId="1175" priority="8" operator="greaterThan">
      <formula>0</formula>
    </cfRule>
  </conditionalFormatting>
  <conditionalFormatting sqref="D15:S15">
    <cfRule type="cellIs" dxfId="1174" priority="7" operator="greaterThan">
      <formula>0</formula>
    </cfRule>
  </conditionalFormatting>
  <conditionalFormatting sqref="D17:S17">
    <cfRule type="cellIs" dxfId="1173" priority="6" operator="greaterThan">
      <formula>0</formula>
    </cfRule>
  </conditionalFormatting>
  <conditionalFormatting sqref="D19:S19">
    <cfRule type="cellIs" dxfId="1172" priority="5" operator="greaterThan">
      <formula>0</formula>
    </cfRule>
  </conditionalFormatting>
  <conditionalFormatting sqref="D21:S21">
    <cfRule type="cellIs" dxfId="1171" priority="4" operator="greaterThan">
      <formula>0</formula>
    </cfRule>
  </conditionalFormatting>
  <conditionalFormatting sqref="D23:S23">
    <cfRule type="cellIs" dxfId="1170" priority="3" operator="greaterThan">
      <formula>0</formula>
    </cfRule>
  </conditionalFormatting>
  <conditionalFormatting sqref="D25:S25">
    <cfRule type="cellIs" dxfId="1169" priority="2" operator="greaterThan">
      <formula>0</formula>
    </cfRule>
  </conditionalFormatting>
  <conditionalFormatting sqref="D27:S27">
    <cfRule type="cellIs" dxfId="1168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6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1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1" ht="18.75" x14ac:dyDescent="0.25">
      <c r="A3" s="83" t="s">
        <v>53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1" x14ac:dyDescent="0.25">
      <c r="A4" s="87" t="s">
        <v>1</v>
      </c>
      <c r="B4" s="87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88"/>
      <c r="O4" s="88"/>
      <c r="P4" s="88"/>
      <c r="Q4" s="88"/>
      <c r="R4" s="88"/>
      <c r="S4" s="88"/>
      <c r="T4" s="88"/>
    </row>
    <row r="5" spans="1:21" x14ac:dyDescent="0.25">
      <c r="A5" s="87" t="s">
        <v>2</v>
      </c>
      <c r="B5" s="8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73" t="s">
        <v>38</v>
      </c>
      <c r="B28" s="74"/>
      <c r="C28" s="75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76" t="s">
        <v>39</v>
      </c>
      <c r="B29" s="77"/>
      <c r="C29" s="78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7" priority="43" operator="equal">
      <formula>212030016606640</formula>
    </cfRule>
  </conditionalFormatting>
  <conditionalFormatting sqref="D29 E4:E6 E28:K29">
    <cfRule type="cellIs" dxfId="1166" priority="41" operator="equal">
      <formula>$E$4</formula>
    </cfRule>
    <cfRule type="cellIs" dxfId="1165" priority="42" operator="equal">
      <formula>2120</formula>
    </cfRule>
  </conditionalFormatting>
  <conditionalFormatting sqref="D29:E29 F4:F6 F28:F29">
    <cfRule type="cellIs" dxfId="1164" priority="39" operator="equal">
      <formula>$F$4</formula>
    </cfRule>
    <cfRule type="cellIs" dxfId="1163" priority="40" operator="equal">
      <formula>300</formula>
    </cfRule>
  </conditionalFormatting>
  <conditionalFormatting sqref="G4:G6 G28:G29">
    <cfRule type="cellIs" dxfId="1162" priority="37" operator="equal">
      <formula>$G$4</formula>
    </cfRule>
    <cfRule type="cellIs" dxfId="1161" priority="38" operator="equal">
      <formula>1660</formula>
    </cfRule>
  </conditionalFormatting>
  <conditionalFormatting sqref="H4:H6 H28:H29">
    <cfRule type="cellIs" dxfId="1160" priority="35" operator="equal">
      <formula>$H$4</formula>
    </cfRule>
    <cfRule type="cellIs" dxfId="1159" priority="36" operator="equal">
      <formula>6640</formula>
    </cfRule>
  </conditionalFormatting>
  <conditionalFormatting sqref="T6:T28">
    <cfRule type="cellIs" dxfId="1158" priority="34" operator="lessThan">
      <formula>0</formula>
    </cfRule>
  </conditionalFormatting>
  <conditionalFormatting sqref="T7:T27">
    <cfRule type="cellIs" dxfId="1157" priority="31" operator="lessThan">
      <formula>0</formula>
    </cfRule>
    <cfRule type="cellIs" dxfId="1156" priority="32" operator="lessThan">
      <formula>0</formula>
    </cfRule>
    <cfRule type="cellIs" dxfId="1155" priority="33" operator="lessThan">
      <formula>0</formula>
    </cfRule>
  </conditionalFormatting>
  <conditionalFormatting sqref="E4:E6 E28:K28">
    <cfRule type="cellIs" dxfId="1154" priority="30" operator="equal">
      <formula>$E$4</formula>
    </cfRule>
  </conditionalFormatting>
  <conditionalFormatting sqref="D28:D29 D6 D4:M4">
    <cfRule type="cellIs" dxfId="1153" priority="29" operator="equal">
      <formula>$D$4</formula>
    </cfRule>
  </conditionalFormatting>
  <conditionalFormatting sqref="I4:I6 I28:I29">
    <cfRule type="cellIs" dxfId="1152" priority="28" operator="equal">
      <formula>$I$4</formula>
    </cfRule>
  </conditionalFormatting>
  <conditionalFormatting sqref="J4:J6 J28:J29">
    <cfRule type="cellIs" dxfId="1151" priority="27" operator="equal">
      <formula>$J$4</formula>
    </cfRule>
  </conditionalFormatting>
  <conditionalFormatting sqref="K4:K6 K28:K29">
    <cfRule type="cellIs" dxfId="1150" priority="26" operator="equal">
      <formula>$K$4</formula>
    </cfRule>
  </conditionalFormatting>
  <conditionalFormatting sqref="M4:M6">
    <cfRule type="cellIs" dxfId="1149" priority="25" operator="equal">
      <formula>$L$4</formula>
    </cfRule>
  </conditionalFormatting>
  <conditionalFormatting sqref="T7:T28">
    <cfRule type="cellIs" dxfId="1148" priority="22" operator="lessThan">
      <formula>0</formula>
    </cfRule>
    <cfRule type="cellIs" dxfId="1147" priority="23" operator="lessThan">
      <formula>0</formula>
    </cfRule>
    <cfRule type="cellIs" dxfId="1146" priority="24" operator="lessThan">
      <formula>0</formula>
    </cfRule>
  </conditionalFormatting>
  <conditionalFormatting sqref="D5:K5">
    <cfRule type="cellIs" dxfId="1145" priority="21" operator="greaterThan">
      <formula>0</formula>
    </cfRule>
  </conditionalFormatting>
  <conditionalFormatting sqref="T6:T28">
    <cfRule type="cellIs" dxfId="1144" priority="20" operator="lessThan">
      <formula>0</formula>
    </cfRule>
  </conditionalFormatting>
  <conditionalFormatting sqref="T7:T27">
    <cfRule type="cellIs" dxfId="1143" priority="17" operator="lessThan">
      <formula>0</formula>
    </cfRule>
    <cfRule type="cellIs" dxfId="1142" priority="18" operator="lessThan">
      <formula>0</formula>
    </cfRule>
    <cfRule type="cellIs" dxfId="1141" priority="19" operator="lessThan">
      <formula>0</formula>
    </cfRule>
  </conditionalFormatting>
  <conditionalFormatting sqref="T7:T28">
    <cfRule type="cellIs" dxfId="1140" priority="14" operator="lessThan">
      <formula>0</formula>
    </cfRule>
    <cfRule type="cellIs" dxfId="1139" priority="15" operator="lessThan">
      <formula>0</formula>
    </cfRule>
    <cfRule type="cellIs" dxfId="1138" priority="16" operator="lessThan">
      <formula>0</formula>
    </cfRule>
  </conditionalFormatting>
  <conditionalFormatting sqref="D5:K5">
    <cfRule type="cellIs" dxfId="1137" priority="13" operator="greaterThan">
      <formula>0</formula>
    </cfRule>
  </conditionalFormatting>
  <conditionalFormatting sqref="L4 L6 L28:L29">
    <cfRule type="cellIs" dxfId="1136" priority="12" operator="equal">
      <formula>$L$4</formula>
    </cfRule>
  </conditionalFormatting>
  <conditionalFormatting sqref="D7:S7">
    <cfRule type="cellIs" dxfId="1135" priority="11" operator="greaterThan">
      <formula>0</formula>
    </cfRule>
  </conditionalFormatting>
  <conditionalFormatting sqref="D9:S9">
    <cfRule type="cellIs" dxfId="1134" priority="10" operator="greaterThan">
      <formula>0</formula>
    </cfRule>
  </conditionalFormatting>
  <conditionalFormatting sqref="D11:S11">
    <cfRule type="cellIs" dxfId="1133" priority="9" operator="greaterThan">
      <formula>0</formula>
    </cfRule>
  </conditionalFormatting>
  <conditionalFormatting sqref="D13:S13">
    <cfRule type="cellIs" dxfId="1132" priority="8" operator="greaterThan">
      <formula>0</formula>
    </cfRule>
  </conditionalFormatting>
  <conditionalFormatting sqref="D15:S15">
    <cfRule type="cellIs" dxfId="1131" priority="7" operator="greaterThan">
      <formula>0</formula>
    </cfRule>
  </conditionalFormatting>
  <conditionalFormatting sqref="D17:S17">
    <cfRule type="cellIs" dxfId="1130" priority="6" operator="greaterThan">
      <formula>0</formula>
    </cfRule>
  </conditionalFormatting>
  <conditionalFormatting sqref="D19:S19">
    <cfRule type="cellIs" dxfId="1129" priority="5" operator="greaterThan">
      <formula>0</formula>
    </cfRule>
  </conditionalFormatting>
  <conditionalFormatting sqref="D21:S21">
    <cfRule type="cellIs" dxfId="1128" priority="4" operator="greaterThan">
      <formula>0</formula>
    </cfRule>
  </conditionalFormatting>
  <conditionalFormatting sqref="D23:S23">
    <cfRule type="cellIs" dxfId="1127" priority="3" operator="greaterThan">
      <formula>0</formula>
    </cfRule>
  </conditionalFormatting>
  <conditionalFormatting sqref="D25:S25">
    <cfRule type="cellIs" dxfId="1126" priority="2" operator="greaterThan">
      <formula>0</formula>
    </cfRule>
  </conditionalFormatting>
  <conditionalFormatting sqref="D27:S27">
    <cfRule type="cellIs" dxfId="1125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1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1" ht="18.75" x14ac:dyDescent="0.25">
      <c r="A3" s="83" t="s">
        <v>54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1" x14ac:dyDescent="0.25">
      <c r="A4" s="87" t="s">
        <v>1</v>
      </c>
      <c r="B4" s="87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88"/>
      <c r="O4" s="88"/>
      <c r="P4" s="88"/>
      <c r="Q4" s="88"/>
      <c r="R4" s="88"/>
      <c r="S4" s="88"/>
      <c r="T4" s="88"/>
    </row>
    <row r="5" spans="1:21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73" t="s">
        <v>38</v>
      </c>
      <c r="B28" s="74"/>
      <c r="C28" s="75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76" t="s">
        <v>39</v>
      </c>
      <c r="B29" s="77"/>
      <c r="C29" s="78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4" priority="43" operator="equal">
      <formula>212030016606640</formula>
    </cfRule>
  </conditionalFormatting>
  <conditionalFormatting sqref="D29 E4:E6 E28:K29">
    <cfRule type="cellIs" dxfId="1123" priority="41" operator="equal">
      <formula>$E$4</formula>
    </cfRule>
    <cfRule type="cellIs" dxfId="1122" priority="42" operator="equal">
      <formula>2120</formula>
    </cfRule>
  </conditionalFormatting>
  <conditionalFormatting sqref="D29:E29 F4:F6 F28:F29">
    <cfRule type="cellIs" dxfId="1121" priority="39" operator="equal">
      <formula>$F$4</formula>
    </cfRule>
    <cfRule type="cellIs" dxfId="1120" priority="40" operator="equal">
      <formula>300</formula>
    </cfRule>
  </conditionalFormatting>
  <conditionalFormatting sqref="G4:G6 G28:G29">
    <cfRule type="cellIs" dxfId="1119" priority="37" operator="equal">
      <formula>$G$4</formula>
    </cfRule>
    <cfRule type="cellIs" dxfId="1118" priority="38" operator="equal">
      <formula>1660</formula>
    </cfRule>
  </conditionalFormatting>
  <conditionalFormatting sqref="H4:H6 H28:H29">
    <cfRule type="cellIs" dxfId="1117" priority="35" operator="equal">
      <formula>$H$4</formula>
    </cfRule>
    <cfRule type="cellIs" dxfId="1116" priority="36" operator="equal">
      <formula>6640</formula>
    </cfRule>
  </conditionalFormatting>
  <conditionalFormatting sqref="T6:T28">
    <cfRule type="cellIs" dxfId="1115" priority="34" operator="lessThan">
      <formula>0</formula>
    </cfRule>
  </conditionalFormatting>
  <conditionalFormatting sqref="T7:T27">
    <cfRule type="cellIs" dxfId="1114" priority="31" operator="lessThan">
      <formula>0</formula>
    </cfRule>
    <cfRule type="cellIs" dxfId="1113" priority="32" operator="lessThan">
      <formula>0</formula>
    </cfRule>
    <cfRule type="cellIs" dxfId="1112" priority="33" operator="lessThan">
      <formula>0</formula>
    </cfRule>
  </conditionalFormatting>
  <conditionalFormatting sqref="E4:E6 E28:K28">
    <cfRule type="cellIs" dxfId="1111" priority="30" operator="equal">
      <formula>$E$4</formula>
    </cfRule>
  </conditionalFormatting>
  <conditionalFormatting sqref="D28:D29 D6 D4:M4">
    <cfRule type="cellIs" dxfId="1110" priority="29" operator="equal">
      <formula>$D$4</formula>
    </cfRule>
  </conditionalFormatting>
  <conditionalFormatting sqref="I4:I6 I28:I29">
    <cfRule type="cellIs" dxfId="1109" priority="28" operator="equal">
      <formula>$I$4</formula>
    </cfRule>
  </conditionalFormatting>
  <conditionalFormatting sqref="J4:J6 J28:J29">
    <cfRule type="cellIs" dxfId="1108" priority="27" operator="equal">
      <formula>$J$4</formula>
    </cfRule>
  </conditionalFormatting>
  <conditionalFormatting sqref="K4:K6 K28:K29">
    <cfRule type="cellIs" dxfId="1107" priority="26" operator="equal">
      <formula>$K$4</formula>
    </cfRule>
  </conditionalFormatting>
  <conditionalFormatting sqref="M4:M6">
    <cfRule type="cellIs" dxfId="1106" priority="25" operator="equal">
      <formula>$L$4</formula>
    </cfRule>
  </conditionalFormatting>
  <conditionalFormatting sqref="T7:T28">
    <cfRule type="cellIs" dxfId="1105" priority="22" operator="lessThan">
      <formula>0</formula>
    </cfRule>
    <cfRule type="cellIs" dxfId="1104" priority="23" operator="lessThan">
      <formula>0</formula>
    </cfRule>
    <cfRule type="cellIs" dxfId="1103" priority="24" operator="lessThan">
      <formula>0</formula>
    </cfRule>
  </conditionalFormatting>
  <conditionalFormatting sqref="D5:K5">
    <cfRule type="cellIs" dxfId="1102" priority="21" operator="greaterThan">
      <formula>0</formula>
    </cfRule>
  </conditionalFormatting>
  <conditionalFormatting sqref="T6:T28">
    <cfRule type="cellIs" dxfId="1101" priority="20" operator="lessThan">
      <formula>0</formula>
    </cfRule>
  </conditionalFormatting>
  <conditionalFormatting sqref="T7:T27">
    <cfRule type="cellIs" dxfId="1100" priority="17" operator="lessThan">
      <formula>0</formula>
    </cfRule>
    <cfRule type="cellIs" dxfId="1099" priority="18" operator="lessThan">
      <formula>0</formula>
    </cfRule>
    <cfRule type="cellIs" dxfId="1098" priority="19" operator="lessThan">
      <formula>0</formula>
    </cfRule>
  </conditionalFormatting>
  <conditionalFormatting sqref="T7:T28">
    <cfRule type="cellIs" dxfId="1097" priority="14" operator="lessThan">
      <formula>0</formula>
    </cfRule>
    <cfRule type="cellIs" dxfId="1096" priority="15" operator="lessThan">
      <formula>0</formula>
    </cfRule>
    <cfRule type="cellIs" dxfId="1095" priority="16" operator="lessThan">
      <formula>0</formula>
    </cfRule>
  </conditionalFormatting>
  <conditionalFormatting sqref="D5:K5">
    <cfRule type="cellIs" dxfId="1094" priority="13" operator="greaterThan">
      <formula>0</formula>
    </cfRule>
  </conditionalFormatting>
  <conditionalFormatting sqref="L4 L6 L28:L29">
    <cfRule type="cellIs" dxfId="1093" priority="12" operator="equal">
      <formula>$L$4</formula>
    </cfRule>
  </conditionalFormatting>
  <conditionalFormatting sqref="D7:S7">
    <cfRule type="cellIs" dxfId="1092" priority="11" operator="greaterThan">
      <formula>0</formula>
    </cfRule>
  </conditionalFormatting>
  <conditionalFormatting sqref="D9:S9">
    <cfRule type="cellIs" dxfId="1091" priority="10" operator="greaterThan">
      <formula>0</formula>
    </cfRule>
  </conditionalFormatting>
  <conditionalFormatting sqref="D11:S11">
    <cfRule type="cellIs" dxfId="1090" priority="9" operator="greaterThan">
      <formula>0</formula>
    </cfRule>
  </conditionalFormatting>
  <conditionalFormatting sqref="D13:S13">
    <cfRule type="cellIs" dxfId="1089" priority="8" operator="greaterThan">
      <formula>0</formula>
    </cfRule>
  </conditionalFormatting>
  <conditionalFormatting sqref="D15:S15">
    <cfRule type="cellIs" dxfId="1088" priority="7" operator="greaterThan">
      <formula>0</formula>
    </cfRule>
  </conditionalFormatting>
  <conditionalFormatting sqref="D17:S17">
    <cfRule type="cellIs" dxfId="1087" priority="6" operator="greaterThan">
      <formula>0</formula>
    </cfRule>
  </conditionalFormatting>
  <conditionalFormatting sqref="D19:S19">
    <cfRule type="cellIs" dxfId="1086" priority="5" operator="greaterThan">
      <formula>0</formula>
    </cfRule>
  </conditionalFormatting>
  <conditionalFormatting sqref="D21:S21">
    <cfRule type="cellIs" dxfId="1085" priority="4" operator="greaterThan">
      <formula>0</formula>
    </cfRule>
  </conditionalFormatting>
  <conditionalFormatting sqref="D23:S23">
    <cfRule type="cellIs" dxfId="1084" priority="3" operator="greaterThan">
      <formula>0</formula>
    </cfRule>
  </conditionalFormatting>
  <conditionalFormatting sqref="D25:S25">
    <cfRule type="cellIs" dxfId="1083" priority="2" operator="greaterThan">
      <formula>0</formula>
    </cfRule>
  </conditionalFormatting>
  <conditionalFormatting sqref="D27:S27">
    <cfRule type="cellIs" dxfId="1082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F1" workbookViewId="0">
      <pane ySplit="6" topLeftCell="A7" activePane="bottomLeft" state="frozen"/>
      <selection pane="bottomLeft" activeCell="X18" sqref="X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4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4" ht="18.75" x14ac:dyDescent="0.25">
      <c r="A3" s="83" t="s">
        <v>58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4" x14ac:dyDescent="0.25">
      <c r="A4" s="87" t="s">
        <v>1</v>
      </c>
      <c r="B4" s="87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89"/>
      <c r="O4" s="90"/>
      <c r="P4" s="90"/>
      <c r="Q4" s="90"/>
      <c r="R4" s="90"/>
      <c r="S4" s="90"/>
      <c r="T4" s="90"/>
      <c r="U4" s="90"/>
      <c r="V4" s="90"/>
      <c r="W4" s="90"/>
      <c r="X4" s="91"/>
    </row>
    <row r="5" spans="1:24" x14ac:dyDescent="0.25">
      <c r="A5" s="87" t="s">
        <v>2</v>
      </c>
      <c r="B5" s="87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89"/>
      <c r="O5" s="90"/>
      <c r="P5" s="90"/>
      <c r="Q5" s="90"/>
      <c r="R5" s="90"/>
      <c r="S5" s="90"/>
      <c r="T5" s="90"/>
      <c r="U5" s="90"/>
      <c r="V5" s="90"/>
      <c r="W5" s="90"/>
      <c r="X5" s="91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73" t="s">
        <v>38</v>
      </c>
      <c r="B28" s="74"/>
      <c r="C28" s="75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76" t="s">
        <v>39</v>
      </c>
      <c r="B29" s="77"/>
      <c r="C29" s="78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92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4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081" priority="59" operator="equal">
      <formula>212030016606640</formula>
    </cfRule>
  </conditionalFormatting>
  <conditionalFormatting sqref="D29 E4:E6 E28:K29">
    <cfRule type="cellIs" dxfId="1080" priority="57" operator="equal">
      <formula>$E$4</formula>
    </cfRule>
    <cfRule type="cellIs" dxfId="1079" priority="58" operator="equal">
      <formula>2120</formula>
    </cfRule>
  </conditionalFormatting>
  <conditionalFormatting sqref="D29:E29 F4:F6 F28:F29">
    <cfRule type="cellIs" dxfId="1078" priority="55" operator="equal">
      <formula>$F$4</formula>
    </cfRule>
    <cfRule type="cellIs" dxfId="1077" priority="56" operator="equal">
      <formula>300</formula>
    </cfRule>
  </conditionalFormatting>
  <conditionalFormatting sqref="G4:G6 G28:G29">
    <cfRule type="cellIs" dxfId="1076" priority="53" operator="equal">
      <formula>$G$4</formula>
    </cfRule>
    <cfRule type="cellIs" dxfId="1075" priority="54" operator="equal">
      <formula>1660</formula>
    </cfRule>
  </conditionalFormatting>
  <conditionalFormatting sqref="H4:H6 H28:H29">
    <cfRule type="cellIs" dxfId="1074" priority="51" operator="equal">
      <formula>$H$4</formula>
    </cfRule>
    <cfRule type="cellIs" dxfId="1073" priority="52" operator="equal">
      <formula>6640</formula>
    </cfRule>
  </conditionalFormatting>
  <conditionalFormatting sqref="T6:T28 U28:X28">
    <cfRule type="cellIs" dxfId="1072" priority="50" operator="lessThan">
      <formula>0</formula>
    </cfRule>
  </conditionalFormatting>
  <conditionalFormatting sqref="T7:T27">
    <cfRule type="cellIs" dxfId="1071" priority="47" operator="lessThan">
      <formula>0</formula>
    </cfRule>
    <cfRule type="cellIs" dxfId="1070" priority="48" operator="lessThan">
      <formula>0</formula>
    </cfRule>
    <cfRule type="cellIs" dxfId="1069" priority="49" operator="lessThan">
      <formula>0</formula>
    </cfRule>
  </conditionalFormatting>
  <conditionalFormatting sqref="E4:E6 E28:K28">
    <cfRule type="cellIs" dxfId="1068" priority="46" operator="equal">
      <formula>$E$4</formula>
    </cfRule>
  </conditionalFormatting>
  <conditionalFormatting sqref="D28:D29 D6 D4:M4">
    <cfRule type="cellIs" dxfId="1067" priority="45" operator="equal">
      <formula>$D$4</formula>
    </cfRule>
  </conditionalFormatting>
  <conditionalFormatting sqref="I4:I6 I28:I29">
    <cfRule type="cellIs" dxfId="1066" priority="44" operator="equal">
      <formula>$I$4</formula>
    </cfRule>
  </conditionalFormatting>
  <conditionalFormatting sqref="J4:J6 J28:J29">
    <cfRule type="cellIs" dxfId="1065" priority="43" operator="equal">
      <formula>$J$4</formula>
    </cfRule>
  </conditionalFormatting>
  <conditionalFormatting sqref="K4:K6 K28:K29">
    <cfRule type="cellIs" dxfId="1064" priority="42" operator="equal">
      <formula>$K$4</formula>
    </cfRule>
  </conditionalFormatting>
  <conditionalFormatting sqref="M4:M6">
    <cfRule type="cellIs" dxfId="1063" priority="41" operator="equal">
      <formula>$L$4</formula>
    </cfRule>
  </conditionalFormatting>
  <conditionalFormatting sqref="T7:T28 U28:X28">
    <cfRule type="cellIs" dxfId="1062" priority="38" operator="lessThan">
      <formula>0</formula>
    </cfRule>
    <cfRule type="cellIs" dxfId="1061" priority="39" operator="lessThan">
      <formula>0</formula>
    </cfRule>
    <cfRule type="cellIs" dxfId="1060" priority="40" operator="lessThan">
      <formula>0</formula>
    </cfRule>
  </conditionalFormatting>
  <conditionalFormatting sqref="D5:K5">
    <cfRule type="cellIs" dxfId="1059" priority="37" operator="greaterThan">
      <formula>0</formula>
    </cfRule>
  </conditionalFormatting>
  <conditionalFormatting sqref="T6:T28 U28:X28">
    <cfRule type="cellIs" dxfId="1058" priority="36" operator="lessThan">
      <formula>0</formula>
    </cfRule>
  </conditionalFormatting>
  <conditionalFormatting sqref="T7:T27">
    <cfRule type="cellIs" dxfId="1057" priority="33" operator="lessThan">
      <formula>0</formula>
    </cfRule>
    <cfRule type="cellIs" dxfId="1056" priority="34" operator="lessThan">
      <formula>0</formula>
    </cfRule>
    <cfRule type="cellIs" dxfId="1055" priority="35" operator="lessThan">
      <formula>0</formula>
    </cfRule>
  </conditionalFormatting>
  <conditionalFormatting sqref="T7:T28 U28:X28">
    <cfRule type="cellIs" dxfId="1054" priority="30" operator="lessThan">
      <formula>0</formula>
    </cfRule>
    <cfRule type="cellIs" dxfId="1053" priority="31" operator="lessThan">
      <formula>0</formula>
    </cfRule>
    <cfRule type="cellIs" dxfId="1052" priority="32" operator="lessThan">
      <formula>0</formula>
    </cfRule>
  </conditionalFormatting>
  <conditionalFormatting sqref="D5:K5">
    <cfRule type="cellIs" dxfId="1051" priority="29" operator="greaterThan">
      <formula>0</formula>
    </cfRule>
  </conditionalFormatting>
  <conditionalFormatting sqref="L4 L6 L28:L29">
    <cfRule type="cellIs" dxfId="1050" priority="28" operator="equal">
      <formula>$L$4</formula>
    </cfRule>
  </conditionalFormatting>
  <conditionalFormatting sqref="D7:S7">
    <cfRule type="cellIs" dxfId="1049" priority="27" operator="greaterThan">
      <formula>0</formula>
    </cfRule>
  </conditionalFormatting>
  <conditionalFormatting sqref="D9:S9">
    <cfRule type="cellIs" dxfId="1048" priority="26" operator="greaterThan">
      <formula>0</formula>
    </cfRule>
  </conditionalFormatting>
  <conditionalFormatting sqref="D11:S11">
    <cfRule type="cellIs" dxfId="1047" priority="25" operator="greaterThan">
      <formula>0</formula>
    </cfRule>
  </conditionalFormatting>
  <conditionalFormatting sqref="D13:S13">
    <cfRule type="cellIs" dxfId="1046" priority="24" operator="greaterThan">
      <formula>0</formula>
    </cfRule>
  </conditionalFormatting>
  <conditionalFormatting sqref="D15:S15">
    <cfRule type="cellIs" dxfId="1045" priority="23" operator="greaterThan">
      <formula>0</formula>
    </cfRule>
  </conditionalFormatting>
  <conditionalFormatting sqref="D17:S17">
    <cfRule type="cellIs" dxfId="1044" priority="22" operator="greaterThan">
      <formula>0</formula>
    </cfRule>
  </conditionalFormatting>
  <conditionalFormatting sqref="D19:S19">
    <cfRule type="cellIs" dxfId="1043" priority="21" operator="greaterThan">
      <formula>0</formula>
    </cfRule>
  </conditionalFormatting>
  <conditionalFormatting sqref="D21:S21">
    <cfRule type="cellIs" dxfId="1042" priority="20" operator="greaterThan">
      <formula>0</formula>
    </cfRule>
  </conditionalFormatting>
  <conditionalFormatting sqref="D23:S23">
    <cfRule type="cellIs" dxfId="1041" priority="19" operator="greaterThan">
      <formula>0</formula>
    </cfRule>
  </conditionalFormatting>
  <conditionalFormatting sqref="D25:S25">
    <cfRule type="cellIs" dxfId="1040" priority="18" operator="greaterThan">
      <formula>0</formula>
    </cfRule>
  </conditionalFormatting>
  <conditionalFormatting sqref="D27:S27">
    <cfRule type="cellIs" dxfId="1039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76" t="s">
        <v>39</v>
      </c>
      <c r="B29" s="77"/>
      <c r="C29" s="78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8" priority="43" operator="equal">
      <formula>212030016606640</formula>
    </cfRule>
  </conditionalFormatting>
  <conditionalFormatting sqref="D29 E4:E6 E28:K29">
    <cfRule type="cellIs" dxfId="1037" priority="41" operator="equal">
      <formula>$E$4</formula>
    </cfRule>
    <cfRule type="cellIs" dxfId="1036" priority="42" operator="equal">
      <formula>2120</formula>
    </cfRule>
  </conditionalFormatting>
  <conditionalFormatting sqref="D29:E29 F4:F6 F28:F29">
    <cfRule type="cellIs" dxfId="1035" priority="39" operator="equal">
      <formula>$F$4</formula>
    </cfRule>
    <cfRule type="cellIs" dxfId="1034" priority="40" operator="equal">
      <formula>300</formula>
    </cfRule>
  </conditionalFormatting>
  <conditionalFormatting sqref="G4:G6 G28:G29">
    <cfRule type="cellIs" dxfId="1033" priority="37" operator="equal">
      <formula>$G$4</formula>
    </cfRule>
    <cfRule type="cellIs" dxfId="1032" priority="38" operator="equal">
      <formula>1660</formula>
    </cfRule>
  </conditionalFormatting>
  <conditionalFormatting sqref="H4:H6 H28:H29">
    <cfRule type="cellIs" dxfId="1031" priority="35" operator="equal">
      <formula>$H$4</formula>
    </cfRule>
    <cfRule type="cellIs" dxfId="1030" priority="36" operator="equal">
      <formula>6640</formula>
    </cfRule>
  </conditionalFormatting>
  <conditionalFormatting sqref="T6:T28">
    <cfRule type="cellIs" dxfId="1029" priority="34" operator="lessThan">
      <formula>0</formula>
    </cfRule>
  </conditionalFormatting>
  <conditionalFormatting sqref="T7:T27">
    <cfRule type="cellIs" dxfId="1028" priority="31" operator="lessThan">
      <formula>0</formula>
    </cfRule>
    <cfRule type="cellIs" dxfId="1027" priority="32" operator="lessThan">
      <formula>0</formula>
    </cfRule>
    <cfRule type="cellIs" dxfId="1026" priority="33" operator="lessThan">
      <formula>0</formula>
    </cfRule>
  </conditionalFormatting>
  <conditionalFormatting sqref="E4:E6 E28:K28">
    <cfRule type="cellIs" dxfId="1025" priority="30" operator="equal">
      <formula>$E$4</formula>
    </cfRule>
  </conditionalFormatting>
  <conditionalFormatting sqref="D28:D29 D6 D4:M4">
    <cfRule type="cellIs" dxfId="1024" priority="29" operator="equal">
      <formula>$D$4</formula>
    </cfRule>
  </conditionalFormatting>
  <conditionalFormatting sqref="I4:I6 I28:I29">
    <cfRule type="cellIs" dxfId="1023" priority="28" operator="equal">
      <formula>$I$4</formula>
    </cfRule>
  </conditionalFormatting>
  <conditionalFormatting sqref="J4:J6 J28:J29">
    <cfRule type="cellIs" dxfId="1022" priority="27" operator="equal">
      <formula>$J$4</formula>
    </cfRule>
  </conditionalFormatting>
  <conditionalFormatting sqref="K4:K6 K28:K29">
    <cfRule type="cellIs" dxfId="1021" priority="26" operator="equal">
      <formula>$K$4</formula>
    </cfRule>
  </conditionalFormatting>
  <conditionalFormatting sqref="M4:M6">
    <cfRule type="cellIs" dxfId="1020" priority="25" operator="equal">
      <formula>$L$4</formula>
    </cfRule>
  </conditionalFormatting>
  <conditionalFormatting sqref="T7:T28">
    <cfRule type="cellIs" dxfId="1019" priority="22" operator="lessThan">
      <formula>0</formula>
    </cfRule>
    <cfRule type="cellIs" dxfId="1018" priority="23" operator="lessThan">
      <formula>0</formula>
    </cfRule>
    <cfRule type="cellIs" dxfId="1017" priority="24" operator="lessThan">
      <formula>0</formula>
    </cfRule>
  </conditionalFormatting>
  <conditionalFormatting sqref="D5:K5">
    <cfRule type="cellIs" dxfId="1016" priority="21" operator="greaterThan">
      <formula>0</formula>
    </cfRule>
  </conditionalFormatting>
  <conditionalFormatting sqref="T6:T28">
    <cfRule type="cellIs" dxfId="1015" priority="20" operator="lessThan">
      <formula>0</formula>
    </cfRule>
  </conditionalFormatting>
  <conditionalFormatting sqref="T7:T27">
    <cfRule type="cellIs" dxfId="1014" priority="17" operator="lessThan">
      <formula>0</formula>
    </cfRule>
    <cfRule type="cellIs" dxfId="1013" priority="18" operator="lessThan">
      <formula>0</formula>
    </cfRule>
    <cfRule type="cellIs" dxfId="1012" priority="19" operator="lessThan">
      <formula>0</formula>
    </cfRule>
  </conditionalFormatting>
  <conditionalFormatting sqref="T7:T28">
    <cfRule type="cellIs" dxfId="1011" priority="14" operator="lessThan">
      <formula>0</formula>
    </cfRule>
    <cfRule type="cellIs" dxfId="1010" priority="15" operator="lessThan">
      <formula>0</formula>
    </cfRule>
    <cfRule type="cellIs" dxfId="1009" priority="16" operator="lessThan">
      <formula>0</formula>
    </cfRule>
  </conditionalFormatting>
  <conditionalFormatting sqref="D5:K5">
    <cfRule type="cellIs" dxfId="1008" priority="13" operator="greaterThan">
      <formula>0</formula>
    </cfRule>
  </conditionalFormatting>
  <conditionalFormatting sqref="L4 L6 L28:L29">
    <cfRule type="cellIs" dxfId="1007" priority="12" operator="equal">
      <formula>$L$4</formula>
    </cfRule>
  </conditionalFormatting>
  <conditionalFormatting sqref="D7:S7">
    <cfRule type="cellIs" dxfId="1006" priority="11" operator="greaterThan">
      <formula>0</formula>
    </cfRule>
  </conditionalFormatting>
  <conditionalFormatting sqref="D9:S9">
    <cfRule type="cellIs" dxfId="1005" priority="10" operator="greaterThan">
      <formula>0</formula>
    </cfRule>
  </conditionalFormatting>
  <conditionalFormatting sqref="D11:S11">
    <cfRule type="cellIs" dxfId="1004" priority="9" operator="greaterThan">
      <formula>0</formula>
    </cfRule>
  </conditionalFormatting>
  <conditionalFormatting sqref="D13:S13">
    <cfRule type="cellIs" dxfId="1003" priority="8" operator="greaterThan">
      <formula>0</formula>
    </cfRule>
  </conditionalFormatting>
  <conditionalFormatting sqref="D15:S15">
    <cfRule type="cellIs" dxfId="1002" priority="7" operator="greaterThan">
      <formula>0</formula>
    </cfRule>
  </conditionalFormatting>
  <conditionalFormatting sqref="D17:S17">
    <cfRule type="cellIs" dxfId="1001" priority="6" operator="greaterThan">
      <formula>0</formula>
    </cfRule>
  </conditionalFormatting>
  <conditionalFormatting sqref="D19:S19">
    <cfRule type="cellIs" dxfId="1000" priority="5" operator="greaterThan">
      <formula>0</formula>
    </cfRule>
  </conditionalFormatting>
  <conditionalFormatting sqref="D21:S21">
    <cfRule type="cellIs" dxfId="999" priority="4" operator="greaterThan">
      <formula>0</formula>
    </cfRule>
  </conditionalFormatting>
  <conditionalFormatting sqref="D23:S23">
    <cfRule type="cellIs" dxfId="998" priority="3" operator="greaterThan">
      <formula>0</formula>
    </cfRule>
  </conditionalFormatting>
  <conditionalFormatting sqref="D25:S25">
    <cfRule type="cellIs" dxfId="997" priority="2" operator="greaterThan">
      <formula>0</formula>
    </cfRule>
  </conditionalFormatting>
  <conditionalFormatting sqref="D27:S27">
    <cfRule type="cellIs" dxfId="996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2021-07-12T03:38:33Z</dcterms:modified>
</cp:coreProperties>
</file>