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055" windowHeight="7695" tabRatio="784" activeTab="3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Sheet1" sheetId="34" r:id="rId33"/>
  </sheets>
  <calcPr calcId="124519"/>
</workbook>
</file>

<file path=xl/calcChain.xml><?xml version="1.0" encoding="utf-8"?>
<calcChain xmlns="http://schemas.openxmlformats.org/spreadsheetml/2006/main">
  <c r="R21" i="3"/>
  <c r="K29" i="34" l="1"/>
  <c r="I29"/>
  <c r="G29"/>
  <c r="E29"/>
  <c r="Q28"/>
  <c r="P28"/>
  <c r="L28"/>
  <c r="L29" s="1"/>
  <c r="K28"/>
  <c r="J28"/>
  <c r="J29" s="1"/>
  <c r="I28"/>
  <c r="H28"/>
  <c r="H29" s="1"/>
  <c r="G28"/>
  <c r="F28"/>
  <c r="F29" s="1"/>
  <c r="E28"/>
  <c r="D28"/>
  <c r="D29" s="1"/>
  <c r="O27"/>
  <c r="N27"/>
  <c r="M27"/>
  <c r="S27" s="1"/>
  <c r="T27" s="1"/>
  <c r="N26"/>
  <c r="M26"/>
  <c r="O26" s="1"/>
  <c r="N25"/>
  <c r="M25"/>
  <c r="S25" s="1"/>
  <c r="T25" s="1"/>
  <c r="N24"/>
  <c r="M24"/>
  <c r="O24" s="1"/>
  <c r="N23"/>
  <c r="M23"/>
  <c r="S23" s="1"/>
  <c r="T23" s="1"/>
  <c r="N22"/>
  <c r="M22"/>
  <c r="R22" s="1"/>
  <c r="N21"/>
  <c r="M21"/>
  <c r="O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R14" s="1"/>
  <c r="N13"/>
  <c r="M13"/>
  <c r="O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R8" s="1"/>
  <c r="O7"/>
  <c r="N7"/>
  <c r="N28" s="1"/>
  <c r="M7"/>
  <c r="M28" s="1"/>
  <c r="S7" l="1"/>
  <c r="O8"/>
  <c r="S13"/>
  <c r="T13" s="1"/>
  <c r="O14"/>
  <c r="S21"/>
  <c r="T21" s="1"/>
  <c r="O22"/>
  <c r="R7"/>
  <c r="R9"/>
  <c r="R11"/>
  <c r="R13"/>
  <c r="R15"/>
  <c r="R17"/>
  <c r="R19"/>
  <c r="R21"/>
  <c r="R23"/>
  <c r="R25"/>
  <c r="R27"/>
  <c r="S10"/>
  <c r="T10" s="1"/>
  <c r="O11"/>
  <c r="S18"/>
  <c r="T18" s="1"/>
  <c r="O19"/>
  <c r="S20"/>
  <c r="T20" s="1"/>
  <c r="S22"/>
  <c r="T22" s="1"/>
  <c r="O23"/>
  <c r="S8"/>
  <c r="T8" s="1"/>
  <c r="O9"/>
  <c r="O28" s="1"/>
  <c r="S12"/>
  <c r="T12" s="1"/>
  <c r="S14"/>
  <c r="T14" s="1"/>
  <c r="O15"/>
  <c r="S16"/>
  <c r="T16" s="1"/>
  <c r="O17"/>
  <c r="S24"/>
  <c r="T24" s="1"/>
  <c r="O25"/>
  <c r="S26"/>
  <c r="T26" s="1"/>
  <c r="R10"/>
  <c r="R12"/>
  <c r="R16"/>
  <c r="R18"/>
  <c r="R20"/>
  <c r="R24"/>
  <c r="R26"/>
  <c r="R28" l="1"/>
  <c r="S28"/>
  <c r="T7"/>
  <c r="T28" s="1"/>
  <c r="E5" i="33" l="1"/>
  <c r="F5"/>
  <c r="G5"/>
  <c r="H5"/>
  <c r="I5"/>
  <c r="J5"/>
  <c r="K5"/>
  <c r="L5"/>
  <c r="D5"/>
  <c r="E4"/>
  <c r="F4"/>
  <c r="G4"/>
  <c r="H4"/>
  <c r="I4"/>
  <c r="J4"/>
  <c r="K4"/>
  <c r="L4"/>
  <c r="D4"/>
  <c r="M4" i="5" l="1"/>
  <c r="Q8" i="33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7"/>
  <c r="E27"/>
  <c r="F27"/>
  <c r="G27"/>
  <c r="H27"/>
  <c r="I27"/>
  <c r="J27"/>
  <c r="K27"/>
  <c r="L27"/>
  <c r="E26"/>
  <c r="F26"/>
  <c r="G26"/>
  <c r="H26"/>
  <c r="I26"/>
  <c r="J26"/>
  <c r="K26"/>
  <c r="L26"/>
  <c r="E25"/>
  <c r="F25"/>
  <c r="G25"/>
  <c r="H25"/>
  <c r="I25"/>
  <c r="J25"/>
  <c r="K25"/>
  <c r="L25"/>
  <c r="E24"/>
  <c r="F24"/>
  <c r="G24"/>
  <c r="H24"/>
  <c r="I24"/>
  <c r="J24"/>
  <c r="K24"/>
  <c r="L24"/>
  <c r="E23"/>
  <c r="F23"/>
  <c r="G23"/>
  <c r="H23"/>
  <c r="I23"/>
  <c r="J23"/>
  <c r="K23"/>
  <c r="L23"/>
  <c r="E22"/>
  <c r="F22"/>
  <c r="G22"/>
  <c r="H22"/>
  <c r="I22"/>
  <c r="J22"/>
  <c r="K22"/>
  <c r="L22"/>
  <c r="E21"/>
  <c r="F21"/>
  <c r="G21"/>
  <c r="H21"/>
  <c r="I21"/>
  <c r="J21"/>
  <c r="K21"/>
  <c r="L21"/>
  <c r="E20"/>
  <c r="F20"/>
  <c r="G20"/>
  <c r="H20"/>
  <c r="I20"/>
  <c r="J20"/>
  <c r="K20"/>
  <c r="L20"/>
  <c r="E19"/>
  <c r="F19"/>
  <c r="G19"/>
  <c r="H19"/>
  <c r="I19"/>
  <c r="J19"/>
  <c r="K19"/>
  <c r="L19"/>
  <c r="E18"/>
  <c r="F18"/>
  <c r="G18"/>
  <c r="H18"/>
  <c r="I18"/>
  <c r="J18"/>
  <c r="K18"/>
  <c r="L18"/>
  <c r="E17"/>
  <c r="F17"/>
  <c r="G17"/>
  <c r="H17"/>
  <c r="I17"/>
  <c r="J17"/>
  <c r="K17"/>
  <c r="L17"/>
  <c r="E16"/>
  <c r="F16"/>
  <c r="G16"/>
  <c r="H16"/>
  <c r="I16"/>
  <c r="J16"/>
  <c r="K16"/>
  <c r="L16"/>
  <c r="E15"/>
  <c r="F15"/>
  <c r="G15"/>
  <c r="H15"/>
  <c r="I15"/>
  <c r="J15"/>
  <c r="K15"/>
  <c r="L15"/>
  <c r="E14"/>
  <c r="F14"/>
  <c r="G14"/>
  <c r="H14"/>
  <c r="I14"/>
  <c r="J14"/>
  <c r="K14"/>
  <c r="L14"/>
  <c r="E13"/>
  <c r="F13"/>
  <c r="G13"/>
  <c r="H13"/>
  <c r="I13"/>
  <c r="J13"/>
  <c r="K13"/>
  <c r="L13"/>
  <c r="E12"/>
  <c r="F12"/>
  <c r="G12"/>
  <c r="H12"/>
  <c r="I12"/>
  <c r="J12"/>
  <c r="K12"/>
  <c r="L12"/>
  <c r="E11"/>
  <c r="F11"/>
  <c r="G11"/>
  <c r="H11"/>
  <c r="I11"/>
  <c r="J11"/>
  <c r="K11"/>
  <c r="L11"/>
  <c r="E10"/>
  <c r="F10"/>
  <c r="G10"/>
  <c r="H10"/>
  <c r="I10"/>
  <c r="J10"/>
  <c r="K10"/>
  <c r="L10"/>
  <c r="E9"/>
  <c r="F9"/>
  <c r="G9"/>
  <c r="H9"/>
  <c r="I9"/>
  <c r="J9"/>
  <c r="K9"/>
  <c r="L9"/>
  <c r="E8"/>
  <c r="F8"/>
  <c r="G8"/>
  <c r="H8"/>
  <c r="I8"/>
  <c r="J8"/>
  <c r="K8"/>
  <c r="L8"/>
  <c r="E7"/>
  <c r="E28" s="1"/>
  <c r="E29" s="1"/>
  <c r="F7"/>
  <c r="G7"/>
  <c r="H7"/>
  <c r="I7"/>
  <c r="J7"/>
  <c r="K7"/>
  <c r="L7"/>
  <c r="D8"/>
  <c r="D9"/>
  <c r="D10"/>
  <c r="M10" s="1"/>
  <c r="D11"/>
  <c r="D12"/>
  <c r="D13"/>
  <c r="D14"/>
  <c r="D15"/>
  <c r="D16"/>
  <c r="D17"/>
  <c r="D18"/>
  <c r="M18" s="1"/>
  <c r="D19"/>
  <c r="D20"/>
  <c r="D21"/>
  <c r="D22"/>
  <c r="D23"/>
  <c r="D24"/>
  <c r="D25"/>
  <c r="N25" s="1"/>
  <c r="D26"/>
  <c r="D27"/>
  <c r="D7"/>
  <c r="P28"/>
  <c r="M8"/>
  <c r="O8" s="1"/>
  <c r="Q28" i="32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O16"/>
  <c r="N16"/>
  <c r="M16"/>
  <c r="R16" s="1"/>
  <c r="N15"/>
  <c r="M15"/>
  <c r="S15" s="1"/>
  <c r="T15" s="1"/>
  <c r="O14"/>
  <c r="N14"/>
  <c r="M14"/>
  <c r="R14" s="1"/>
  <c r="N13"/>
  <c r="M13"/>
  <c r="S13" s="1"/>
  <c r="T13" s="1"/>
  <c r="O12"/>
  <c r="N12"/>
  <c r="M12"/>
  <c r="R12" s="1"/>
  <c r="N11"/>
  <c r="M11"/>
  <c r="S11" s="1"/>
  <c r="T11" s="1"/>
  <c r="O10"/>
  <c r="N10"/>
  <c r="M10"/>
  <c r="R10" s="1"/>
  <c r="N9"/>
  <c r="M9"/>
  <c r="S9" s="1"/>
  <c r="T9" s="1"/>
  <c r="O8"/>
  <c r="N8"/>
  <c r="M8"/>
  <c r="R8" s="1"/>
  <c r="N7"/>
  <c r="M7"/>
  <c r="S7" s="1"/>
  <c r="Q28" i="31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29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O10"/>
  <c r="N10"/>
  <c r="M10"/>
  <c r="R10" s="1"/>
  <c r="N9"/>
  <c r="M9"/>
  <c r="S9" s="1"/>
  <c r="T9" s="1"/>
  <c r="O8"/>
  <c r="N8"/>
  <c r="M8"/>
  <c r="R8" s="1"/>
  <c r="N7"/>
  <c r="M7"/>
  <c r="S7" s="1"/>
  <c r="Q28" i="28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27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O22"/>
  <c r="N22"/>
  <c r="M22"/>
  <c r="R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26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25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O22"/>
  <c r="N22"/>
  <c r="M22"/>
  <c r="R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O16"/>
  <c r="N16"/>
  <c r="M16"/>
  <c r="R16" s="1"/>
  <c r="N15"/>
  <c r="M15"/>
  <c r="S15" s="1"/>
  <c r="T15" s="1"/>
  <c r="O14"/>
  <c r="N14"/>
  <c r="M14"/>
  <c r="R14" s="1"/>
  <c r="N13"/>
  <c r="M13"/>
  <c r="S13" s="1"/>
  <c r="T13" s="1"/>
  <c r="O12"/>
  <c r="N12"/>
  <c r="M12"/>
  <c r="R12" s="1"/>
  <c r="N11"/>
  <c r="M11"/>
  <c r="S11" s="1"/>
  <c r="T11" s="1"/>
  <c r="O10"/>
  <c r="N10"/>
  <c r="M10"/>
  <c r="R10" s="1"/>
  <c r="N9"/>
  <c r="M9"/>
  <c r="S9" s="1"/>
  <c r="T9" s="1"/>
  <c r="O8"/>
  <c r="N8"/>
  <c r="M8"/>
  <c r="R8" s="1"/>
  <c r="N7"/>
  <c r="M7"/>
  <c r="S7" s="1"/>
  <c r="Q28" i="24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O16"/>
  <c r="N16"/>
  <c r="M16"/>
  <c r="R16" s="1"/>
  <c r="N15"/>
  <c r="M15"/>
  <c r="S15" s="1"/>
  <c r="T15" s="1"/>
  <c r="O14"/>
  <c r="N14"/>
  <c r="M14"/>
  <c r="R14" s="1"/>
  <c r="N13"/>
  <c r="M13"/>
  <c r="S13" s="1"/>
  <c r="T13" s="1"/>
  <c r="O12"/>
  <c r="N12"/>
  <c r="M12"/>
  <c r="R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23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22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O22"/>
  <c r="N22"/>
  <c r="M22"/>
  <c r="R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O16"/>
  <c r="N16"/>
  <c r="M16"/>
  <c r="R16" s="1"/>
  <c r="N15"/>
  <c r="M15"/>
  <c r="S15" s="1"/>
  <c r="T15" s="1"/>
  <c r="O14"/>
  <c r="N14"/>
  <c r="M14"/>
  <c r="R14" s="1"/>
  <c r="N13"/>
  <c r="M13"/>
  <c r="S13" s="1"/>
  <c r="T13" s="1"/>
  <c r="O12"/>
  <c r="N12"/>
  <c r="M12"/>
  <c r="R12" s="1"/>
  <c r="N11"/>
  <c r="M11"/>
  <c r="S11" s="1"/>
  <c r="T11" s="1"/>
  <c r="O10"/>
  <c r="N10"/>
  <c r="M10"/>
  <c r="R10" s="1"/>
  <c r="N9"/>
  <c r="M9"/>
  <c r="S9" s="1"/>
  <c r="T9" s="1"/>
  <c r="O8"/>
  <c r="N8"/>
  <c r="M8"/>
  <c r="R8" s="1"/>
  <c r="N7"/>
  <c r="M7"/>
  <c r="S7" s="1"/>
  <c r="Q28" i="21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20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19"/>
  <c r="P28"/>
  <c r="L28"/>
  <c r="K28"/>
  <c r="J28"/>
  <c r="I28"/>
  <c r="H28"/>
  <c r="G28"/>
  <c r="F28"/>
  <c r="E28"/>
  <c r="D28"/>
  <c r="N27"/>
  <c r="M27"/>
  <c r="S27" s="1"/>
  <c r="T27" s="1"/>
  <c r="R26"/>
  <c r="O26"/>
  <c r="N26"/>
  <c r="M26"/>
  <c r="S26" s="1"/>
  <c r="T26" s="1"/>
  <c r="N25"/>
  <c r="M25"/>
  <c r="S25" s="1"/>
  <c r="T25" s="1"/>
  <c r="R24"/>
  <c r="O24"/>
  <c r="N24"/>
  <c r="M24"/>
  <c r="S24" s="1"/>
  <c r="T24" s="1"/>
  <c r="N23"/>
  <c r="M23"/>
  <c r="S23" s="1"/>
  <c r="T23" s="1"/>
  <c r="R22"/>
  <c r="O22"/>
  <c r="N22"/>
  <c r="M22"/>
  <c r="S22" s="1"/>
  <c r="T22" s="1"/>
  <c r="N21"/>
  <c r="M21"/>
  <c r="S21" s="1"/>
  <c r="T21" s="1"/>
  <c r="R20"/>
  <c r="O20"/>
  <c r="N20"/>
  <c r="M20"/>
  <c r="S20" s="1"/>
  <c r="T20" s="1"/>
  <c r="N19"/>
  <c r="M19"/>
  <c r="S19" s="1"/>
  <c r="T19" s="1"/>
  <c r="R18"/>
  <c r="O18"/>
  <c r="N18"/>
  <c r="M18"/>
  <c r="S18" s="1"/>
  <c r="T18" s="1"/>
  <c r="N17"/>
  <c r="M17"/>
  <c r="S17" s="1"/>
  <c r="T17" s="1"/>
  <c r="R16"/>
  <c r="O16"/>
  <c r="N16"/>
  <c r="M16"/>
  <c r="S16" s="1"/>
  <c r="T16" s="1"/>
  <c r="N15"/>
  <c r="M15"/>
  <c r="S15" s="1"/>
  <c r="T15" s="1"/>
  <c r="R14"/>
  <c r="O14"/>
  <c r="N14"/>
  <c r="M14"/>
  <c r="S14" s="1"/>
  <c r="T14" s="1"/>
  <c r="N13"/>
  <c r="M13"/>
  <c r="S13" s="1"/>
  <c r="T13" s="1"/>
  <c r="R12"/>
  <c r="O12"/>
  <c r="N12"/>
  <c r="M12"/>
  <c r="S12" s="1"/>
  <c r="T12" s="1"/>
  <c r="N11"/>
  <c r="M11"/>
  <c r="S11" s="1"/>
  <c r="T11" s="1"/>
  <c r="R10"/>
  <c r="O10"/>
  <c r="N10"/>
  <c r="M10"/>
  <c r="S10" s="1"/>
  <c r="T10" s="1"/>
  <c r="N9"/>
  <c r="M9"/>
  <c r="S9" s="1"/>
  <c r="T9" s="1"/>
  <c r="R8"/>
  <c r="O8"/>
  <c r="N8"/>
  <c r="M8"/>
  <c r="S8" s="1"/>
  <c r="T8" s="1"/>
  <c r="N7"/>
  <c r="N28" s="1"/>
  <c r="M7"/>
  <c r="S7" s="1"/>
  <c r="Q28" i="18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17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O8"/>
  <c r="N8"/>
  <c r="M8"/>
  <c r="R8" s="1"/>
  <c r="N7"/>
  <c r="M7"/>
  <c r="S7" s="1"/>
  <c r="Q28" i="16"/>
  <c r="P28"/>
  <c r="M28"/>
  <c r="L28"/>
  <c r="K28"/>
  <c r="J28"/>
  <c r="I28"/>
  <c r="H28"/>
  <c r="G28"/>
  <c r="F28"/>
  <c r="E28"/>
  <c r="D28"/>
  <c r="R27"/>
  <c r="O27"/>
  <c r="N27"/>
  <c r="M27"/>
  <c r="S27" s="1"/>
  <c r="T27" s="1"/>
  <c r="N26"/>
  <c r="M26"/>
  <c r="O26" s="1"/>
  <c r="R25"/>
  <c r="O25"/>
  <c r="N25"/>
  <c r="M25"/>
  <c r="S25" s="1"/>
  <c r="T25" s="1"/>
  <c r="N24"/>
  <c r="M24"/>
  <c r="O24" s="1"/>
  <c r="R23"/>
  <c r="O23"/>
  <c r="N23"/>
  <c r="M23"/>
  <c r="S23" s="1"/>
  <c r="T23" s="1"/>
  <c r="N22"/>
  <c r="M22"/>
  <c r="O22" s="1"/>
  <c r="R21"/>
  <c r="O21"/>
  <c r="N21"/>
  <c r="M21"/>
  <c r="S21" s="1"/>
  <c r="T21" s="1"/>
  <c r="N20"/>
  <c r="M20"/>
  <c r="O20" s="1"/>
  <c r="R19"/>
  <c r="O19"/>
  <c r="N19"/>
  <c r="M19"/>
  <c r="S19" s="1"/>
  <c r="T19" s="1"/>
  <c r="N18"/>
  <c r="M18"/>
  <c r="O18" s="1"/>
  <c r="R17"/>
  <c r="O17"/>
  <c r="N17"/>
  <c r="M17"/>
  <c r="S17" s="1"/>
  <c r="T17" s="1"/>
  <c r="N16"/>
  <c r="M16"/>
  <c r="O16" s="1"/>
  <c r="R15"/>
  <c r="O15"/>
  <c r="N15"/>
  <c r="M15"/>
  <c r="S15" s="1"/>
  <c r="T15" s="1"/>
  <c r="N14"/>
  <c r="M14"/>
  <c r="O14" s="1"/>
  <c r="R13"/>
  <c r="O13"/>
  <c r="N13"/>
  <c r="M13"/>
  <c r="S13" s="1"/>
  <c r="T13" s="1"/>
  <c r="N12"/>
  <c r="M12"/>
  <c r="O12" s="1"/>
  <c r="R11"/>
  <c r="O11"/>
  <c r="N11"/>
  <c r="M11"/>
  <c r="S11" s="1"/>
  <c r="T11" s="1"/>
  <c r="N10"/>
  <c r="M10"/>
  <c r="O10" s="1"/>
  <c r="R9"/>
  <c r="O9"/>
  <c r="N9"/>
  <c r="M9"/>
  <c r="S9" s="1"/>
  <c r="T9" s="1"/>
  <c r="N8"/>
  <c r="M8"/>
  <c r="O8" s="1"/>
  <c r="R7"/>
  <c r="O7"/>
  <c r="N7"/>
  <c r="N28" s="1"/>
  <c r="M7"/>
  <c r="S7" s="1"/>
  <c r="Q28" i="15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O22"/>
  <c r="N22"/>
  <c r="M22"/>
  <c r="R22" s="1"/>
  <c r="N21"/>
  <c r="M21"/>
  <c r="S21" s="1"/>
  <c r="T21" s="1"/>
  <c r="O20"/>
  <c r="N20"/>
  <c r="M20"/>
  <c r="R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14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O16"/>
  <c r="N16"/>
  <c r="M16"/>
  <c r="R16" s="1"/>
  <c r="N15"/>
  <c r="M15"/>
  <c r="S15" s="1"/>
  <c r="T15" s="1"/>
  <c r="O14"/>
  <c r="N14"/>
  <c r="M14"/>
  <c r="R14" s="1"/>
  <c r="N13"/>
  <c r="M13"/>
  <c r="S13" s="1"/>
  <c r="T13" s="1"/>
  <c r="O12"/>
  <c r="N12"/>
  <c r="M12"/>
  <c r="R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13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12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O18"/>
  <c r="N18"/>
  <c r="M18"/>
  <c r="R18" s="1"/>
  <c r="N17"/>
  <c r="M17"/>
  <c r="S17" s="1"/>
  <c r="T17" s="1"/>
  <c r="N16"/>
  <c r="M16"/>
  <c r="O16" s="1"/>
  <c r="N15"/>
  <c r="M15"/>
  <c r="S15" s="1"/>
  <c r="T15" s="1"/>
  <c r="O14"/>
  <c r="N14"/>
  <c r="M14"/>
  <c r="R14" s="1"/>
  <c r="O13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11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O22"/>
  <c r="N22"/>
  <c r="M22"/>
  <c r="R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O16"/>
  <c r="N16"/>
  <c r="M16"/>
  <c r="R16" s="1"/>
  <c r="N15"/>
  <c r="M15"/>
  <c r="S15" s="1"/>
  <c r="T15" s="1"/>
  <c r="O14"/>
  <c r="N14"/>
  <c r="M14"/>
  <c r="R14" s="1"/>
  <c r="N13"/>
  <c r="M13"/>
  <c r="S13" s="1"/>
  <c r="T13" s="1"/>
  <c r="O12"/>
  <c r="N12"/>
  <c r="M12"/>
  <c r="R12" s="1"/>
  <c r="N11"/>
  <c r="M11"/>
  <c r="S11" s="1"/>
  <c r="T11" s="1"/>
  <c r="O10"/>
  <c r="N10"/>
  <c r="M10"/>
  <c r="R10" s="1"/>
  <c r="N9"/>
  <c r="M9"/>
  <c r="S9" s="1"/>
  <c r="T9" s="1"/>
  <c r="O8"/>
  <c r="N8"/>
  <c r="M8"/>
  <c r="R8" s="1"/>
  <c r="N7"/>
  <c r="M7"/>
  <c r="S7" s="1"/>
  <c r="Q28" i="10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O16"/>
  <c r="N16"/>
  <c r="M16"/>
  <c r="R16" s="1"/>
  <c r="N15"/>
  <c r="M15"/>
  <c r="S15" s="1"/>
  <c r="T15" s="1"/>
  <c r="N14"/>
  <c r="M14"/>
  <c r="R14" s="1"/>
  <c r="N13"/>
  <c r="M13"/>
  <c r="O13" s="1"/>
  <c r="N12"/>
  <c r="M12"/>
  <c r="R12" s="1"/>
  <c r="N11"/>
  <c r="M11"/>
  <c r="O11" s="1"/>
  <c r="N10"/>
  <c r="M10"/>
  <c r="R10" s="1"/>
  <c r="N9"/>
  <c r="M9"/>
  <c r="O9" s="1"/>
  <c r="N8"/>
  <c r="M8"/>
  <c r="O8" s="1"/>
  <c r="N7"/>
  <c r="M7"/>
  <c r="S7" s="1"/>
  <c r="Q28" i="9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O22"/>
  <c r="N22"/>
  <c r="M22"/>
  <c r="R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O16"/>
  <c r="N16"/>
  <c r="M16"/>
  <c r="R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8"/>
  <c r="P28"/>
  <c r="N28"/>
  <c r="L28"/>
  <c r="K28"/>
  <c r="J28"/>
  <c r="I28"/>
  <c r="H28"/>
  <c r="G28"/>
  <c r="F28"/>
  <c r="E28"/>
  <c r="D28"/>
  <c r="N27"/>
  <c r="M27"/>
  <c r="S27" s="1"/>
  <c r="T27" s="1"/>
  <c r="O26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O20"/>
  <c r="N20"/>
  <c r="M20"/>
  <c r="R20" s="1"/>
  <c r="N19"/>
  <c r="M19"/>
  <c r="S19" s="1"/>
  <c r="T19" s="1"/>
  <c r="O18"/>
  <c r="N18"/>
  <c r="M18"/>
  <c r="R18" s="1"/>
  <c r="N17"/>
  <c r="M17"/>
  <c r="S17" s="1"/>
  <c r="T17" s="1"/>
  <c r="N16"/>
  <c r="M16"/>
  <c r="O16" s="1"/>
  <c r="N15"/>
  <c r="M15"/>
  <c r="S15" s="1"/>
  <c r="T15" s="1"/>
  <c r="O14"/>
  <c r="N14"/>
  <c r="M14"/>
  <c r="R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7"/>
  <c r="P28"/>
  <c r="N28"/>
  <c r="L28"/>
  <c r="K28"/>
  <c r="J28"/>
  <c r="I28"/>
  <c r="H28"/>
  <c r="G28"/>
  <c r="F28"/>
  <c r="E28"/>
  <c r="D28"/>
  <c r="N27"/>
  <c r="M27"/>
  <c r="O27" s="1"/>
  <c r="N26"/>
  <c r="M26"/>
  <c r="R26" s="1"/>
  <c r="N25"/>
  <c r="M25"/>
  <c r="O25" s="1"/>
  <c r="N24"/>
  <c r="M24"/>
  <c r="O24" s="1"/>
  <c r="N23"/>
  <c r="M23"/>
  <c r="S23" s="1"/>
  <c r="T23" s="1"/>
  <c r="N22"/>
  <c r="M22"/>
  <c r="R22" s="1"/>
  <c r="N21"/>
  <c r="M21"/>
  <c r="O21" s="1"/>
  <c r="N20"/>
  <c r="M20"/>
  <c r="R20" s="1"/>
  <c r="N19"/>
  <c r="M19"/>
  <c r="O19" s="1"/>
  <c r="N18"/>
  <c r="M18"/>
  <c r="O18" s="1"/>
  <c r="N17"/>
  <c r="M17"/>
  <c r="O17" s="1"/>
  <c r="N16"/>
  <c r="M16"/>
  <c r="R16" s="1"/>
  <c r="N15"/>
  <c r="M15"/>
  <c r="O15" s="1"/>
  <c r="N14"/>
  <c r="M14"/>
  <c r="R14" s="1"/>
  <c r="N13"/>
  <c r="M13"/>
  <c r="O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6"/>
  <c r="P28"/>
  <c r="N28"/>
  <c r="L28"/>
  <c r="K28"/>
  <c r="J28"/>
  <c r="I28"/>
  <c r="H28"/>
  <c r="G28"/>
  <c r="F28"/>
  <c r="E28"/>
  <c r="D28"/>
  <c r="N27"/>
  <c r="M27"/>
  <c r="O27" s="1"/>
  <c r="N26"/>
  <c r="M26"/>
  <c r="R26" s="1"/>
  <c r="O25"/>
  <c r="N25"/>
  <c r="M25"/>
  <c r="R25" s="1"/>
  <c r="N24"/>
  <c r="M24"/>
  <c r="O24" s="1"/>
  <c r="N23"/>
  <c r="M23"/>
  <c r="O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O9"/>
  <c r="N9"/>
  <c r="M9"/>
  <c r="S9" s="1"/>
  <c r="T9" s="1"/>
  <c r="N8"/>
  <c r="M8"/>
  <c r="O8" s="1"/>
  <c r="O7"/>
  <c r="N7"/>
  <c r="M7"/>
  <c r="S7" s="1"/>
  <c r="Q28" i="5"/>
  <c r="P28"/>
  <c r="N28"/>
  <c r="L28"/>
  <c r="K28"/>
  <c r="J28"/>
  <c r="I28"/>
  <c r="H28"/>
  <c r="G28"/>
  <c r="F28"/>
  <c r="E28"/>
  <c r="D28"/>
  <c r="S27"/>
  <c r="T27" s="1"/>
  <c r="O27"/>
  <c r="N27"/>
  <c r="M27"/>
  <c r="R27" s="1"/>
  <c r="O26"/>
  <c r="N26"/>
  <c r="M26"/>
  <c r="R26" s="1"/>
  <c r="N25"/>
  <c r="M25"/>
  <c r="S25" s="1"/>
  <c r="T25" s="1"/>
  <c r="N24"/>
  <c r="M24"/>
  <c r="R24" s="1"/>
  <c r="N23"/>
  <c r="M23"/>
  <c r="O23" s="1"/>
  <c r="N22"/>
  <c r="M22"/>
  <c r="R22" s="1"/>
  <c r="N21"/>
  <c r="M21"/>
  <c r="S21" s="1"/>
  <c r="T21" s="1"/>
  <c r="N20"/>
  <c r="M20"/>
  <c r="O20" s="1"/>
  <c r="N19"/>
  <c r="M19"/>
  <c r="O19" s="1"/>
  <c r="N18"/>
  <c r="M18"/>
  <c r="R18" s="1"/>
  <c r="N17"/>
  <c r="M17"/>
  <c r="O17" s="1"/>
  <c r="N16"/>
  <c r="M16"/>
  <c r="R16" s="1"/>
  <c r="N15"/>
  <c r="M15"/>
  <c r="O15" s="1"/>
  <c r="N14"/>
  <c r="M14"/>
  <c r="O14" s="1"/>
  <c r="N13"/>
  <c r="M13"/>
  <c r="O13" s="1"/>
  <c r="N12"/>
  <c r="M12"/>
  <c r="R12" s="1"/>
  <c r="N11"/>
  <c r="M11"/>
  <c r="O11" s="1"/>
  <c r="N10"/>
  <c r="M10"/>
  <c r="R10" s="1"/>
  <c r="N9"/>
  <c r="M9"/>
  <c r="O9" s="1"/>
  <c r="N8"/>
  <c r="M8"/>
  <c r="R8" s="1"/>
  <c r="N7"/>
  <c r="M7"/>
  <c r="O7" s="1"/>
  <c r="Q28" i="4"/>
  <c r="P28"/>
  <c r="L28"/>
  <c r="K28"/>
  <c r="J28"/>
  <c r="I28"/>
  <c r="H28"/>
  <c r="G28"/>
  <c r="F28"/>
  <c r="E28"/>
  <c r="D28"/>
  <c r="N27"/>
  <c r="M27"/>
  <c r="O27" s="1"/>
  <c r="R26"/>
  <c r="N26"/>
  <c r="M26"/>
  <c r="S26" s="1"/>
  <c r="T26" s="1"/>
  <c r="N25"/>
  <c r="M25"/>
  <c r="S25" s="1"/>
  <c r="T25" s="1"/>
  <c r="R24"/>
  <c r="N24"/>
  <c r="M24"/>
  <c r="S24" s="1"/>
  <c r="T24" s="1"/>
  <c r="N23"/>
  <c r="M23"/>
  <c r="O23" s="1"/>
  <c r="N22"/>
  <c r="M22"/>
  <c r="S22" s="1"/>
  <c r="T22" s="1"/>
  <c r="N21"/>
  <c r="M21"/>
  <c r="O21" s="1"/>
  <c r="N20"/>
  <c r="M20"/>
  <c r="S20" s="1"/>
  <c r="T20" s="1"/>
  <c r="N19"/>
  <c r="M19"/>
  <c r="S19" s="1"/>
  <c r="T19" s="1"/>
  <c r="R18"/>
  <c r="N18"/>
  <c r="M18"/>
  <c r="S18" s="1"/>
  <c r="T18" s="1"/>
  <c r="N17"/>
  <c r="M17"/>
  <c r="S17" s="1"/>
  <c r="T17" s="1"/>
  <c r="R16"/>
  <c r="N16"/>
  <c r="M16"/>
  <c r="S16" s="1"/>
  <c r="T16" s="1"/>
  <c r="N15"/>
  <c r="M15"/>
  <c r="O15" s="1"/>
  <c r="N14"/>
  <c r="M14"/>
  <c r="S14" s="1"/>
  <c r="T14" s="1"/>
  <c r="N13"/>
  <c r="M13"/>
  <c r="S13" s="1"/>
  <c r="T13" s="1"/>
  <c r="N12"/>
  <c r="M12"/>
  <c r="S12" s="1"/>
  <c r="T12" s="1"/>
  <c r="N11"/>
  <c r="M11"/>
  <c r="O11" s="1"/>
  <c r="N10"/>
  <c r="M10"/>
  <c r="S10" s="1"/>
  <c r="T10" s="1"/>
  <c r="N9"/>
  <c r="M9"/>
  <c r="O9" s="1"/>
  <c r="N8"/>
  <c r="M8"/>
  <c r="S8" s="1"/>
  <c r="T8" s="1"/>
  <c r="N7"/>
  <c r="M7"/>
  <c r="O7" s="1"/>
  <c r="Q28" i="3"/>
  <c r="P28"/>
  <c r="L28"/>
  <c r="K28"/>
  <c r="J28"/>
  <c r="I28"/>
  <c r="H28"/>
  <c r="G28"/>
  <c r="F28"/>
  <c r="E28"/>
  <c r="D28"/>
  <c r="N27"/>
  <c r="M27"/>
  <c r="O27" s="1"/>
  <c r="N26"/>
  <c r="M26"/>
  <c r="R26" s="1"/>
  <c r="N25"/>
  <c r="M25"/>
  <c r="O25" s="1"/>
  <c r="N24"/>
  <c r="M24"/>
  <c r="R24" s="1"/>
  <c r="N23"/>
  <c r="M23"/>
  <c r="O23" s="1"/>
  <c r="N22"/>
  <c r="M22"/>
  <c r="R22" s="1"/>
  <c r="N21"/>
  <c r="M21"/>
  <c r="O21" s="1"/>
  <c r="N20"/>
  <c r="M20"/>
  <c r="R20" s="1"/>
  <c r="N19"/>
  <c r="M19"/>
  <c r="O19" s="1"/>
  <c r="N18"/>
  <c r="M18"/>
  <c r="R18" s="1"/>
  <c r="N17"/>
  <c r="M17"/>
  <c r="O17" s="1"/>
  <c r="N16"/>
  <c r="M16"/>
  <c r="R16" s="1"/>
  <c r="N15"/>
  <c r="M15"/>
  <c r="O15" s="1"/>
  <c r="N14"/>
  <c r="M14"/>
  <c r="R14" s="1"/>
  <c r="N13"/>
  <c r="M13"/>
  <c r="O13" s="1"/>
  <c r="N12"/>
  <c r="M12"/>
  <c r="R12" s="1"/>
  <c r="N11"/>
  <c r="M11"/>
  <c r="O11" s="1"/>
  <c r="O10"/>
  <c r="N10"/>
  <c r="M10"/>
  <c r="R10" s="1"/>
  <c r="N9"/>
  <c r="M9"/>
  <c r="O9" s="1"/>
  <c r="N8"/>
  <c r="M8"/>
  <c r="R8" s="1"/>
  <c r="N7"/>
  <c r="M7"/>
  <c r="O7" s="1"/>
  <c r="Q28" i="2"/>
  <c r="P28"/>
  <c r="L28"/>
  <c r="K28"/>
  <c r="J28"/>
  <c r="I28"/>
  <c r="H28"/>
  <c r="G28"/>
  <c r="F28"/>
  <c r="E28"/>
  <c r="D28"/>
  <c r="N27"/>
  <c r="M27"/>
  <c r="S27" s="1"/>
  <c r="T27" s="1"/>
  <c r="N26"/>
  <c r="M26"/>
  <c r="R26" s="1"/>
  <c r="N25"/>
  <c r="M25"/>
  <c r="S25" s="1"/>
  <c r="T25" s="1"/>
  <c r="O24"/>
  <c r="N24"/>
  <c r="M24"/>
  <c r="R24" s="1"/>
  <c r="N23"/>
  <c r="M23"/>
  <c r="S23" s="1"/>
  <c r="T23" s="1"/>
  <c r="N22"/>
  <c r="M22"/>
  <c r="O22" s="1"/>
  <c r="N21"/>
  <c r="M21"/>
  <c r="S21" s="1"/>
  <c r="T21" s="1"/>
  <c r="N20"/>
  <c r="M20"/>
  <c r="O20" s="1"/>
  <c r="N19"/>
  <c r="M19"/>
  <c r="S19" s="1"/>
  <c r="T19" s="1"/>
  <c r="N18"/>
  <c r="M18"/>
  <c r="O18" s="1"/>
  <c r="N17"/>
  <c r="M17"/>
  <c r="S17" s="1"/>
  <c r="T17" s="1"/>
  <c r="N16"/>
  <c r="M16"/>
  <c r="O16" s="1"/>
  <c r="N15"/>
  <c r="M15"/>
  <c r="S15" s="1"/>
  <c r="T15" s="1"/>
  <c r="N14"/>
  <c r="M14"/>
  <c r="O14" s="1"/>
  <c r="N13"/>
  <c r="M13"/>
  <c r="S13" s="1"/>
  <c r="T13" s="1"/>
  <c r="N12"/>
  <c r="M12"/>
  <c r="O12" s="1"/>
  <c r="N11"/>
  <c r="M11"/>
  <c r="S11" s="1"/>
  <c r="T11" s="1"/>
  <c r="N10"/>
  <c r="M10"/>
  <c r="O10" s="1"/>
  <c r="N9"/>
  <c r="M9"/>
  <c r="S9" s="1"/>
  <c r="T9" s="1"/>
  <c r="N8"/>
  <c r="M8"/>
  <c r="O8" s="1"/>
  <c r="N7"/>
  <c r="M7"/>
  <c r="S7" s="1"/>
  <c r="Q28" i="1"/>
  <c r="P28"/>
  <c r="L28"/>
  <c r="L29" s="1"/>
  <c r="L4" i="2" s="1"/>
  <c r="K28" i="1"/>
  <c r="K29" s="1"/>
  <c r="K4" i="2" s="1"/>
  <c r="J28" i="1"/>
  <c r="J29" s="1"/>
  <c r="J4" i="2" s="1"/>
  <c r="I28" i="1"/>
  <c r="I29" s="1"/>
  <c r="I4" i="2" s="1"/>
  <c r="H28" i="1"/>
  <c r="H29" s="1"/>
  <c r="H4" i="2" s="1"/>
  <c r="G28" i="1"/>
  <c r="G29" s="1"/>
  <c r="G4" i="2" s="1"/>
  <c r="G29" s="1"/>
  <c r="G4" i="3" s="1"/>
  <c r="G29" s="1"/>
  <c r="G4" i="4" s="1"/>
  <c r="G29" s="1"/>
  <c r="G4" i="5" s="1"/>
  <c r="G29" s="1"/>
  <c r="G4" i="6" s="1"/>
  <c r="G29" s="1"/>
  <c r="G4" i="7" s="1"/>
  <c r="G29" s="1"/>
  <c r="G4" i="8" s="1"/>
  <c r="G29" s="1"/>
  <c r="G4" i="9" s="1"/>
  <c r="G29" s="1"/>
  <c r="G4" i="10" s="1"/>
  <c r="G29" s="1"/>
  <c r="G4" i="11" s="1"/>
  <c r="G29" s="1"/>
  <c r="G4" i="12" s="1"/>
  <c r="G29" s="1"/>
  <c r="G4" i="13" s="1"/>
  <c r="G29" s="1"/>
  <c r="G4" i="14" s="1"/>
  <c r="G29" s="1"/>
  <c r="G4" i="15" s="1"/>
  <c r="G29" s="1"/>
  <c r="G4" i="16" s="1"/>
  <c r="G29" s="1"/>
  <c r="G4" i="17" s="1"/>
  <c r="G29" s="1"/>
  <c r="G4" i="18" s="1"/>
  <c r="G29" s="1"/>
  <c r="G4" i="19" s="1"/>
  <c r="G29" s="1"/>
  <c r="G4" i="20" s="1"/>
  <c r="G29" s="1"/>
  <c r="G4" i="21" s="1"/>
  <c r="G29" s="1"/>
  <c r="G4" i="22" s="1"/>
  <c r="G29" s="1"/>
  <c r="G4" i="23" s="1"/>
  <c r="G29" s="1"/>
  <c r="G4" i="24" s="1"/>
  <c r="G29" s="1"/>
  <c r="G4" i="25" s="1"/>
  <c r="G29" s="1"/>
  <c r="G4" i="26" s="1"/>
  <c r="G29" s="1"/>
  <c r="G4" i="27" s="1"/>
  <c r="G29" s="1"/>
  <c r="G4" i="28" s="1"/>
  <c r="G29" s="1"/>
  <c r="G4" i="29" s="1"/>
  <c r="G29" s="1"/>
  <c r="G4" i="31" s="1"/>
  <c r="G29" s="1"/>
  <c r="G4" i="32" s="1"/>
  <c r="G29" s="1"/>
  <c r="F28" i="1"/>
  <c r="F29" s="1"/>
  <c r="F4" i="2" s="1"/>
  <c r="E28" i="1"/>
  <c r="E29" s="1"/>
  <c r="E4" i="2" s="1"/>
  <c r="D28" i="1"/>
  <c r="D29" s="1"/>
  <c r="D4" i="2" s="1"/>
  <c r="N27" i="1"/>
  <c r="M27"/>
  <c r="S27" s="1"/>
  <c r="T27" s="1"/>
  <c r="N26"/>
  <c r="M26"/>
  <c r="R26" s="1"/>
  <c r="N25"/>
  <c r="M25"/>
  <c r="O25" s="1"/>
  <c r="N24"/>
  <c r="M24"/>
  <c r="O24" s="1"/>
  <c r="N23"/>
  <c r="M23"/>
  <c r="S23" s="1"/>
  <c r="T23" s="1"/>
  <c r="N22"/>
  <c r="M22"/>
  <c r="R22" s="1"/>
  <c r="N21"/>
  <c r="M21"/>
  <c r="O21" s="1"/>
  <c r="N20"/>
  <c r="M20"/>
  <c r="R20" s="1"/>
  <c r="N19"/>
  <c r="M19"/>
  <c r="O19" s="1"/>
  <c r="N18"/>
  <c r="M18"/>
  <c r="O18" s="1"/>
  <c r="N17"/>
  <c r="M17"/>
  <c r="S17" s="1"/>
  <c r="T17" s="1"/>
  <c r="N16"/>
  <c r="M16"/>
  <c r="R16" s="1"/>
  <c r="N15"/>
  <c r="M15"/>
  <c r="O15" s="1"/>
  <c r="N14"/>
  <c r="M14"/>
  <c r="O14" s="1"/>
  <c r="N13"/>
  <c r="M13"/>
  <c r="S13" s="1"/>
  <c r="T13" s="1"/>
  <c r="N12"/>
  <c r="M12"/>
  <c r="R12" s="1"/>
  <c r="N11"/>
  <c r="M11"/>
  <c r="O11" s="1"/>
  <c r="N10"/>
  <c r="M10"/>
  <c r="R10" s="1"/>
  <c r="N9"/>
  <c r="M9"/>
  <c r="O9" s="1"/>
  <c r="N8"/>
  <c r="M8"/>
  <c r="O8" s="1"/>
  <c r="N7"/>
  <c r="M7"/>
  <c r="O7" s="1"/>
  <c r="S27" i="4" l="1"/>
  <c r="T27" s="1"/>
  <c r="R10"/>
  <c r="O10"/>
  <c r="O26"/>
  <c r="O12"/>
  <c r="R12"/>
  <c r="R20"/>
  <c r="O20"/>
  <c r="R8"/>
  <c r="O8"/>
  <c r="R14"/>
  <c r="O14"/>
  <c r="O16"/>
  <c r="O24"/>
  <c r="N28"/>
  <c r="O18"/>
  <c r="R22"/>
  <c r="O22"/>
  <c r="O22" i="3"/>
  <c r="O8"/>
  <c r="M19" i="33"/>
  <c r="S19" s="1"/>
  <c r="O16" i="3"/>
  <c r="O12"/>
  <c r="O14"/>
  <c r="N9" i="33"/>
  <c r="M24"/>
  <c r="O24" s="1"/>
  <c r="O24" i="3"/>
  <c r="O18"/>
  <c r="N28"/>
  <c r="O20"/>
  <c r="O26"/>
  <c r="N13" i="33"/>
  <c r="N22"/>
  <c r="N15"/>
  <c r="M15"/>
  <c r="S15" s="1"/>
  <c r="T15" s="1"/>
  <c r="J28"/>
  <c r="G28"/>
  <c r="G29" s="1"/>
  <c r="E29" i="2"/>
  <c r="E4" i="3" s="1"/>
  <c r="E29" s="1"/>
  <c r="E4" i="4" s="1"/>
  <c r="E29" s="1"/>
  <c r="E4" i="5" s="1"/>
  <c r="E29" s="1"/>
  <c r="E4" i="6" s="1"/>
  <c r="E29" s="1"/>
  <c r="E4" i="7" s="1"/>
  <c r="E29" s="1"/>
  <c r="E4" i="8" s="1"/>
  <c r="E29" s="1"/>
  <c r="E4" i="9" s="1"/>
  <c r="E29" s="1"/>
  <c r="E4" i="10" s="1"/>
  <c r="E29" s="1"/>
  <c r="E4" i="11" s="1"/>
  <c r="E29" s="1"/>
  <c r="E4" i="12" s="1"/>
  <c r="E29" s="1"/>
  <c r="E4" i="13" s="1"/>
  <c r="E29" s="1"/>
  <c r="E4" i="14" s="1"/>
  <c r="E29" s="1"/>
  <c r="E4" i="15" s="1"/>
  <c r="E29" s="1"/>
  <c r="E4" i="16" s="1"/>
  <c r="E29" s="1"/>
  <c r="E4" i="17" s="1"/>
  <c r="E29" s="1"/>
  <c r="E4" i="18" s="1"/>
  <c r="E29" s="1"/>
  <c r="E4" i="19" s="1"/>
  <c r="E29" s="1"/>
  <c r="E4" i="20" s="1"/>
  <c r="E29" s="1"/>
  <c r="E4" i="21" s="1"/>
  <c r="E29" s="1"/>
  <c r="E4" i="22" s="1"/>
  <c r="E29" s="1"/>
  <c r="E4" i="23" s="1"/>
  <c r="E29" s="1"/>
  <c r="E4" i="24" s="1"/>
  <c r="E29" s="1"/>
  <c r="E4" i="25" s="1"/>
  <c r="E29" s="1"/>
  <c r="E4" i="26" s="1"/>
  <c r="E29" s="1"/>
  <c r="E4" i="27" s="1"/>
  <c r="E29" s="1"/>
  <c r="E4" i="28" s="1"/>
  <c r="E29" s="1"/>
  <c r="E4" i="29" s="1"/>
  <c r="E29" s="1"/>
  <c r="E4" i="31" s="1"/>
  <c r="E29" s="1"/>
  <c r="E4" i="32" s="1"/>
  <c r="E29" s="1"/>
  <c r="N10" i="33"/>
  <c r="O26" i="2"/>
  <c r="N26" i="33"/>
  <c r="M12"/>
  <c r="O12" s="1"/>
  <c r="H29" i="2"/>
  <c r="H4" i="3" s="1"/>
  <c r="H29" s="1"/>
  <c r="H4" i="4" s="1"/>
  <c r="H29" s="1"/>
  <c r="H4" i="5" s="1"/>
  <c r="H29" s="1"/>
  <c r="H4" i="6" s="1"/>
  <c r="H29" s="1"/>
  <c r="H4" i="7" s="1"/>
  <c r="H29" s="1"/>
  <c r="H4" i="8" s="1"/>
  <c r="H29" s="1"/>
  <c r="H4" i="9" s="1"/>
  <c r="H29" s="1"/>
  <c r="H4" i="10" s="1"/>
  <c r="H29" s="1"/>
  <c r="H4" i="11" s="1"/>
  <c r="H29" s="1"/>
  <c r="H4" i="12" s="1"/>
  <c r="H29" s="1"/>
  <c r="H4" i="13" s="1"/>
  <c r="H29" s="1"/>
  <c r="H4" i="14" s="1"/>
  <c r="H29" s="1"/>
  <c r="H4" i="15" s="1"/>
  <c r="H29" s="1"/>
  <c r="H4" i="16" s="1"/>
  <c r="H29" s="1"/>
  <c r="H4" i="17" s="1"/>
  <c r="H29" s="1"/>
  <c r="H4" i="18" s="1"/>
  <c r="H29" s="1"/>
  <c r="H4" i="19" s="1"/>
  <c r="H29" s="1"/>
  <c r="H4" i="20" s="1"/>
  <c r="H29" s="1"/>
  <c r="H4" i="21" s="1"/>
  <c r="H29" s="1"/>
  <c r="H4" i="22" s="1"/>
  <c r="H29" s="1"/>
  <c r="H4" i="23" s="1"/>
  <c r="H29" s="1"/>
  <c r="H4" i="24" s="1"/>
  <c r="H29" s="1"/>
  <c r="H4" i="25" s="1"/>
  <c r="H29" s="1"/>
  <c r="H4" i="26" s="1"/>
  <c r="H29" s="1"/>
  <c r="H4" i="27" s="1"/>
  <c r="H29" s="1"/>
  <c r="H4" i="28" s="1"/>
  <c r="H29" s="1"/>
  <c r="H4" i="29" s="1"/>
  <c r="H29" s="1"/>
  <c r="H4" i="31" s="1"/>
  <c r="H29" s="1"/>
  <c r="H4" i="32" s="1"/>
  <c r="H29" s="1"/>
  <c r="N16" i="33"/>
  <c r="D29" i="2"/>
  <c r="D4" i="3" s="1"/>
  <c r="D29" s="1"/>
  <c r="D4" i="4" s="1"/>
  <c r="D29" s="1"/>
  <c r="D4" i="5" s="1"/>
  <c r="D29" s="1"/>
  <c r="D4" i="6" s="1"/>
  <c r="D29" s="1"/>
  <c r="D4" i="7" s="1"/>
  <c r="D29" s="1"/>
  <c r="D4" i="8" s="1"/>
  <c r="D29" s="1"/>
  <c r="D4" i="9" s="1"/>
  <c r="D29" s="1"/>
  <c r="D4" i="10" s="1"/>
  <c r="D29" s="1"/>
  <c r="D4" i="11" s="1"/>
  <c r="D29" s="1"/>
  <c r="D4" i="12" s="1"/>
  <c r="D29" s="1"/>
  <c r="D4" i="13" s="1"/>
  <c r="D29" s="1"/>
  <c r="D4" i="14" s="1"/>
  <c r="D29" s="1"/>
  <c r="D4" i="15" s="1"/>
  <c r="D29" s="1"/>
  <c r="D4" i="16" s="1"/>
  <c r="D29" s="1"/>
  <c r="D4" i="17" s="1"/>
  <c r="D29" s="1"/>
  <c r="D4" i="18" s="1"/>
  <c r="D29" s="1"/>
  <c r="D4" i="19" s="1"/>
  <c r="D29" s="1"/>
  <c r="D4" i="20" s="1"/>
  <c r="D29" s="1"/>
  <c r="D4" i="21" s="1"/>
  <c r="D29" s="1"/>
  <c r="D4" i="22" s="1"/>
  <c r="D29" s="1"/>
  <c r="D4" i="23" s="1"/>
  <c r="D29" s="1"/>
  <c r="D4" i="24" s="1"/>
  <c r="D29" s="1"/>
  <c r="D4" i="25" s="1"/>
  <c r="D29" s="1"/>
  <c r="D4" i="26" s="1"/>
  <c r="D29" s="1"/>
  <c r="D4" i="27" s="1"/>
  <c r="D29" s="1"/>
  <c r="D4" i="28" s="1"/>
  <c r="D29" s="1"/>
  <c r="D4" i="29" s="1"/>
  <c r="D29" s="1"/>
  <c r="D4" i="31" s="1"/>
  <c r="D29" s="1"/>
  <c r="D4" i="32" s="1"/>
  <c r="D29" s="1"/>
  <c r="K29" i="2"/>
  <c r="K4" i="3" s="1"/>
  <c r="K29" s="1"/>
  <c r="K4" i="4" s="1"/>
  <c r="K29" s="1"/>
  <c r="K4" i="5" s="1"/>
  <c r="K29" s="1"/>
  <c r="K4" i="6" s="1"/>
  <c r="K29" s="1"/>
  <c r="K4" i="7" s="1"/>
  <c r="K29" s="1"/>
  <c r="K4" i="8" s="1"/>
  <c r="K29" s="1"/>
  <c r="K4" i="9" s="1"/>
  <c r="K29" s="1"/>
  <c r="K4" i="10" s="1"/>
  <c r="K29" s="1"/>
  <c r="K4" i="11" s="1"/>
  <c r="K29" s="1"/>
  <c r="K4" i="12" s="1"/>
  <c r="K29" s="1"/>
  <c r="K4" i="13" s="1"/>
  <c r="K29" s="1"/>
  <c r="K4" i="14" s="1"/>
  <c r="K29" s="1"/>
  <c r="K4" i="15" s="1"/>
  <c r="K29" s="1"/>
  <c r="K4" i="16" s="1"/>
  <c r="K29" s="1"/>
  <c r="K4" i="17" s="1"/>
  <c r="K29" s="1"/>
  <c r="K4" i="18" s="1"/>
  <c r="K29" s="1"/>
  <c r="K4" i="19" s="1"/>
  <c r="K29" s="1"/>
  <c r="K4" i="20" s="1"/>
  <c r="K29" s="1"/>
  <c r="K4" i="21" s="1"/>
  <c r="K29" s="1"/>
  <c r="K4" i="22" s="1"/>
  <c r="K29" s="1"/>
  <c r="K4" i="23" s="1"/>
  <c r="K29" s="1"/>
  <c r="K4" i="24" s="1"/>
  <c r="K29" s="1"/>
  <c r="K4" i="25" s="1"/>
  <c r="K29" s="1"/>
  <c r="K4" i="26" s="1"/>
  <c r="K29" s="1"/>
  <c r="K4" i="27" s="1"/>
  <c r="K29" s="1"/>
  <c r="K4" i="28" s="1"/>
  <c r="K29" s="1"/>
  <c r="K4" i="29" s="1"/>
  <c r="K29" s="1"/>
  <c r="K4" i="31" s="1"/>
  <c r="K29" s="1"/>
  <c r="K4" i="32" s="1"/>
  <c r="K29" s="1"/>
  <c r="N28" i="2"/>
  <c r="N24" i="33"/>
  <c r="M20"/>
  <c r="O20" s="1"/>
  <c r="M14"/>
  <c r="O14" s="1"/>
  <c r="J29" i="2"/>
  <c r="J4" i="3" s="1"/>
  <c r="J29" s="1"/>
  <c r="J4" i="4" s="1"/>
  <c r="J29" s="1"/>
  <c r="J4" i="5" s="1"/>
  <c r="J29" s="1"/>
  <c r="J4" i="6" s="1"/>
  <c r="J29" s="1"/>
  <c r="J4" i="7" s="1"/>
  <c r="J29" s="1"/>
  <c r="J4" i="8" s="1"/>
  <c r="J29" s="1"/>
  <c r="J4" i="9" s="1"/>
  <c r="J29" s="1"/>
  <c r="J4" i="10" s="1"/>
  <c r="J29" s="1"/>
  <c r="J4" i="11" s="1"/>
  <c r="J29" s="1"/>
  <c r="J4" i="12" s="1"/>
  <c r="J29" s="1"/>
  <c r="J4" i="13" s="1"/>
  <c r="J29" s="1"/>
  <c r="J4" i="14" s="1"/>
  <c r="J29" s="1"/>
  <c r="J4" i="15" s="1"/>
  <c r="J29" s="1"/>
  <c r="J4" i="16" s="1"/>
  <c r="J29" s="1"/>
  <c r="J4" i="17" s="1"/>
  <c r="J29" s="1"/>
  <c r="J4" i="18" s="1"/>
  <c r="J29" s="1"/>
  <c r="J4" i="19" s="1"/>
  <c r="J29" s="1"/>
  <c r="J4" i="20" s="1"/>
  <c r="J29" s="1"/>
  <c r="J4" i="21" s="1"/>
  <c r="J29" s="1"/>
  <c r="J4" i="22" s="1"/>
  <c r="J29" s="1"/>
  <c r="J4" i="23" s="1"/>
  <c r="J29" s="1"/>
  <c r="J4" i="24" s="1"/>
  <c r="J29" s="1"/>
  <c r="J4" i="25" s="1"/>
  <c r="J29" s="1"/>
  <c r="J4" i="26" s="1"/>
  <c r="J29" s="1"/>
  <c r="J4" i="27" s="1"/>
  <c r="J29" s="1"/>
  <c r="J4" i="28" s="1"/>
  <c r="J29" s="1"/>
  <c r="J4" i="29" s="1"/>
  <c r="J29" s="1"/>
  <c r="J4" i="31" s="1"/>
  <c r="J29" s="1"/>
  <c r="J4" i="32" s="1"/>
  <c r="J29" s="1"/>
  <c r="I29" i="2"/>
  <c r="I4" i="3" s="1"/>
  <c r="I29" s="1"/>
  <c r="I4" i="4" s="1"/>
  <c r="I29" s="1"/>
  <c r="I4" i="5" s="1"/>
  <c r="I29" s="1"/>
  <c r="I4" i="6" s="1"/>
  <c r="I29" s="1"/>
  <c r="I4" i="7" s="1"/>
  <c r="I29" s="1"/>
  <c r="I4" i="8" s="1"/>
  <c r="I29" s="1"/>
  <c r="I4" i="9" s="1"/>
  <c r="I29" s="1"/>
  <c r="I4" i="10" s="1"/>
  <c r="I29" s="1"/>
  <c r="I4" i="11" s="1"/>
  <c r="I29" s="1"/>
  <c r="I4" i="12" s="1"/>
  <c r="I29" s="1"/>
  <c r="I4" i="13" s="1"/>
  <c r="I29" s="1"/>
  <c r="I4" i="14" s="1"/>
  <c r="I29" s="1"/>
  <c r="I4" i="15" s="1"/>
  <c r="I29" s="1"/>
  <c r="I4" i="16" s="1"/>
  <c r="I29" s="1"/>
  <c r="I4" i="17" s="1"/>
  <c r="I29" s="1"/>
  <c r="I4" i="18" s="1"/>
  <c r="I29" s="1"/>
  <c r="I4" i="19" s="1"/>
  <c r="I29" s="1"/>
  <c r="I4" i="20" s="1"/>
  <c r="I29" s="1"/>
  <c r="I4" i="21" s="1"/>
  <c r="I29" s="1"/>
  <c r="I4" i="22" s="1"/>
  <c r="I29" s="1"/>
  <c r="I4" i="23" s="1"/>
  <c r="I29" s="1"/>
  <c r="I4" i="24" s="1"/>
  <c r="I29" s="1"/>
  <c r="I4" i="25" s="1"/>
  <c r="I29" s="1"/>
  <c r="I4" i="26" s="1"/>
  <c r="I29" s="1"/>
  <c r="I4" i="27" s="1"/>
  <c r="I29" s="1"/>
  <c r="I4" i="28" s="1"/>
  <c r="I29" s="1"/>
  <c r="I4" i="29" s="1"/>
  <c r="I29" s="1"/>
  <c r="I4" i="31" s="1"/>
  <c r="I29" s="1"/>
  <c r="I4" i="32" s="1"/>
  <c r="I29" s="1"/>
  <c r="F29" i="2"/>
  <c r="F4" i="3" s="1"/>
  <c r="F29" s="1"/>
  <c r="F4" i="4" s="1"/>
  <c r="F29" s="1"/>
  <c r="F4" i="5" s="1"/>
  <c r="F29" s="1"/>
  <c r="F4" i="6" s="1"/>
  <c r="F29" s="1"/>
  <c r="F4" i="7" s="1"/>
  <c r="F29" s="1"/>
  <c r="F4" i="8" s="1"/>
  <c r="F29" s="1"/>
  <c r="F4" i="9" s="1"/>
  <c r="F29" s="1"/>
  <c r="F4" i="10" s="1"/>
  <c r="F29" s="1"/>
  <c r="F4" i="11" s="1"/>
  <c r="F29" s="1"/>
  <c r="F4" i="12" s="1"/>
  <c r="F29" s="1"/>
  <c r="F4" i="13" s="1"/>
  <c r="F29" s="1"/>
  <c r="F4" i="14" s="1"/>
  <c r="F29" s="1"/>
  <c r="F4" i="15" s="1"/>
  <c r="F29" s="1"/>
  <c r="F4" i="16" s="1"/>
  <c r="F29" s="1"/>
  <c r="F4" i="17" s="1"/>
  <c r="F29" s="1"/>
  <c r="F4" i="18" s="1"/>
  <c r="F29" s="1"/>
  <c r="F4" i="19" s="1"/>
  <c r="F29" s="1"/>
  <c r="F4" i="20" s="1"/>
  <c r="F29" s="1"/>
  <c r="F4" i="21" s="1"/>
  <c r="F29" s="1"/>
  <c r="F4" i="22" s="1"/>
  <c r="F29" s="1"/>
  <c r="F4" i="23" s="1"/>
  <c r="F29" s="1"/>
  <c r="F4" i="24" s="1"/>
  <c r="F29" s="1"/>
  <c r="F4" i="25" s="1"/>
  <c r="F29" s="1"/>
  <c r="F4" i="26" s="1"/>
  <c r="F29" s="1"/>
  <c r="F4" i="27" s="1"/>
  <c r="F29" s="1"/>
  <c r="F4" i="28" s="1"/>
  <c r="F29" s="1"/>
  <c r="F4" i="29" s="1"/>
  <c r="F29" s="1"/>
  <c r="F4" i="31" s="1"/>
  <c r="F29" s="1"/>
  <c r="F4" i="32" s="1"/>
  <c r="F29" s="1"/>
  <c r="M11" i="33"/>
  <c r="S11" s="1"/>
  <c r="T11" s="1"/>
  <c r="M25"/>
  <c r="S25" s="1"/>
  <c r="T25" s="1"/>
  <c r="L28"/>
  <c r="L29" s="1"/>
  <c r="N12"/>
  <c r="M27"/>
  <c r="S27" s="1"/>
  <c r="T27" s="1"/>
  <c r="N27"/>
  <c r="M22"/>
  <c r="O22" s="1"/>
  <c r="T19"/>
  <c r="N19"/>
  <c r="N8"/>
  <c r="K28"/>
  <c r="K29" s="1"/>
  <c r="M23"/>
  <c r="S23" s="1"/>
  <c r="T23" s="1"/>
  <c r="N23"/>
  <c r="M16"/>
  <c r="R16" s="1"/>
  <c r="N17"/>
  <c r="M17"/>
  <c r="S17" s="1"/>
  <c r="T17" s="1"/>
  <c r="I28"/>
  <c r="I29" s="1"/>
  <c r="M9"/>
  <c r="S9" s="1"/>
  <c r="T9" s="1"/>
  <c r="N18"/>
  <c r="R18"/>
  <c r="M13"/>
  <c r="S13" s="1"/>
  <c r="T13" s="1"/>
  <c r="M26"/>
  <c r="R26" s="1"/>
  <c r="M21"/>
  <c r="S21" s="1"/>
  <c r="T21" s="1"/>
  <c r="N21"/>
  <c r="N14"/>
  <c r="R10"/>
  <c r="H28"/>
  <c r="H29" s="1"/>
  <c r="N28" i="1"/>
  <c r="F28" i="33"/>
  <c r="F29" s="1"/>
  <c r="N11"/>
  <c r="L29" i="2"/>
  <c r="L4" i="3" s="1"/>
  <c r="L29" s="1"/>
  <c r="L4" i="4" s="1"/>
  <c r="L29" s="1"/>
  <c r="L4" i="5" s="1"/>
  <c r="L29" s="1"/>
  <c r="L4" i="6" s="1"/>
  <c r="L29" s="1"/>
  <c r="L4" i="7" s="1"/>
  <c r="L29" s="1"/>
  <c r="L4" i="8" s="1"/>
  <c r="L29" s="1"/>
  <c r="L4" i="9" s="1"/>
  <c r="L29" s="1"/>
  <c r="L4" i="10" s="1"/>
  <c r="L29" s="1"/>
  <c r="L4" i="11" s="1"/>
  <c r="L29" s="1"/>
  <c r="L4" i="12" s="1"/>
  <c r="L29" s="1"/>
  <c r="L4" i="13" s="1"/>
  <c r="L29" s="1"/>
  <c r="L4" i="14" s="1"/>
  <c r="L29" s="1"/>
  <c r="L4" i="15" s="1"/>
  <c r="L29" s="1"/>
  <c r="L4" i="16" s="1"/>
  <c r="L29" s="1"/>
  <c r="L4" i="17" s="1"/>
  <c r="L29" s="1"/>
  <c r="L4" i="18" s="1"/>
  <c r="L29" s="1"/>
  <c r="L4" i="19" s="1"/>
  <c r="L29" s="1"/>
  <c r="L4" i="20" s="1"/>
  <c r="L29" s="1"/>
  <c r="L4" i="21" s="1"/>
  <c r="L29" s="1"/>
  <c r="L4" i="22" s="1"/>
  <c r="L29" s="1"/>
  <c r="L4" i="23" s="1"/>
  <c r="L29" s="1"/>
  <c r="L4" i="24" s="1"/>
  <c r="L29" s="1"/>
  <c r="L4" i="25" s="1"/>
  <c r="L29" s="1"/>
  <c r="L4" i="26" s="1"/>
  <c r="L29" s="1"/>
  <c r="L4" i="27" s="1"/>
  <c r="L29" s="1"/>
  <c r="L4" i="28" s="1"/>
  <c r="L29" s="1"/>
  <c r="L4" i="29" s="1"/>
  <c r="L29" s="1"/>
  <c r="L4" i="31" s="1"/>
  <c r="L29" s="1"/>
  <c r="L4" i="32" s="1"/>
  <c r="L29" s="1"/>
  <c r="Q28" i="33"/>
  <c r="N20"/>
  <c r="O18"/>
  <c r="J29"/>
  <c r="O10"/>
  <c r="D28"/>
  <c r="D29" s="1"/>
  <c r="M7"/>
  <c r="S7" s="1"/>
  <c r="T7" s="1"/>
  <c r="N7"/>
  <c r="S8"/>
  <c r="T8" s="1"/>
  <c r="S10"/>
  <c r="T10" s="1"/>
  <c r="O15"/>
  <c r="S18"/>
  <c r="T18" s="1"/>
  <c r="R8"/>
  <c r="T7" i="32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22"/>
  <c r="T7" i="31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R20"/>
  <c r="R22"/>
  <c r="T7" i="29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12"/>
  <c r="R14"/>
  <c r="R16"/>
  <c r="R18"/>
  <c r="R20"/>
  <c r="R22"/>
  <c r="T7" i="28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R20"/>
  <c r="R22"/>
  <c r="T7" i="27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T7" i="26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R20"/>
  <c r="R22"/>
  <c r="T7" i="25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T7" i="24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22"/>
  <c r="T7" i="23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R20"/>
  <c r="R22"/>
  <c r="T7" i="22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T7" i="21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R20"/>
  <c r="R22"/>
  <c r="T7" i="20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R20"/>
  <c r="R22"/>
  <c r="S28" i="19"/>
  <c r="T7"/>
  <c r="T28" s="1"/>
  <c r="R7"/>
  <c r="R28" s="1"/>
  <c r="R9"/>
  <c r="R11"/>
  <c r="R13"/>
  <c r="R15"/>
  <c r="R17"/>
  <c r="R19"/>
  <c r="R21"/>
  <c r="R23"/>
  <c r="R25"/>
  <c r="R27"/>
  <c r="M28"/>
  <c r="O7"/>
  <c r="O28" s="1"/>
  <c r="O9"/>
  <c r="O11"/>
  <c r="O13"/>
  <c r="O15"/>
  <c r="O17"/>
  <c r="O19"/>
  <c r="O21"/>
  <c r="O23"/>
  <c r="O25"/>
  <c r="O27"/>
  <c r="T7" i="18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22"/>
  <c r="T7" i="17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10"/>
  <c r="R12"/>
  <c r="R14"/>
  <c r="R16"/>
  <c r="R18"/>
  <c r="R20"/>
  <c r="R22"/>
  <c r="O28" i="16"/>
  <c r="T7"/>
  <c r="S8"/>
  <c r="T8" s="1"/>
  <c r="S10"/>
  <c r="T10" s="1"/>
  <c r="S12"/>
  <c r="T12" s="1"/>
  <c r="S14"/>
  <c r="T14" s="1"/>
  <c r="S16"/>
  <c r="T16" s="1"/>
  <c r="S18"/>
  <c r="T18" s="1"/>
  <c r="S20"/>
  <c r="T20" s="1"/>
  <c r="S22"/>
  <c r="T22" s="1"/>
  <c r="S24"/>
  <c r="T24" s="1"/>
  <c r="S26"/>
  <c r="T26" s="1"/>
  <c r="R8"/>
  <c r="R28" s="1"/>
  <c r="R10"/>
  <c r="R12"/>
  <c r="R14"/>
  <c r="R16"/>
  <c r="R18"/>
  <c r="R20"/>
  <c r="R22"/>
  <c r="R24"/>
  <c r="R26"/>
  <c r="T7" i="15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T7" i="14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22"/>
  <c r="T7" i="13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R20"/>
  <c r="R22"/>
  <c r="T7" i="12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6"/>
  <c r="R20"/>
  <c r="R22"/>
  <c r="T7" i="11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T7" i="10"/>
  <c r="S9"/>
  <c r="T9" s="1"/>
  <c r="O10"/>
  <c r="S11"/>
  <c r="T11" s="1"/>
  <c r="O12"/>
  <c r="S13"/>
  <c r="T13" s="1"/>
  <c r="O14"/>
  <c r="R7"/>
  <c r="R9"/>
  <c r="R11"/>
  <c r="R13"/>
  <c r="R15"/>
  <c r="R17"/>
  <c r="R19"/>
  <c r="R21"/>
  <c r="R23"/>
  <c r="R25"/>
  <c r="R27"/>
  <c r="M28"/>
  <c r="O7"/>
  <c r="S8"/>
  <c r="T8" s="1"/>
  <c r="S14"/>
  <c r="T14" s="1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S10"/>
  <c r="T10" s="1"/>
  <c r="S12"/>
  <c r="T12" s="1"/>
  <c r="O15"/>
  <c r="R8"/>
  <c r="R18"/>
  <c r="R20"/>
  <c r="R22"/>
  <c r="T7" i="9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T7" i="8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6"/>
  <c r="R22"/>
  <c r="T7" i="7"/>
  <c r="S13"/>
  <c r="T13" s="1"/>
  <c r="O14"/>
  <c r="S15"/>
  <c r="T15" s="1"/>
  <c r="O16"/>
  <c r="S17"/>
  <c r="T17" s="1"/>
  <c r="S19"/>
  <c r="T19" s="1"/>
  <c r="O20"/>
  <c r="S21"/>
  <c r="T21" s="1"/>
  <c r="O22"/>
  <c r="S25"/>
  <c r="T25" s="1"/>
  <c r="O26"/>
  <c r="S27"/>
  <c r="T27" s="1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S14"/>
  <c r="T14" s="1"/>
  <c r="S22"/>
  <c r="T22" s="1"/>
  <c r="O23"/>
  <c r="S24"/>
  <c r="T24" s="1"/>
  <c r="S26"/>
  <c r="T26" s="1"/>
  <c r="S16"/>
  <c r="T16" s="1"/>
  <c r="S18"/>
  <c r="T18" s="1"/>
  <c r="S20"/>
  <c r="T20" s="1"/>
  <c r="R8"/>
  <c r="R10"/>
  <c r="R12"/>
  <c r="R18"/>
  <c r="R24"/>
  <c r="T7" i="6"/>
  <c r="S23"/>
  <c r="T23" s="1"/>
  <c r="S25"/>
  <c r="T25" s="1"/>
  <c r="O26"/>
  <c r="S27"/>
  <c r="T27" s="1"/>
  <c r="R7"/>
  <c r="R9"/>
  <c r="R11"/>
  <c r="R13"/>
  <c r="R15"/>
  <c r="R17"/>
  <c r="R19"/>
  <c r="R21"/>
  <c r="R23"/>
  <c r="R27"/>
  <c r="M28"/>
  <c r="S10"/>
  <c r="T10" s="1"/>
  <c r="O11"/>
  <c r="O28" s="1"/>
  <c r="O15"/>
  <c r="S16"/>
  <c r="T16" s="1"/>
  <c r="O21"/>
  <c r="S8"/>
  <c r="T8" s="1"/>
  <c r="S12"/>
  <c r="T12" s="1"/>
  <c r="O13"/>
  <c r="S14"/>
  <c r="T14" s="1"/>
  <c r="O17"/>
  <c r="S18"/>
  <c r="T18" s="1"/>
  <c r="O19"/>
  <c r="S20"/>
  <c r="T20" s="1"/>
  <c r="S22"/>
  <c r="T22" s="1"/>
  <c r="S24"/>
  <c r="T24" s="1"/>
  <c r="S26"/>
  <c r="T26" s="1"/>
  <c r="R8"/>
  <c r="R10"/>
  <c r="R12"/>
  <c r="R14"/>
  <c r="R16"/>
  <c r="R18"/>
  <c r="R20"/>
  <c r="R22"/>
  <c r="R24"/>
  <c r="S7" i="5"/>
  <c r="O8"/>
  <c r="S9"/>
  <c r="T9" s="1"/>
  <c r="O10"/>
  <c r="O28" s="1"/>
  <c r="S11"/>
  <c r="T11" s="1"/>
  <c r="O12"/>
  <c r="S13"/>
  <c r="T13" s="1"/>
  <c r="S15"/>
  <c r="T15" s="1"/>
  <c r="O16"/>
  <c r="S17"/>
  <c r="T17" s="1"/>
  <c r="O18"/>
  <c r="S19"/>
  <c r="T19" s="1"/>
  <c r="O22"/>
  <c r="S23"/>
  <c r="T23" s="1"/>
  <c r="O24"/>
  <c r="R7"/>
  <c r="R9"/>
  <c r="R11"/>
  <c r="R13"/>
  <c r="R15"/>
  <c r="R17"/>
  <c r="R19"/>
  <c r="R21"/>
  <c r="R23"/>
  <c r="R25"/>
  <c r="M28"/>
  <c r="O21"/>
  <c r="S22"/>
  <c r="T22" s="1"/>
  <c r="S24"/>
  <c r="T24" s="1"/>
  <c r="O25"/>
  <c r="S26"/>
  <c r="T26" s="1"/>
  <c r="S8"/>
  <c r="T8" s="1"/>
  <c r="S10"/>
  <c r="T10" s="1"/>
  <c r="S12"/>
  <c r="T12" s="1"/>
  <c r="S14"/>
  <c r="T14" s="1"/>
  <c r="S16"/>
  <c r="T16" s="1"/>
  <c r="S18"/>
  <c r="T18" s="1"/>
  <c r="S20"/>
  <c r="T20" s="1"/>
  <c r="R14"/>
  <c r="R20"/>
  <c r="S7" i="4"/>
  <c r="S9"/>
  <c r="T9" s="1"/>
  <c r="S21"/>
  <c r="T21" s="1"/>
  <c r="S23"/>
  <c r="T23" s="1"/>
  <c r="R7"/>
  <c r="R9"/>
  <c r="R11"/>
  <c r="R13"/>
  <c r="R15"/>
  <c r="R17"/>
  <c r="R19"/>
  <c r="R21"/>
  <c r="R23"/>
  <c r="R25"/>
  <c r="R27"/>
  <c r="M28"/>
  <c r="S11"/>
  <c r="T11" s="1"/>
  <c r="S15"/>
  <c r="T15" s="1"/>
  <c r="O13"/>
  <c r="O17"/>
  <c r="O19"/>
  <c r="O25"/>
  <c r="S7" i="3"/>
  <c r="S9"/>
  <c r="T9" s="1"/>
  <c r="S11"/>
  <c r="T11" s="1"/>
  <c r="S13"/>
  <c r="T13" s="1"/>
  <c r="S15"/>
  <c r="T15" s="1"/>
  <c r="S17"/>
  <c r="T17" s="1"/>
  <c r="S19"/>
  <c r="T19" s="1"/>
  <c r="S21"/>
  <c r="T21" s="1"/>
  <c r="S23"/>
  <c r="T23" s="1"/>
  <c r="S25"/>
  <c r="T25" s="1"/>
  <c r="S27"/>
  <c r="T27" s="1"/>
  <c r="R7"/>
  <c r="R9"/>
  <c r="R11"/>
  <c r="R13"/>
  <c r="R15"/>
  <c r="R17"/>
  <c r="R19"/>
  <c r="R23"/>
  <c r="R25"/>
  <c r="R27"/>
  <c r="M28"/>
  <c r="S8"/>
  <c r="T8" s="1"/>
  <c r="S10"/>
  <c r="T10" s="1"/>
  <c r="S12"/>
  <c r="T12" s="1"/>
  <c r="S14"/>
  <c r="T14" s="1"/>
  <c r="S16"/>
  <c r="T16" s="1"/>
  <c r="S18"/>
  <c r="T18" s="1"/>
  <c r="S20"/>
  <c r="T20" s="1"/>
  <c r="S22"/>
  <c r="T22" s="1"/>
  <c r="S24"/>
  <c r="T24" s="1"/>
  <c r="S26"/>
  <c r="T26" s="1"/>
  <c r="T7" i="2"/>
  <c r="R7"/>
  <c r="R9"/>
  <c r="R11"/>
  <c r="R13"/>
  <c r="R15"/>
  <c r="R17"/>
  <c r="R19"/>
  <c r="R21"/>
  <c r="R23"/>
  <c r="R25"/>
  <c r="R27"/>
  <c r="M28"/>
  <c r="O7"/>
  <c r="S8"/>
  <c r="T8" s="1"/>
  <c r="O9"/>
  <c r="S10"/>
  <c r="T10" s="1"/>
  <c r="O11"/>
  <c r="S12"/>
  <c r="T12" s="1"/>
  <c r="O13"/>
  <c r="S14"/>
  <c r="T14" s="1"/>
  <c r="O15"/>
  <c r="S16"/>
  <c r="T16" s="1"/>
  <c r="O17"/>
  <c r="S18"/>
  <c r="T18" s="1"/>
  <c r="O19"/>
  <c r="S20"/>
  <c r="T20" s="1"/>
  <c r="O21"/>
  <c r="S22"/>
  <c r="T22" s="1"/>
  <c r="O23"/>
  <c r="S24"/>
  <c r="T24" s="1"/>
  <c r="O25"/>
  <c r="S26"/>
  <c r="T26" s="1"/>
  <c r="O27"/>
  <c r="R8"/>
  <c r="R10"/>
  <c r="R12"/>
  <c r="R14"/>
  <c r="R16"/>
  <c r="R18"/>
  <c r="R20"/>
  <c r="R22"/>
  <c r="S7" i="1"/>
  <c r="S9"/>
  <c r="T9" s="1"/>
  <c r="O10"/>
  <c r="S11"/>
  <c r="T11" s="1"/>
  <c r="O12"/>
  <c r="S15"/>
  <c r="T15" s="1"/>
  <c r="O16"/>
  <c r="S19"/>
  <c r="T19" s="1"/>
  <c r="O20"/>
  <c r="S21"/>
  <c r="T21" s="1"/>
  <c r="O22"/>
  <c r="S25"/>
  <c r="T25" s="1"/>
  <c r="O26"/>
  <c r="R7"/>
  <c r="R9"/>
  <c r="R11"/>
  <c r="R13"/>
  <c r="R15"/>
  <c r="R17"/>
  <c r="R19"/>
  <c r="R21"/>
  <c r="R23"/>
  <c r="R25"/>
  <c r="R27"/>
  <c r="M28"/>
  <c r="S10"/>
  <c r="T10" s="1"/>
  <c r="S12"/>
  <c r="T12" s="1"/>
  <c r="O13"/>
  <c r="S18"/>
  <c r="T18" s="1"/>
  <c r="S22"/>
  <c r="T22" s="1"/>
  <c r="O23"/>
  <c r="S26"/>
  <c r="T26" s="1"/>
  <c r="O27"/>
  <c r="S8"/>
  <c r="T8" s="1"/>
  <c r="S14"/>
  <c r="T14" s="1"/>
  <c r="S16"/>
  <c r="T16" s="1"/>
  <c r="O17"/>
  <c r="S20"/>
  <c r="T20" s="1"/>
  <c r="S24"/>
  <c r="T24" s="1"/>
  <c r="R8"/>
  <c r="R14"/>
  <c r="R18"/>
  <c r="R24"/>
  <c r="O28" i="4" l="1"/>
  <c r="R15" i="33"/>
  <c r="R19"/>
  <c r="O19"/>
  <c r="S24"/>
  <c r="T24" s="1"/>
  <c r="R24"/>
  <c r="O28" i="3"/>
  <c r="O25" i="33"/>
  <c r="R25"/>
  <c r="R12"/>
  <c r="S12"/>
  <c r="T12" s="1"/>
  <c r="O21"/>
  <c r="R21"/>
  <c r="O23"/>
  <c r="R20"/>
  <c r="S20"/>
  <c r="T20" s="1"/>
  <c r="S14"/>
  <c r="T14" s="1"/>
  <c r="R14"/>
  <c r="R11"/>
  <c r="O11"/>
  <c r="O27"/>
  <c r="R27"/>
  <c r="R22"/>
  <c r="S22"/>
  <c r="T22" s="1"/>
  <c r="R23"/>
  <c r="S16"/>
  <c r="T16" s="1"/>
  <c r="O16"/>
  <c r="R17"/>
  <c r="O17"/>
  <c r="R9"/>
  <c r="O9"/>
  <c r="O13"/>
  <c r="R13"/>
  <c r="O28" i="1"/>
  <c r="S26" i="33"/>
  <c r="T26" s="1"/>
  <c r="O26"/>
  <c r="N28"/>
  <c r="O7"/>
  <c r="R7"/>
  <c r="M28"/>
  <c r="S28" i="32"/>
  <c r="T28"/>
  <c r="O28"/>
  <c r="R28"/>
  <c r="S28" i="31"/>
  <c r="T28"/>
  <c r="O28"/>
  <c r="R28"/>
  <c r="S28" i="29"/>
  <c r="T28"/>
  <c r="O28"/>
  <c r="R28"/>
  <c r="S28" i="28"/>
  <c r="T28"/>
  <c r="O28"/>
  <c r="R28"/>
  <c r="S28" i="27"/>
  <c r="T28"/>
  <c r="O28"/>
  <c r="R28"/>
  <c r="S28" i="26"/>
  <c r="T28"/>
  <c r="O28"/>
  <c r="R28"/>
  <c r="S28" i="25"/>
  <c r="T28"/>
  <c r="O28"/>
  <c r="R28"/>
  <c r="S28" i="24"/>
  <c r="T28"/>
  <c r="O28"/>
  <c r="R28"/>
  <c r="S28" i="23"/>
  <c r="T28"/>
  <c r="O28"/>
  <c r="R28"/>
  <c r="S28" i="22"/>
  <c r="T28"/>
  <c r="O28"/>
  <c r="R28"/>
  <c r="S28" i="21"/>
  <c r="T28"/>
  <c r="O28"/>
  <c r="R28"/>
  <c r="S28" i="20"/>
  <c r="T28"/>
  <c r="O28"/>
  <c r="R28"/>
  <c r="S28" i="18"/>
  <c r="T28"/>
  <c r="O28"/>
  <c r="R28"/>
  <c r="S28" i="17"/>
  <c r="T28"/>
  <c r="O28"/>
  <c r="R28"/>
  <c r="T28" i="16"/>
  <c r="S28"/>
  <c r="S28" i="15"/>
  <c r="T28"/>
  <c r="O28"/>
  <c r="R28"/>
  <c r="S28" i="14"/>
  <c r="T28"/>
  <c r="O28"/>
  <c r="R28"/>
  <c r="S28" i="13"/>
  <c r="T28"/>
  <c r="O28"/>
  <c r="R28"/>
  <c r="S28" i="12"/>
  <c r="T28"/>
  <c r="O28"/>
  <c r="R28"/>
  <c r="S28" i="11"/>
  <c r="T28"/>
  <c r="O28"/>
  <c r="R28"/>
  <c r="O28" i="10"/>
  <c r="R28"/>
  <c r="S28"/>
  <c r="T28"/>
  <c r="S28" i="9"/>
  <c r="T28"/>
  <c r="O28"/>
  <c r="R28"/>
  <c r="S28" i="8"/>
  <c r="T28"/>
  <c r="O28"/>
  <c r="R28"/>
  <c r="S28" i="7"/>
  <c r="T28"/>
  <c r="O28"/>
  <c r="R28"/>
  <c r="R28" i="6"/>
  <c r="S28"/>
  <c r="T28"/>
  <c r="R28" i="5"/>
  <c r="S28"/>
  <c r="T7"/>
  <c r="T28" s="1"/>
  <c r="S28" i="4"/>
  <c r="T7"/>
  <c r="T28" s="1"/>
  <c r="R28"/>
  <c r="R28" i="3"/>
  <c r="S28"/>
  <c r="T7"/>
  <c r="T28" s="1"/>
  <c r="S28" i="2"/>
  <c r="T28"/>
  <c r="O28"/>
  <c r="R28"/>
  <c r="S28" i="1"/>
  <c r="T7"/>
  <c r="T28" s="1"/>
  <c r="R28"/>
  <c r="T28" i="33" l="1"/>
  <c r="O28"/>
  <c r="R28"/>
  <c r="S28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Godown Stock Shot Sales</t>
        </r>
      </text>
    </comment>
  </commentList>
</comments>
</file>

<file path=xl/sharedStrings.xml><?xml version="1.0" encoding="utf-8"?>
<sst xmlns="http://schemas.openxmlformats.org/spreadsheetml/2006/main" count="1551" uniqueCount="55">
  <si>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</si>
  <si>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</si>
  <si>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</si>
  <si>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</si>
  <si>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</si>
  <si>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</si>
  <si>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</si>
  <si>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</si>
  <si>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</si>
  <si>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</si>
  <si>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</si>
  <si>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</si>
  <si>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</si>
  <si>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</si>
  <si>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</si>
  <si>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</si>
  <si>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</si>
  <si>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</si>
  <si>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</si>
  <si>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</si>
  <si>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</si>
  <si>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</si>
  <si>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</si>
  <si>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</si>
  <si>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</si>
  <si>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</si>
  <si>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</si>
  <si>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</si>
  <si>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</si>
  <si>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</si>
  <si>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</si>
  <si>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</si>
  <si>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</si>
  <si>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</si>
  <si>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</si>
  <si>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</si>
  <si>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</si>
  <si>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</si>
  <si>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</si>
  <si>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</si>
  <si>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</si>
  <si>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</si>
  <si>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</si>
  <si>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</si>
  <si>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</si>
  <si>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</si>
  <si>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</si>
  <si>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</si>
  <si>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 01.03.2021</t>
  </si>
  <si>
    <t>Date: 02.03.2021</t>
  </si>
  <si>
    <t>Date: 03.03.2021</t>
  </si>
  <si>
    <t>Roki</t>
  </si>
  <si>
    <t>movil</t>
  </si>
  <si>
    <t>Rocky</t>
  </si>
  <si>
    <t>Date: 04.03.2021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</si>
</sst>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41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0"/>
  <sheetViews>
    <sheetView workbookViewId="0">
      <pane ySplit="6" topLeftCell="A7" activePane="bottomLeft" state="frozen"/>
      <selection pane="bottomLeft" activeCell="A14" sqref="A14:XFD14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  <col min="19" max="19" width="8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48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v>636977</v>
      </c>
      <c r="E4" s="2">
        <v>2120</v>
      </c>
      <c r="F4" s="2">
        <v>4660</v>
      </c>
      <c r="G4" s="2">
        <v>540</v>
      </c>
      <c r="H4" s="2">
        <v>3870</v>
      </c>
      <c r="I4" s="2">
        <v>1968</v>
      </c>
      <c r="J4" s="2">
        <v>658</v>
      </c>
      <c r="K4" s="2">
        <v>370</v>
      </c>
      <c r="L4" s="3">
        <v>50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>
        <v>3907</v>
      </c>
      <c r="E7" s="22"/>
      <c r="F7" s="22"/>
      <c r="G7" s="22"/>
      <c r="H7" s="22"/>
      <c r="I7" s="23">
        <v>16</v>
      </c>
      <c r="J7" s="23"/>
      <c r="K7" s="23"/>
      <c r="L7" s="23"/>
      <c r="M7" s="20">
        <f>D7+E7*20+F7*10+G7*9+H7*9</f>
        <v>3907</v>
      </c>
      <c r="N7" s="24">
        <f>D7+E7*20+F7*10+G7*9+H7*9+I7*191+J7*191+K7*182+L7*100</f>
        <v>6963</v>
      </c>
      <c r="O7" s="25">
        <f>M7*2.75%</f>
        <v>107.4425</v>
      </c>
      <c r="P7" s="26"/>
      <c r="Q7" s="26"/>
      <c r="R7" s="24">
        <f>M7-(M7*2.75%)+I7*191+J7*191+K7*182+L7*100-Q7</f>
        <v>6855.5574999999999</v>
      </c>
      <c r="S7" s="25">
        <f>M7*0.95%</f>
        <v>37.116500000000002</v>
      </c>
      <c r="T7" s="27">
        <f>S7-Q7</f>
        <v>37.116500000000002</v>
      </c>
    </row>
    <row r="8" spans="1:20" ht="15.75">
      <c r="A8" s="28">
        <v>2</v>
      </c>
      <c r="B8" s="20">
        <v>1908446135</v>
      </c>
      <c r="C8" s="23" t="s">
        <v>24</v>
      </c>
      <c r="D8" s="29">
        <v>1064</v>
      </c>
      <c r="E8" s="30"/>
      <c r="F8" s="30"/>
      <c r="G8" s="30"/>
      <c r="H8" s="30">
        <v>200</v>
      </c>
      <c r="I8" s="20">
        <v>5</v>
      </c>
      <c r="J8" s="20"/>
      <c r="K8" s="20"/>
      <c r="L8" s="20"/>
      <c r="M8" s="20">
        <f t="shared" ref="M8:M27" si="0">D8+E8*20+F8*10+G8*9+H8*9</f>
        <v>2864</v>
      </c>
      <c r="N8" s="24">
        <f t="shared" ref="N8:N27" si="1">D8+E8*20+F8*10+G8*9+H8*9+I8*191+J8*191+K8*182+L8*100</f>
        <v>3819</v>
      </c>
      <c r="O8" s="25">
        <f t="shared" ref="O8:O27" si="2">M8*2.75%</f>
        <v>78.760000000000005</v>
      </c>
      <c r="P8" s="26"/>
      <c r="Q8" s="26">
        <v>10</v>
      </c>
      <c r="R8" s="24">
        <f t="shared" ref="R8:R27" si="3">M8-(M8*2.75%)+I8*191+J8*191+K8*182+L8*100-Q8</f>
        <v>3730.24</v>
      </c>
      <c r="S8" s="25">
        <f t="shared" ref="S8:S27" si="4">M8*0.95%</f>
        <v>27.207999999999998</v>
      </c>
      <c r="T8" s="27">
        <f t="shared" ref="T8:T27" si="5">S8-Q8</f>
        <v>17.207999999999998</v>
      </c>
    </row>
    <row r="9" spans="1:20" ht="15.75">
      <c r="A9" s="28">
        <v>3</v>
      </c>
      <c r="B9" s="20">
        <v>1908446136</v>
      </c>
      <c r="C9" s="20" t="s">
        <v>25</v>
      </c>
      <c r="D9" s="29">
        <v>6555</v>
      </c>
      <c r="E9" s="30">
        <v>30</v>
      </c>
      <c r="F9" s="30"/>
      <c r="G9" s="30"/>
      <c r="H9" s="30">
        <v>60</v>
      </c>
      <c r="I9" s="20">
        <v>6</v>
      </c>
      <c r="J9" s="20"/>
      <c r="K9" s="20"/>
      <c r="L9" s="20"/>
      <c r="M9" s="20">
        <f t="shared" si="0"/>
        <v>7695</v>
      </c>
      <c r="N9" s="24">
        <f t="shared" si="1"/>
        <v>8841</v>
      </c>
      <c r="O9" s="25">
        <f t="shared" si="2"/>
        <v>211.61250000000001</v>
      </c>
      <c r="P9" s="26"/>
      <c r="Q9" s="26">
        <v>70</v>
      </c>
      <c r="R9" s="24">
        <f t="shared" si="3"/>
        <v>8559.3875000000007</v>
      </c>
      <c r="S9" s="25">
        <f t="shared" si="4"/>
        <v>73.102499999999992</v>
      </c>
      <c r="T9" s="27">
        <f t="shared" si="5"/>
        <v>3.102499999999992</v>
      </c>
    </row>
    <row r="10" spans="1:20" ht="15.75">
      <c r="A10" s="28">
        <v>4</v>
      </c>
      <c r="B10" s="20">
        <v>1908446137</v>
      </c>
      <c r="C10" s="20" t="s">
        <v>26</v>
      </c>
      <c r="D10" s="29">
        <v>2173</v>
      </c>
      <c r="E10" s="30"/>
      <c r="F10" s="30"/>
      <c r="G10" s="30"/>
      <c r="H10" s="30">
        <v>100</v>
      </c>
      <c r="I10" s="20"/>
      <c r="J10" s="20"/>
      <c r="K10" s="20"/>
      <c r="L10" s="20"/>
      <c r="M10" s="20">
        <f t="shared" si="0"/>
        <v>3073</v>
      </c>
      <c r="N10" s="24">
        <f t="shared" si="1"/>
        <v>3073</v>
      </c>
      <c r="O10" s="25">
        <f t="shared" si="2"/>
        <v>84.507500000000007</v>
      </c>
      <c r="P10" s="26"/>
      <c r="Q10" s="26">
        <v>13</v>
      </c>
      <c r="R10" s="24">
        <f t="shared" si="3"/>
        <v>2975.4924999999998</v>
      </c>
      <c r="S10" s="25">
        <f t="shared" si="4"/>
        <v>29.1935</v>
      </c>
      <c r="T10" s="27">
        <f t="shared" si="5"/>
        <v>16.1935</v>
      </c>
    </row>
    <row r="11" spans="1:20" ht="15.75">
      <c r="A11" s="28">
        <v>5</v>
      </c>
      <c r="B11" s="20">
        <v>1908446138</v>
      </c>
      <c r="C11" s="31" t="s">
        <v>27</v>
      </c>
      <c r="D11" s="29">
        <v>5363</v>
      </c>
      <c r="E11" s="30">
        <v>10</v>
      </c>
      <c r="F11" s="30">
        <v>150</v>
      </c>
      <c r="G11" s="32"/>
      <c r="H11" s="30">
        <v>342</v>
      </c>
      <c r="I11" s="20">
        <v>1</v>
      </c>
      <c r="J11" s="20"/>
      <c r="K11" s="20"/>
      <c r="L11" s="20">
        <v>45</v>
      </c>
      <c r="M11" s="20">
        <f t="shared" si="0"/>
        <v>10141</v>
      </c>
      <c r="N11" s="24">
        <f t="shared" si="1"/>
        <v>14832</v>
      </c>
      <c r="O11" s="25">
        <f t="shared" si="2"/>
        <v>278.8775</v>
      </c>
      <c r="P11" s="26"/>
      <c r="Q11" s="26">
        <v>24</v>
      </c>
      <c r="R11" s="24">
        <f t="shared" si="3"/>
        <v>14529.122499999999</v>
      </c>
      <c r="S11" s="25">
        <f t="shared" si="4"/>
        <v>96.339500000000001</v>
      </c>
      <c r="T11" s="27">
        <f t="shared" si="5"/>
        <v>72.339500000000001</v>
      </c>
    </row>
    <row r="12" spans="1:20" ht="15.75">
      <c r="A12" s="28">
        <v>6</v>
      </c>
      <c r="B12" s="20">
        <v>1908446139</v>
      </c>
      <c r="C12" s="20" t="s">
        <v>28</v>
      </c>
      <c r="D12" s="29">
        <v>2469</v>
      </c>
      <c r="E12" s="30"/>
      <c r="F12" s="30"/>
      <c r="G12" s="30"/>
      <c r="H12" s="30"/>
      <c r="I12" s="20">
        <v>249</v>
      </c>
      <c r="J12" s="20">
        <v>345</v>
      </c>
      <c r="K12" s="20">
        <v>36</v>
      </c>
      <c r="L12" s="20"/>
      <c r="M12" s="20">
        <f t="shared" si="0"/>
        <v>2469</v>
      </c>
      <c r="N12" s="24">
        <f t="shared" si="1"/>
        <v>122475</v>
      </c>
      <c r="O12" s="25">
        <f t="shared" si="2"/>
        <v>67.897499999999994</v>
      </c>
      <c r="P12" s="26"/>
      <c r="Q12" s="26">
        <v>21</v>
      </c>
      <c r="R12" s="24">
        <f t="shared" si="3"/>
        <v>122386.10250000001</v>
      </c>
      <c r="S12" s="25">
        <f t="shared" si="4"/>
        <v>23.455500000000001</v>
      </c>
      <c r="T12" s="27">
        <f t="shared" si="5"/>
        <v>2.4555000000000007</v>
      </c>
    </row>
    <row r="13" spans="1:20" ht="15.75">
      <c r="A13" s="28">
        <v>7</v>
      </c>
      <c r="B13" s="20">
        <v>1908446140</v>
      </c>
      <c r="C13" s="20" t="s">
        <v>29</v>
      </c>
      <c r="D13" s="29">
        <v>2187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2187</v>
      </c>
      <c r="N13" s="24">
        <f t="shared" si="1"/>
        <v>2187</v>
      </c>
      <c r="O13" s="25">
        <f t="shared" si="2"/>
        <v>60.142499999999998</v>
      </c>
      <c r="P13" s="26"/>
      <c r="Q13" s="26">
        <v>16</v>
      </c>
      <c r="R13" s="24">
        <f t="shared" si="3"/>
        <v>2110.8575000000001</v>
      </c>
      <c r="S13" s="25">
        <f t="shared" si="4"/>
        <v>20.776499999999999</v>
      </c>
      <c r="T13" s="27">
        <f t="shared" si="5"/>
        <v>4.7764999999999986</v>
      </c>
    </row>
    <row r="14" spans="1:20" ht="15.75">
      <c r="A14" s="28">
        <v>8</v>
      </c>
      <c r="B14" s="20">
        <v>1908446141</v>
      </c>
      <c r="C14" s="20" t="s">
        <v>30</v>
      </c>
      <c r="D14" s="29">
        <v>6792</v>
      </c>
      <c r="E14" s="30">
        <v>150</v>
      </c>
      <c r="F14" s="30">
        <v>230</v>
      </c>
      <c r="G14" s="30"/>
      <c r="H14" s="30">
        <v>500</v>
      </c>
      <c r="I14" s="20">
        <v>20</v>
      </c>
      <c r="J14" s="20"/>
      <c r="K14" s="20"/>
      <c r="L14" s="20"/>
      <c r="M14" s="20">
        <f t="shared" si="0"/>
        <v>16592</v>
      </c>
      <c r="N14" s="24">
        <f t="shared" si="1"/>
        <v>20412</v>
      </c>
      <c r="O14" s="25">
        <f t="shared" si="2"/>
        <v>456.28000000000003</v>
      </c>
      <c r="P14" s="26"/>
      <c r="Q14" s="26">
        <v>86</v>
      </c>
      <c r="R14" s="24">
        <f t="shared" si="3"/>
        <v>19869.72</v>
      </c>
      <c r="S14" s="25">
        <f t="shared" si="4"/>
        <v>157.624</v>
      </c>
      <c r="T14" s="27">
        <f t="shared" si="5"/>
        <v>71.623999999999995</v>
      </c>
    </row>
    <row r="15" spans="1:20" ht="15.75">
      <c r="A15" s="28">
        <v>9</v>
      </c>
      <c r="B15" s="20">
        <v>1908446142</v>
      </c>
      <c r="C15" s="33" t="s">
        <v>31</v>
      </c>
      <c r="D15" s="29">
        <v>21435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21435</v>
      </c>
      <c r="N15" s="24">
        <f t="shared" si="1"/>
        <v>22008</v>
      </c>
      <c r="O15" s="25">
        <f t="shared" si="2"/>
        <v>589.46249999999998</v>
      </c>
      <c r="P15" s="26"/>
      <c r="Q15" s="26">
        <v>120</v>
      </c>
      <c r="R15" s="24">
        <f t="shared" si="3"/>
        <v>21298.537499999999</v>
      </c>
      <c r="S15" s="25">
        <f t="shared" si="4"/>
        <v>203.63249999999999</v>
      </c>
      <c r="T15" s="27">
        <f t="shared" si="5"/>
        <v>83.632499999999993</v>
      </c>
    </row>
    <row r="16" spans="1:20" ht="15.75">
      <c r="A16" s="28">
        <v>10</v>
      </c>
      <c r="B16" s="20">
        <v>1908446143</v>
      </c>
      <c r="C16" s="20" t="s">
        <v>32</v>
      </c>
      <c r="D16" s="29">
        <v>5552</v>
      </c>
      <c r="E16" s="30"/>
      <c r="F16" s="30"/>
      <c r="G16" s="30"/>
      <c r="H16" s="30">
        <v>28</v>
      </c>
      <c r="I16" s="20">
        <v>2</v>
      </c>
      <c r="J16" s="20"/>
      <c r="K16" s="20"/>
      <c r="L16" s="20"/>
      <c r="M16" s="20">
        <f t="shared" si="0"/>
        <v>5804</v>
      </c>
      <c r="N16" s="24">
        <f t="shared" si="1"/>
        <v>6186</v>
      </c>
      <c r="O16" s="25">
        <f t="shared" si="2"/>
        <v>159.61000000000001</v>
      </c>
      <c r="P16" s="26"/>
      <c r="Q16" s="26">
        <v>100</v>
      </c>
      <c r="R16" s="24">
        <f t="shared" si="3"/>
        <v>5926.39</v>
      </c>
      <c r="S16" s="25">
        <f t="shared" si="4"/>
        <v>55.137999999999998</v>
      </c>
      <c r="T16" s="27">
        <f t="shared" si="5"/>
        <v>-44.862000000000002</v>
      </c>
    </row>
    <row r="17" spans="1:21" ht="15.75">
      <c r="A17" s="28">
        <v>11</v>
      </c>
      <c r="B17" s="20">
        <v>1908446144</v>
      </c>
      <c r="C17" s="33" t="s">
        <v>33</v>
      </c>
      <c r="D17" s="29">
        <v>3769</v>
      </c>
      <c r="E17" s="30"/>
      <c r="F17" s="30"/>
      <c r="G17" s="30"/>
      <c r="H17" s="30">
        <v>100</v>
      </c>
      <c r="I17" s="20">
        <v>15</v>
      </c>
      <c r="J17" s="20"/>
      <c r="K17" s="20"/>
      <c r="L17" s="20"/>
      <c r="M17" s="20">
        <f t="shared" si="0"/>
        <v>4669</v>
      </c>
      <c r="N17" s="24">
        <f t="shared" si="1"/>
        <v>7534</v>
      </c>
      <c r="O17" s="25">
        <f t="shared" si="2"/>
        <v>128.39750000000001</v>
      </c>
      <c r="P17" s="26"/>
      <c r="Q17" s="26">
        <v>80</v>
      </c>
      <c r="R17" s="24">
        <f t="shared" si="3"/>
        <v>7325.6025</v>
      </c>
      <c r="S17" s="25">
        <f t="shared" si="4"/>
        <v>44.355499999999999</v>
      </c>
      <c r="T17" s="27">
        <f t="shared" si="5"/>
        <v>-35.644500000000001</v>
      </c>
      <c r="U17">
        <v>-575</v>
      </c>
    </row>
    <row r="18" spans="1:21" ht="15.75">
      <c r="A18" s="28">
        <v>12</v>
      </c>
      <c r="B18" s="20">
        <v>1908446145</v>
      </c>
      <c r="C18" s="31" t="s">
        <v>34</v>
      </c>
      <c r="D18" s="29">
        <v>4217</v>
      </c>
      <c r="E18" s="30"/>
      <c r="F18" s="30"/>
      <c r="G18" s="30"/>
      <c r="H18" s="30"/>
      <c r="I18" s="20">
        <v>9</v>
      </c>
      <c r="J18" s="20"/>
      <c r="K18" s="20">
        <v>4</v>
      </c>
      <c r="L18" s="20"/>
      <c r="M18" s="20">
        <f t="shared" si="0"/>
        <v>4217</v>
      </c>
      <c r="N18" s="24">
        <f t="shared" si="1"/>
        <v>6664</v>
      </c>
      <c r="O18" s="25">
        <f t="shared" si="2"/>
        <v>115.9675</v>
      </c>
      <c r="P18" s="26"/>
      <c r="Q18" s="26">
        <v>98</v>
      </c>
      <c r="R18" s="24">
        <f t="shared" si="3"/>
        <v>6450.0325000000003</v>
      </c>
      <c r="S18" s="25">
        <f t="shared" si="4"/>
        <v>40.061500000000002</v>
      </c>
      <c r="T18" s="27">
        <f t="shared" si="5"/>
        <v>-57.938499999999998</v>
      </c>
    </row>
    <row r="19" spans="1:21" ht="15.75">
      <c r="A19" s="28">
        <v>102</v>
      </c>
      <c r="B19" s="20">
        <v>1908446146</v>
      </c>
      <c r="C19" s="20" t="s">
        <v>35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>
        <v>98</v>
      </c>
      <c r="R19" s="24">
        <f t="shared" si="3"/>
        <v>4900.6499999999996</v>
      </c>
      <c r="S19" s="25">
        <f t="shared" si="4"/>
        <v>48.83</v>
      </c>
      <c r="T19" s="27">
        <f t="shared" si="5"/>
        <v>-49.17</v>
      </c>
    </row>
    <row r="20" spans="1:21" ht="15.75">
      <c r="A20" s="28">
        <v>14</v>
      </c>
      <c r="B20" s="20">
        <v>1908446147</v>
      </c>
      <c r="C20" s="20" t="s">
        <v>36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100</v>
      </c>
      <c r="R20" s="24">
        <f t="shared" si="3"/>
        <v>4199.4224999999997</v>
      </c>
      <c r="S20" s="25">
        <f t="shared" si="4"/>
        <v>41.999499999999998</v>
      </c>
      <c r="T20" s="27">
        <f t="shared" si="5"/>
        <v>-58.000500000000002</v>
      </c>
    </row>
    <row r="21" spans="1:21" ht="15.75">
      <c r="A21" s="28">
        <v>15</v>
      </c>
      <c r="B21" s="20">
        <v>1908446148</v>
      </c>
      <c r="C21" s="20" t="s">
        <v>37</v>
      </c>
      <c r="D21" s="29">
        <v>1513</v>
      </c>
      <c r="E21" s="30">
        <v>100</v>
      </c>
      <c r="F21" s="30">
        <v>50</v>
      </c>
      <c r="G21" s="30"/>
      <c r="H21" s="30"/>
      <c r="I21" s="20">
        <v>7</v>
      </c>
      <c r="J21" s="20"/>
      <c r="K21" s="20"/>
      <c r="L21" s="20"/>
      <c r="M21" s="20">
        <f t="shared" si="0"/>
        <v>4013</v>
      </c>
      <c r="N21" s="24">
        <f t="shared" si="1"/>
        <v>5350</v>
      </c>
      <c r="O21" s="25">
        <f t="shared" si="2"/>
        <v>110.3575</v>
      </c>
      <c r="P21" s="26"/>
      <c r="Q21" s="26"/>
      <c r="R21" s="24">
        <f t="shared" si="3"/>
        <v>5239.6424999999999</v>
      </c>
      <c r="S21" s="25">
        <f t="shared" si="4"/>
        <v>38.1235</v>
      </c>
      <c r="T21" s="27">
        <f t="shared" si="5"/>
        <v>38.1235</v>
      </c>
    </row>
    <row r="22" spans="1:21" ht="15.75">
      <c r="A22" s="28">
        <v>16</v>
      </c>
      <c r="B22" s="20">
        <v>1908446149</v>
      </c>
      <c r="C22" s="34" t="s">
        <v>38</v>
      </c>
      <c r="D22" s="29">
        <v>2074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2074</v>
      </c>
      <c r="N22" s="24">
        <f t="shared" si="1"/>
        <v>2074</v>
      </c>
      <c r="O22" s="25">
        <f t="shared" si="2"/>
        <v>57.035000000000004</v>
      </c>
      <c r="P22" s="26"/>
      <c r="Q22" s="26"/>
      <c r="R22" s="24">
        <f t="shared" si="3"/>
        <v>2016.9649999999999</v>
      </c>
      <c r="S22" s="25">
        <f t="shared" si="4"/>
        <v>19.702999999999999</v>
      </c>
      <c r="T22" s="27">
        <f t="shared" si="5"/>
        <v>19.702999999999999</v>
      </c>
    </row>
    <row r="23" spans="1:21" ht="15.75">
      <c r="A23" s="28">
        <v>17</v>
      </c>
      <c r="B23" s="20">
        <v>1908446150</v>
      </c>
      <c r="C23" s="20" t="s">
        <v>39</v>
      </c>
      <c r="D23" s="35">
        <v>4625</v>
      </c>
      <c r="E23" s="30"/>
      <c r="F23" s="30">
        <v>200</v>
      </c>
      <c r="G23" s="30"/>
      <c r="H23" s="30">
        <v>200</v>
      </c>
      <c r="I23" s="20">
        <v>25</v>
      </c>
      <c r="J23" s="20"/>
      <c r="K23" s="20">
        <v>7</v>
      </c>
      <c r="L23" s="20"/>
      <c r="M23" s="20">
        <f t="shared" si="0"/>
        <v>8425</v>
      </c>
      <c r="N23" s="24">
        <f t="shared" si="1"/>
        <v>14474</v>
      </c>
      <c r="O23" s="25">
        <f t="shared" si="2"/>
        <v>231.6875</v>
      </c>
      <c r="P23" s="26"/>
      <c r="Q23" s="26"/>
      <c r="R23" s="24">
        <f t="shared" si="3"/>
        <v>14242.3125</v>
      </c>
      <c r="S23" s="25">
        <f t="shared" si="4"/>
        <v>80.037499999999994</v>
      </c>
      <c r="T23" s="27">
        <f t="shared" si="5"/>
        <v>80.037499999999994</v>
      </c>
    </row>
    <row r="24" spans="1:21" ht="15.75">
      <c r="A24" s="28">
        <v>18</v>
      </c>
      <c r="B24" s="20">
        <v>1908446151</v>
      </c>
      <c r="C24" s="20" t="s">
        <v>40</v>
      </c>
      <c r="D24" s="29">
        <v>9351</v>
      </c>
      <c r="E24" s="30"/>
      <c r="F24" s="30"/>
      <c r="G24" s="30"/>
      <c r="H24" s="30">
        <v>100</v>
      </c>
      <c r="I24" s="20">
        <v>85</v>
      </c>
      <c r="J24" s="20"/>
      <c r="K24" s="20"/>
      <c r="L24" s="20"/>
      <c r="M24" s="20">
        <f t="shared" si="0"/>
        <v>10251</v>
      </c>
      <c r="N24" s="24">
        <f t="shared" si="1"/>
        <v>26486</v>
      </c>
      <c r="O24" s="25">
        <f t="shared" si="2"/>
        <v>281.90249999999997</v>
      </c>
      <c r="P24" s="26"/>
      <c r="Q24" s="26">
        <v>94</v>
      </c>
      <c r="R24" s="24">
        <f t="shared" si="3"/>
        <v>26110.0975</v>
      </c>
      <c r="S24" s="25">
        <f t="shared" si="4"/>
        <v>97.384500000000003</v>
      </c>
      <c r="T24" s="27">
        <f t="shared" si="5"/>
        <v>3.3845000000000027</v>
      </c>
    </row>
    <row r="25" spans="1:21" ht="15.75">
      <c r="A25" s="28">
        <v>19</v>
      </c>
      <c r="B25" s="20">
        <v>1908446152</v>
      </c>
      <c r="C25" s="20" t="s">
        <v>41</v>
      </c>
      <c r="D25" s="29">
        <v>4012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4012</v>
      </c>
      <c r="N25" s="24">
        <f t="shared" si="1"/>
        <v>4012</v>
      </c>
      <c r="O25" s="25">
        <f t="shared" si="2"/>
        <v>110.33</v>
      </c>
      <c r="P25" s="26"/>
      <c r="Q25" s="26">
        <v>35</v>
      </c>
      <c r="R25" s="24">
        <f t="shared" si="3"/>
        <v>3866.67</v>
      </c>
      <c r="S25" s="25">
        <f t="shared" si="4"/>
        <v>38.113999999999997</v>
      </c>
      <c r="T25" s="27">
        <f t="shared" si="5"/>
        <v>3.1139999999999972</v>
      </c>
    </row>
    <row r="26" spans="1:21" ht="18" customHeight="1">
      <c r="A26" s="28">
        <v>70</v>
      </c>
      <c r="B26" s="20">
        <v>1908446153</v>
      </c>
      <c r="C26" s="36" t="s">
        <v>42</v>
      </c>
      <c r="D26" s="29">
        <v>1696</v>
      </c>
      <c r="E26" s="29"/>
      <c r="F26" s="30"/>
      <c r="G26" s="30"/>
      <c r="H26" s="30">
        <v>300</v>
      </c>
      <c r="I26" s="20">
        <v>15</v>
      </c>
      <c r="J26" s="20"/>
      <c r="K26" s="20"/>
      <c r="L26" s="20"/>
      <c r="M26" s="20">
        <f t="shared" si="0"/>
        <v>4396</v>
      </c>
      <c r="N26" s="24">
        <f t="shared" si="1"/>
        <v>7261</v>
      </c>
      <c r="O26" s="25">
        <f t="shared" si="2"/>
        <v>120.89</v>
      </c>
      <c r="P26" s="26"/>
      <c r="Q26" s="26">
        <v>50</v>
      </c>
      <c r="R26" s="24">
        <f t="shared" si="3"/>
        <v>7090.11</v>
      </c>
      <c r="S26" s="25">
        <f t="shared" si="4"/>
        <v>41.762</v>
      </c>
      <c r="T26" s="27">
        <f t="shared" si="5"/>
        <v>-8.2379999999999995</v>
      </c>
    </row>
    <row r="27" spans="1:21" ht="14.25" customHeight="1" thickBot="1">
      <c r="A27" s="28">
        <v>21</v>
      </c>
      <c r="B27" s="20">
        <v>1908446154</v>
      </c>
      <c r="C27" s="20" t="s">
        <v>43</v>
      </c>
      <c r="D27" s="37">
        <v>1440</v>
      </c>
      <c r="E27" s="38">
        <v>140</v>
      </c>
      <c r="F27" s="39">
        <v>130</v>
      </c>
      <c r="G27" s="39">
        <v>20</v>
      </c>
      <c r="H27" s="39">
        <v>130</v>
      </c>
      <c r="I27" s="31">
        <v>47</v>
      </c>
      <c r="J27" s="31">
        <v>2</v>
      </c>
      <c r="K27" s="31">
        <v>11</v>
      </c>
      <c r="L27" s="31"/>
      <c r="M27" s="31">
        <f t="shared" si="0"/>
        <v>6890</v>
      </c>
      <c r="N27" s="40">
        <f t="shared" si="1"/>
        <v>18251</v>
      </c>
      <c r="O27" s="25">
        <f t="shared" si="2"/>
        <v>189.47499999999999</v>
      </c>
      <c r="P27" s="41"/>
      <c r="Q27" s="41">
        <v>20</v>
      </c>
      <c r="R27" s="24">
        <f t="shared" si="3"/>
        <v>18041.525000000001</v>
      </c>
      <c r="S27" s="42">
        <f t="shared" si="4"/>
        <v>65.454999999999998</v>
      </c>
      <c r="T27" s="43">
        <f t="shared" si="5"/>
        <v>45.454999999999998</v>
      </c>
    </row>
    <row r="28" spans="1:21" ht="16.5" thickBot="1">
      <c r="A28" s="55" t="s">
        <v>44</v>
      </c>
      <c r="B28" s="56"/>
      <c r="C28" s="57"/>
      <c r="D28" s="44">
        <f t="shared" ref="D28:E28" si="6">SUM(D7:D27)</f>
        <v>99755</v>
      </c>
      <c r="E28" s="45">
        <f t="shared" si="6"/>
        <v>430</v>
      </c>
      <c r="F28" s="45">
        <f t="shared" ref="F28:T28" si="7">SUM(F7:F27)</f>
        <v>760</v>
      </c>
      <c r="G28" s="45">
        <f t="shared" si="7"/>
        <v>20</v>
      </c>
      <c r="H28" s="45">
        <f t="shared" si="7"/>
        <v>2060</v>
      </c>
      <c r="I28" s="45">
        <f t="shared" si="7"/>
        <v>505</v>
      </c>
      <c r="J28" s="45">
        <f t="shared" si="7"/>
        <v>347</v>
      </c>
      <c r="K28" s="45">
        <f t="shared" si="7"/>
        <v>58</v>
      </c>
      <c r="L28" s="45">
        <f t="shared" si="7"/>
        <v>45</v>
      </c>
      <c r="M28" s="45">
        <f t="shared" si="7"/>
        <v>134675</v>
      </c>
      <c r="N28" s="45">
        <f t="shared" si="7"/>
        <v>312463</v>
      </c>
      <c r="O28" s="46">
        <f t="shared" si="7"/>
        <v>3703.5625</v>
      </c>
      <c r="P28" s="45">
        <f t="shared" si="7"/>
        <v>0</v>
      </c>
      <c r="Q28" s="45">
        <f t="shared" si="7"/>
        <v>1035</v>
      </c>
      <c r="R28" s="45">
        <f t="shared" si="7"/>
        <v>307724.4375</v>
      </c>
      <c r="S28" s="45">
        <f t="shared" si="7"/>
        <v>1279.4125000000001</v>
      </c>
      <c r="T28" s="47">
        <f t="shared" si="7"/>
        <v>244.41249999999997</v>
      </c>
    </row>
    <row r="29" spans="1:21" ht="15.75" thickBot="1">
      <c r="A29" s="58" t="s">
        <v>45</v>
      </c>
      <c r="B29" s="59"/>
      <c r="C29" s="60"/>
      <c r="D29" s="48">
        <f>D4+D5-D28</f>
        <v>537222</v>
      </c>
      <c r="E29" s="48">
        <f t="shared" ref="E29:L29" si="8">E4+E5-E28</f>
        <v>1690</v>
      </c>
      <c r="F29" s="48">
        <f t="shared" si="8"/>
        <v>3900</v>
      </c>
      <c r="G29" s="48">
        <f t="shared" si="8"/>
        <v>520</v>
      </c>
      <c r="H29" s="48">
        <f t="shared" si="8"/>
        <v>1810</v>
      </c>
      <c r="I29" s="48">
        <f t="shared" si="8"/>
        <v>1463</v>
      </c>
      <c r="J29" s="48">
        <f t="shared" si="8"/>
        <v>311</v>
      </c>
      <c r="K29" s="48">
        <f t="shared" si="8"/>
        <v>312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1">
      <c r="A30" s="49"/>
      <c r="B30" s="49"/>
      <c r="C30" s="50"/>
      <c r="D30" s="49"/>
      <c r="E30" s="51"/>
      <c r="F30" s="51"/>
      <c r="G30" s="51"/>
      <c r="H30" s="51"/>
      <c r="I30" s="50">
        <v>-191</v>
      </c>
      <c r="J30" s="50">
        <v>-58</v>
      </c>
      <c r="K30" s="50">
        <v>-29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415" priority="44" operator="equal">
      <formula>212030016606640</formula>
    </cfRule>
  </conditionalFormatting>
  <conditionalFormatting sqref="D29 E28:K29 E4 E6">
    <cfRule type="cellIs" dxfId="1414" priority="42" operator="equal">
      <formula>$E$4</formula>
    </cfRule>
    <cfRule type="cellIs" dxfId="1413" priority="43" operator="equal">
      <formula>2120</formula>
    </cfRule>
  </conditionalFormatting>
  <conditionalFormatting sqref="D29:E29 F28:F29 F4 F6">
    <cfRule type="cellIs" dxfId="1412" priority="40" operator="equal">
      <formula>$F$4</formula>
    </cfRule>
    <cfRule type="cellIs" dxfId="1411" priority="41" operator="equal">
      <formula>300</formula>
    </cfRule>
  </conditionalFormatting>
  <conditionalFormatting sqref="G28:G29 G4 G6">
    <cfRule type="cellIs" dxfId="1410" priority="38" operator="equal">
      <formula>$G$4</formula>
    </cfRule>
    <cfRule type="cellIs" dxfId="1409" priority="39" operator="equal">
      <formula>1660</formula>
    </cfRule>
  </conditionalFormatting>
  <conditionalFormatting sqref="H28:H29 H4 H6">
    <cfRule type="cellIs" dxfId="1408" priority="36" operator="equal">
      <formula>$H$4</formula>
    </cfRule>
    <cfRule type="cellIs" dxfId="1407" priority="37" operator="equal">
      <formula>6640</formula>
    </cfRule>
  </conditionalFormatting>
  <conditionalFormatting sqref="T6:T28">
    <cfRule type="cellIs" dxfId="1406" priority="35" operator="lessThan">
      <formula>0</formula>
    </cfRule>
  </conditionalFormatting>
  <conditionalFormatting sqref="T7:T27">
    <cfRule type="cellIs" dxfId="1405" priority="32" operator="lessThan">
      <formula>0</formula>
    </cfRule>
    <cfRule type="cellIs" dxfId="1404" priority="33" operator="lessThan">
      <formula>0</formula>
    </cfRule>
    <cfRule type="cellIs" dxfId="1403" priority="34" operator="lessThan">
      <formula>0</formula>
    </cfRule>
  </conditionalFormatting>
  <conditionalFormatting sqref="E28:K28 E4 E6">
    <cfRule type="cellIs" dxfId="1402" priority="31" operator="equal">
      <formula>$E$4</formula>
    </cfRule>
  </conditionalFormatting>
  <conditionalFormatting sqref="D28:D29 D4:K4 M4 D6">
    <cfRule type="cellIs" dxfId="1401" priority="30" operator="equal">
      <formula>$D$4</formula>
    </cfRule>
  </conditionalFormatting>
  <conditionalFormatting sqref="I28:I29 I4 I6">
    <cfRule type="cellIs" dxfId="1400" priority="29" operator="equal">
      <formula>$I$4</formula>
    </cfRule>
  </conditionalFormatting>
  <conditionalFormatting sqref="J28:J29 J4 J6">
    <cfRule type="cellIs" dxfId="1399" priority="28" operator="equal">
      <formula>$J$4</formula>
    </cfRule>
  </conditionalFormatting>
  <conditionalFormatting sqref="K28:K29 K4 K6">
    <cfRule type="cellIs" dxfId="1398" priority="27" operator="equal">
      <formula>$K$4</formula>
    </cfRule>
  </conditionalFormatting>
  <conditionalFormatting sqref="M4:M6">
    <cfRule type="cellIs" dxfId="1397" priority="26" operator="equal">
      <formula>$L$4</formula>
    </cfRule>
  </conditionalFormatting>
  <conditionalFormatting sqref="T7:T28">
    <cfRule type="cellIs" dxfId="1396" priority="23" operator="lessThan">
      <formula>0</formula>
    </cfRule>
    <cfRule type="cellIs" dxfId="1395" priority="24" operator="lessThan">
      <formula>0</formula>
    </cfRule>
    <cfRule type="cellIs" dxfId="1394" priority="25" operator="lessThan">
      <formula>0</formula>
    </cfRule>
  </conditionalFormatting>
  <conditionalFormatting sqref="T6:T28">
    <cfRule type="cellIs" dxfId="1393" priority="21" operator="lessThan">
      <formula>0</formula>
    </cfRule>
  </conditionalFormatting>
  <conditionalFormatting sqref="T7:T27">
    <cfRule type="cellIs" dxfId="1392" priority="18" operator="lessThan">
      <formula>0</formula>
    </cfRule>
    <cfRule type="cellIs" dxfId="1391" priority="19" operator="lessThan">
      <formula>0</formula>
    </cfRule>
    <cfRule type="cellIs" dxfId="1390" priority="20" operator="lessThan">
      <formula>0</formula>
    </cfRule>
  </conditionalFormatting>
  <conditionalFormatting sqref="T7:T28">
    <cfRule type="cellIs" dxfId="1389" priority="15" operator="lessThan">
      <formula>0</formula>
    </cfRule>
    <cfRule type="cellIs" dxfId="1388" priority="16" operator="lessThan">
      <formula>0</formula>
    </cfRule>
    <cfRule type="cellIs" dxfId="1387" priority="17" operator="lessThan">
      <formula>0</formula>
    </cfRule>
  </conditionalFormatting>
  <conditionalFormatting sqref="L4 L6 L28:L29">
    <cfRule type="cellIs" dxfId="1386" priority="13" operator="equal">
      <formula>$L$4</formula>
    </cfRule>
  </conditionalFormatting>
  <conditionalFormatting sqref="D7:S7">
    <cfRule type="cellIs" dxfId="1385" priority="12" operator="greaterThan">
      <formula>0</formula>
    </cfRule>
  </conditionalFormatting>
  <conditionalFormatting sqref="D9:S9">
    <cfRule type="cellIs" dxfId="1384" priority="11" operator="greaterThan">
      <formula>0</formula>
    </cfRule>
  </conditionalFormatting>
  <conditionalFormatting sqref="D11:S11">
    <cfRule type="cellIs" dxfId="1383" priority="10" operator="greaterThan">
      <formula>0</formula>
    </cfRule>
  </conditionalFormatting>
  <conditionalFormatting sqref="D13:S13">
    <cfRule type="cellIs" dxfId="1382" priority="9" operator="greaterThan">
      <formula>0</formula>
    </cfRule>
  </conditionalFormatting>
  <conditionalFormatting sqref="D15:S15">
    <cfRule type="cellIs" dxfId="1381" priority="8" operator="greaterThan">
      <formula>0</formula>
    </cfRule>
  </conditionalFormatting>
  <conditionalFormatting sqref="D17:S17">
    <cfRule type="cellIs" dxfId="1380" priority="7" operator="greaterThan">
      <formula>0</formula>
    </cfRule>
  </conditionalFormatting>
  <conditionalFormatting sqref="D19:S19">
    <cfRule type="cellIs" dxfId="1379" priority="6" operator="greaterThan">
      <formula>0</formula>
    </cfRule>
  </conditionalFormatting>
  <conditionalFormatting sqref="D21:S21">
    <cfRule type="cellIs" dxfId="1378" priority="5" operator="greaterThan">
      <formula>0</formula>
    </cfRule>
  </conditionalFormatting>
  <conditionalFormatting sqref="D23:S23">
    <cfRule type="cellIs" dxfId="1377" priority="4" operator="greaterThan">
      <formula>0</formula>
    </cfRule>
  </conditionalFormatting>
  <conditionalFormatting sqref="D25:S25">
    <cfRule type="cellIs" dxfId="1376" priority="3" operator="greaterThan">
      <formula>0</formula>
    </cfRule>
  </conditionalFormatting>
  <conditionalFormatting sqref="D27:S27">
    <cfRule type="cellIs" dxfId="1375" priority="2" operator="greaterThan">
      <formula>0</formula>
    </cfRule>
  </conditionalFormatting>
  <conditionalFormatting sqref="D5:L5">
    <cfRule type="cellIs" dxfId="1374" priority="1" operator="greaterThan">
      <formula>0</formula>
    </cfRule>
  </conditionalFormatting>
  <pageMargins left="0.7" right="0.7" top="0.75" bottom="0.75" header="0.3" footer="0.3"/>
  <pageSetup scale="6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5" activePane="bottomLeft" state="frozen"/>
      <selection pane="bottomLeft" activeCell="G33" sqref="F33:G3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47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'9'!D29</f>
        <v>1104454</v>
      </c>
      <c r="E4" s="2">
        <f>'9'!E29</f>
        <v>890</v>
      </c>
      <c r="F4" s="2">
        <f>'9'!F29</f>
        <v>2510</v>
      </c>
      <c r="G4" s="2">
        <f>'9'!G29</f>
        <v>480</v>
      </c>
      <c r="H4" s="2">
        <f>'9'!H29</f>
        <v>4570</v>
      </c>
      <c r="I4" s="2">
        <f>'9'!I29</f>
        <v>821</v>
      </c>
      <c r="J4" s="2">
        <f>'9'!J29</f>
        <v>237</v>
      </c>
      <c r="K4" s="2">
        <f>'9'!K29</f>
        <v>221</v>
      </c>
      <c r="L4" s="2">
        <f>'9'!L29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29" priority="43" operator="equal">
      <formula>212030016606640</formula>
    </cfRule>
  </conditionalFormatting>
  <conditionalFormatting sqref="D29 E4:E6 E28:K29">
    <cfRule type="cellIs" dxfId="1028" priority="41" operator="equal">
      <formula>$E$4</formula>
    </cfRule>
    <cfRule type="cellIs" dxfId="1027" priority="42" operator="equal">
      <formula>2120</formula>
    </cfRule>
  </conditionalFormatting>
  <conditionalFormatting sqref="D29:E29 F4:F6 F28:F29">
    <cfRule type="cellIs" dxfId="1026" priority="39" operator="equal">
      <formula>$F$4</formula>
    </cfRule>
    <cfRule type="cellIs" dxfId="1025" priority="40" operator="equal">
      <formula>300</formula>
    </cfRule>
  </conditionalFormatting>
  <conditionalFormatting sqref="G4:G6 G28:G29">
    <cfRule type="cellIs" dxfId="1024" priority="37" operator="equal">
      <formula>$G$4</formula>
    </cfRule>
    <cfRule type="cellIs" dxfId="1023" priority="38" operator="equal">
      <formula>1660</formula>
    </cfRule>
  </conditionalFormatting>
  <conditionalFormatting sqref="H4:H6 H28:H29">
    <cfRule type="cellIs" dxfId="1022" priority="35" operator="equal">
      <formula>$H$4</formula>
    </cfRule>
    <cfRule type="cellIs" dxfId="1021" priority="36" operator="equal">
      <formula>6640</formula>
    </cfRule>
  </conditionalFormatting>
  <conditionalFormatting sqref="T6:T28">
    <cfRule type="cellIs" dxfId="1020" priority="34" operator="lessThan">
      <formula>0</formula>
    </cfRule>
  </conditionalFormatting>
  <conditionalFormatting sqref="T7:T27">
    <cfRule type="cellIs" dxfId="1019" priority="31" operator="lessThan">
      <formula>0</formula>
    </cfRule>
    <cfRule type="cellIs" dxfId="1018" priority="32" operator="lessThan">
      <formula>0</formula>
    </cfRule>
    <cfRule type="cellIs" dxfId="1017" priority="33" operator="lessThan">
      <formula>0</formula>
    </cfRule>
  </conditionalFormatting>
  <conditionalFormatting sqref="E4:E6 E28:K28">
    <cfRule type="cellIs" dxfId="1016" priority="30" operator="equal">
      <formula>$E$4</formula>
    </cfRule>
  </conditionalFormatting>
  <conditionalFormatting sqref="D28:D29 D6 D4:M4">
    <cfRule type="cellIs" dxfId="1015" priority="29" operator="equal">
      <formula>$D$4</formula>
    </cfRule>
  </conditionalFormatting>
  <conditionalFormatting sqref="I4:I6 I28:I29">
    <cfRule type="cellIs" dxfId="1014" priority="28" operator="equal">
      <formula>$I$4</formula>
    </cfRule>
  </conditionalFormatting>
  <conditionalFormatting sqref="J4:J6 J28:J29">
    <cfRule type="cellIs" dxfId="1013" priority="27" operator="equal">
      <formula>$J$4</formula>
    </cfRule>
  </conditionalFormatting>
  <conditionalFormatting sqref="K4:K6 K28:K29">
    <cfRule type="cellIs" dxfId="1012" priority="26" operator="equal">
      <formula>$K$4</formula>
    </cfRule>
  </conditionalFormatting>
  <conditionalFormatting sqref="M4:M6">
    <cfRule type="cellIs" dxfId="1011" priority="25" operator="equal">
      <formula>$L$4</formula>
    </cfRule>
  </conditionalFormatting>
  <conditionalFormatting sqref="T7:T28">
    <cfRule type="cellIs" dxfId="1010" priority="22" operator="lessThan">
      <formula>0</formula>
    </cfRule>
    <cfRule type="cellIs" dxfId="1009" priority="23" operator="lessThan">
      <formula>0</formula>
    </cfRule>
    <cfRule type="cellIs" dxfId="1008" priority="24" operator="lessThan">
      <formula>0</formula>
    </cfRule>
  </conditionalFormatting>
  <conditionalFormatting sqref="D5:K5">
    <cfRule type="cellIs" dxfId="1007" priority="21" operator="greaterThan">
      <formula>0</formula>
    </cfRule>
  </conditionalFormatting>
  <conditionalFormatting sqref="T6:T28">
    <cfRule type="cellIs" dxfId="1006" priority="20" operator="lessThan">
      <formula>0</formula>
    </cfRule>
  </conditionalFormatting>
  <conditionalFormatting sqref="T7:T27">
    <cfRule type="cellIs" dxfId="1005" priority="17" operator="lessThan">
      <formula>0</formula>
    </cfRule>
    <cfRule type="cellIs" dxfId="1004" priority="18" operator="lessThan">
      <formula>0</formula>
    </cfRule>
    <cfRule type="cellIs" dxfId="1003" priority="19" operator="lessThan">
      <formula>0</formula>
    </cfRule>
  </conditionalFormatting>
  <conditionalFormatting sqref="T7:T28">
    <cfRule type="cellIs" dxfId="1002" priority="14" operator="lessThan">
      <formula>0</formula>
    </cfRule>
    <cfRule type="cellIs" dxfId="1001" priority="15" operator="lessThan">
      <formula>0</formula>
    </cfRule>
    <cfRule type="cellIs" dxfId="1000" priority="16" operator="lessThan">
      <formula>0</formula>
    </cfRule>
  </conditionalFormatting>
  <conditionalFormatting sqref="D5:K5">
    <cfRule type="cellIs" dxfId="999" priority="13" operator="greaterThan">
      <formula>0</formula>
    </cfRule>
  </conditionalFormatting>
  <conditionalFormatting sqref="L4 L6 L28:L29">
    <cfRule type="cellIs" dxfId="998" priority="12" operator="equal">
      <formula>$L$4</formula>
    </cfRule>
  </conditionalFormatting>
  <conditionalFormatting sqref="D7:S7">
    <cfRule type="cellIs" dxfId="997" priority="11" operator="greaterThan">
      <formula>0</formula>
    </cfRule>
  </conditionalFormatting>
  <conditionalFormatting sqref="D9:S9">
    <cfRule type="cellIs" dxfId="996" priority="10" operator="greaterThan">
      <formula>0</formula>
    </cfRule>
  </conditionalFormatting>
  <conditionalFormatting sqref="D11:S11">
    <cfRule type="cellIs" dxfId="995" priority="9" operator="greaterThan">
      <formula>0</formula>
    </cfRule>
  </conditionalFormatting>
  <conditionalFormatting sqref="D13:S13">
    <cfRule type="cellIs" dxfId="994" priority="8" operator="greaterThan">
      <formula>0</formula>
    </cfRule>
  </conditionalFormatting>
  <conditionalFormatting sqref="D15:S15">
    <cfRule type="cellIs" dxfId="993" priority="7" operator="greaterThan">
      <formula>0</formula>
    </cfRule>
  </conditionalFormatting>
  <conditionalFormatting sqref="D17:S17">
    <cfRule type="cellIs" dxfId="992" priority="6" operator="greaterThan">
      <formula>0</formula>
    </cfRule>
  </conditionalFormatting>
  <conditionalFormatting sqref="D19:S19">
    <cfRule type="cellIs" dxfId="991" priority="5" operator="greaterThan">
      <formula>0</formula>
    </cfRule>
  </conditionalFormatting>
  <conditionalFormatting sqref="D21:S21">
    <cfRule type="cellIs" dxfId="990" priority="4" operator="greaterThan">
      <formula>0</formula>
    </cfRule>
  </conditionalFormatting>
  <conditionalFormatting sqref="D23:S23">
    <cfRule type="cellIs" dxfId="989" priority="3" operator="greaterThan">
      <formula>0</formula>
    </cfRule>
  </conditionalFormatting>
  <conditionalFormatting sqref="D25:S25">
    <cfRule type="cellIs" dxfId="988" priority="2" operator="greaterThan">
      <formula>0</formula>
    </cfRule>
  </conditionalFormatting>
  <conditionalFormatting sqref="D27:S27">
    <cfRule type="cellIs" dxfId="987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'10'!D29</f>
        <v>1104454</v>
      </c>
      <c r="E4" s="2">
        <f>'10'!E29</f>
        <v>890</v>
      </c>
      <c r="F4" s="2">
        <f>'10'!F29</f>
        <v>2510</v>
      </c>
      <c r="G4" s="2">
        <f>'10'!G29</f>
        <v>480</v>
      </c>
      <c r="H4" s="2">
        <f>'10'!H29</f>
        <v>4570</v>
      </c>
      <c r="I4" s="2">
        <f>'10'!I29</f>
        <v>821</v>
      </c>
      <c r="J4" s="2">
        <f>'10'!J29</f>
        <v>237</v>
      </c>
      <c r="K4" s="2">
        <f>'10'!K29</f>
        <v>221</v>
      </c>
      <c r="L4" s="2">
        <f>'10'!L29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6" priority="43" operator="equal">
      <formula>212030016606640</formula>
    </cfRule>
  </conditionalFormatting>
  <conditionalFormatting sqref="D29 E4:E6 E28:K29">
    <cfRule type="cellIs" dxfId="985" priority="41" operator="equal">
      <formula>$E$4</formula>
    </cfRule>
    <cfRule type="cellIs" dxfId="984" priority="42" operator="equal">
      <formula>2120</formula>
    </cfRule>
  </conditionalFormatting>
  <conditionalFormatting sqref="D29:E29 F4:F6 F28:F29">
    <cfRule type="cellIs" dxfId="983" priority="39" operator="equal">
      <formula>$F$4</formula>
    </cfRule>
    <cfRule type="cellIs" dxfId="982" priority="40" operator="equal">
      <formula>300</formula>
    </cfRule>
  </conditionalFormatting>
  <conditionalFormatting sqref="G4:G6 G28:G29">
    <cfRule type="cellIs" dxfId="981" priority="37" operator="equal">
      <formula>$G$4</formula>
    </cfRule>
    <cfRule type="cellIs" dxfId="980" priority="38" operator="equal">
      <formula>1660</formula>
    </cfRule>
  </conditionalFormatting>
  <conditionalFormatting sqref="H4:H6 H28:H29">
    <cfRule type="cellIs" dxfId="979" priority="35" operator="equal">
      <formula>$H$4</formula>
    </cfRule>
    <cfRule type="cellIs" dxfId="978" priority="36" operator="equal">
      <formula>6640</formula>
    </cfRule>
  </conditionalFormatting>
  <conditionalFormatting sqref="T6:T28">
    <cfRule type="cellIs" dxfId="977" priority="34" operator="lessThan">
      <formula>0</formula>
    </cfRule>
  </conditionalFormatting>
  <conditionalFormatting sqref="T7:T27">
    <cfRule type="cellIs" dxfId="976" priority="31" operator="lessThan">
      <formula>0</formula>
    </cfRule>
    <cfRule type="cellIs" dxfId="975" priority="32" operator="lessThan">
      <formula>0</formula>
    </cfRule>
    <cfRule type="cellIs" dxfId="974" priority="33" operator="lessThan">
      <formula>0</formula>
    </cfRule>
  </conditionalFormatting>
  <conditionalFormatting sqref="E4:E6 E28:K28">
    <cfRule type="cellIs" dxfId="973" priority="30" operator="equal">
      <formula>$E$4</formula>
    </cfRule>
  </conditionalFormatting>
  <conditionalFormatting sqref="D28:D29 D6 D4:M4">
    <cfRule type="cellIs" dxfId="972" priority="29" operator="equal">
      <formula>$D$4</formula>
    </cfRule>
  </conditionalFormatting>
  <conditionalFormatting sqref="I4:I6 I28:I29">
    <cfRule type="cellIs" dxfId="971" priority="28" operator="equal">
      <formula>$I$4</formula>
    </cfRule>
  </conditionalFormatting>
  <conditionalFormatting sqref="J4:J6 J28:J29">
    <cfRule type="cellIs" dxfId="970" priority="27" operator="equal">
      <formula>$J$4</formula>
    </cfRule>
  </conditionalFormatting>
  <conditionalFormatting sqref="K4:K6 K28:K29">
    <cfRule type="cellIs" dxfId="969" priority="26" operator="equal">
      <formula>$K$4</formula>
    </cfRule>
  </conditionalFormatting>
  <conditionalFormatting sqref="M4:M6">
    <cfRule type="cellIs" dxfId="968" priority="25" operator="equal">
      <formula>$L$4</formula>
    </cfRule>
  </conditionalFormatting>
  <conditionalFormatting sqref="T7:T28">
    <cfRule type="cellIs" dxfId="967" priority="22" operator="lessThan">
      <formula>0</formula>
    </cfRule>
    <cfRule type="cellIs" dxfId="966" priority="23" operator="lessThan">
      <formula>0</formula>
    </cfRule>
    <cfRule type="cellIs" dxfId="965" priority="24" operator="lessThan">
      <formula>0</formula>
    </cfRule>
  </conditionalFormatting>
  <conditionalFormatting sqref="D5:K5">
    <cfRule type="cellIs" dxfId="964" priority="21" operator="greaterThan">
      <formula>0</formula>
    </cfRule>
  </conditionalFormatting>
  <conditionalFormatting sqref="T6:T28">
    <cfRule type="cellIs" dxfId="963" priority="20" operator="lessThan">
      <formula>0</formula>
    </cfRule>
  </conditionalFormatting>
  <conditionalFormatting sqref="T7:T27">
    <cfRule type="cellIs" dxfId="962" priority="17" operator="lessThan">
      <formula>0</formula>
    </cfRule>
    <cfRule type="cellIs" dxfId="961" priority="18" operator="lessThan">
      <formula>0</formula>
    </cfRule>
    <cfRule type="cellIs" dxfId="960" priority="19" operator="lessThan">
      <formula>0</formula>
    </cfRule>
  </conditionalFormatting>
  <conditionalFormatting sqref="T7:T28">
    <cfRule type="cellIs" dxfId="959" priority="14" operator="lessThan">
      <formula>0</formula>
    </cfRule>
    <cfRule type="cellIs" dxfId="958" priority="15" operator="lessThan">
      <formula>0</formula>
    </cfRule>
    <cfRule type="cellIs" dxfId="957" priority="16" operator="lessThan">
      <formula>0</formula>
    </cfRule>
  </conditionalFormatting>
  <conditionalFormatting sqref="D5:K5">
    <cfRule type="cellIs" dxfId="956" priority="13" operator="greaterThan">
      <formula>0</formula>
    </cfRule>
  </conditionalFormatting>
  <conditionalFormatting sqref="L4 L6 L28:L29">
    <cfRule type="cellIs" dxfId="955" priority="12" operator="equal">
      <formula>$L$4</formula>
    </cfRule>
  </conditionalFormatting>
  <conditionalFormatting sqref="D7:S7">
    <cfRule type="cellIs" dxfId="954" priority="11" operator="greaterThan">
      <formula>0</formula>
    </cfRule>
  </conditionalFormatting>
  <conditionalFormatting sqref="D9:S9">
    <cfRule type="cellIs" dxfId="953" priority="10" operator="greaterThan">
      <formula>0</formula>
    </cfRule>
  </conditionalFormatting>
  <conditionalFormatting sqref="D11:S11">
    <cfRule type="cellIs" dxfId="952" priority="9" operator="greaterThan">
      <formula>0</formula>
    </cfRule>
  </conditionalFormatting>
  <conditionalFormatting sqref="D13:S13">
    <cfRule type="cellIs" dxfId="951" priority="8" operator="greaterThan">
      <formula>0</formula>
    </cfRule>
  </conditionalFormatting>
  <conditionalFormatting sqref="D15:S15">
    <cfRule type="cellIs" dxfId="950" priority="7" operator="greaterThan">
      <formula>0</formula>
    </cfRule>
  </conditionalFormatting>
  <conditionalFormatting sqref="D17:S17">
    <cfRule type="cellIs" dxfId="949" priority="6" operator="greaterThan">
      <formula>0</formula>
    </cfRule>
  </conditionalFormatting>
  <conditionalFormatting sqref="D19:S19">
    <cfRule type="cellIs" dxfId="948" priority="5" operator="greaterThan">
      <formula>0</formula>
    </cfRule>
  </conditionalFormatting>
  <conditionalFormatting sqref="D21:S21">
    <cfRule type="cellIs" dxfId="947" priority="4" operator="greaterThan">
      <formula>0</formula>
    </cfRule>
  </conditionalFormatting>
  <conditionalFormatting sqref="D23:S23">
    <cfRule type="cellIs" dxfId="946" priority="3" operator="greaterThan">
      <formula>0</formula>
    </cfRule>
  </conditionalFormatting>
  <conditionalFormatting sqref="D25:S25">
    <cfRule type="cellIs" dxfId="945" priority="2" operator="greaterThan">
      <formula>0</formula>
    </cfRule>
  </conditionalFormatting>
  <conditionalFormatting sqref="D27:S27">
    <cfRule type="cellIs" dxfId="944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'11'!D29</f>
        <v>1104454</v>
      </c>
      <c r="E4" s="2">
        <f>'11'!E29</f>
        <v>890</v>
      </c>
      <c r="F4" s="2">
        <f>'11'!F29</f>
        <v>2510</v>
      </c>
      <c r="G4" s="2">
        <f>'11'!G29</f>
        <v>480</v>
      </c>
      <c r="H4" s="2">
        <f>'11'!H29</f>
        <v>4570</v>
      </c>
      <c r="I4" s="2">
        <f>'11'!I29</f>
        <v>821</v>
      </c>
      <c r="J4" s="2">
        <f>'11'!J29</f>
        <v>237</v>
      </c>
      <c r="K4" s="2">
        <f>'11'!K29</f>
        <v>221</v>
      </c>
      <c r="L4" s="2">
        <f>'11'!L29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3" priority="43" operator="equal">
      <formula>212030016606640</formula>
    </cfRule>
  </conditionalFormatting>
  <conditionalFormatting sqref="D29 E4:E6 E28:K29">
    <cfRule type="cellIs" dxfId="942" priority="41" operator="equal">
      <formula>$E$4</formula>
    </cfRule>
    <cfRule type="cellIs" dxfId="941" priority="42" operator="equal">
      <formula>2120</formula>
    </cfRule>
  </conditionalFormatting>
  <conditionalFormatting sqref="D29:E29 F4:F6 F28:F29">
    <cfRule type="cellIs" dxfId="940" priority="39" operator="equal">
      <formula>$F$4</formula>
    </cfRule>
    <cfRule type="cellIs" dxfId="939" priority="40" operator="equal">
      <formula>300</formula>
    </cfRule>
  </conditionalFormatting>
  <conditionalFormatting sqref="G4:G6 G28:G29">
    <cfRule type="cellIs" dxfId="938" priority="37" operator="equal">
      <formula>$G$4</formula>
    </cfRule>
    <cfRule type="cellIs" dxfId="937" priority="38" operator="equal">
      <formula>1660</formula>
    </cfRule>
  </conditionalFormatting>
  <conditionalFormatting sqref="H4:H6 H28:H29">
    <cfRule type="cellIs" dxfId="936" priority="35" operator="equal">
      <formula>$H$4</formula>
    </cfRule>
    <cfRule type="cellIs" dxfId="935" priority="36" operator="equal">
      <formula>6640</formula>
    </cfRule>
  </conditionalFormatting>
  <conditionalFormatting sqref="T6:T28">
    <cfRule type="cellIs" dxfId="934" priority="34" operator="lessThan">
      <formula>0</formula>
    </cfRule>
  </conditionalFormatting>
  <conditionalFormatting sqref="T7:T27">
    <cfRule type="cellIs" dxfId="933" priority="31" operator="lessThan">
      <formula>0</formula>
    </cfRule>
    <cfRule type="cellIs" dxfId="932" priority="32" operator="lessThan">
      <formula>0</formula>
    </cfRule>
    <cfRule type="cellIs" dxfId="931" priority="33" operator="lessThan">
      <formula>0</formula>
    </cfRule>
  </conditionalFormatting>
  <conditionalFormatting sqref="E4:E6 E28:K28">
    <cfRule type="cellIs" dxfId="930" priority="30" operator="equal">
      <formula>$E$4</formula>
    </cfRule>
  </conditionalFormatting>
  <conditionalFormatting sqref="D28:D29 D6 D4:M4">
    <cfRule type="cellIs" dxfId="929" priority="29" operator="equal">
      <formula>$D$4</formula>
    </cfRule>
  </conditionalFormatting>
  <conditionalFormatting sqref="I4:I6 I28:I29">
    <cfRule type="cellIs" dxfId="928" priority="28" operator="equal">
      <formula>$I$4</formula>
    </cfRule>
  </conditionalFormatting>
  <conditionalFormatting sqref="J4:J6 J28:J29">
    <cfRule type="cellIs" dxfId="927" priority="27" operator="equal">
      <formula>$J$4</formula>
    </cfRule>
  </conditionalFormatting>
  <conditionalFormatting sqref="K4:K6 K28:K29">
    <cfRule type="cellIs" dxfId="926" priority="26" operator="equal">
      <formula>$K$4</formula>
    </cfRule>
  </conditionalFormatting>
  <conditionalFormatting sqref="M4:M6">
    <cfRule type="cellIs" dxfId="925" priority="25" operator="equal">
      <formula>$L$4</formula>
    </cfRule>
  </conditionalFormatting>
  <conditionalFormatting sqref="T7:T28">
    <cfRule type="cellIs" dxfId="924" priority="22" operator="lessThan">
      <formula>0</formula>
    </cfRule>
    <cfRule type="cellIs" dxfId="923" priority="23" operator="lessThan">
      <formula>0</formula>
    </cfRule>
    <cfRule type="cellIs" dxfId="922" priority="24" operator="lessThan">
      <formula>0</formula>
    </cfRule>
  </conditionalFormatting>
  <conditionalFormatting sqref="D5:K5">
    <cfRule type="cellIs" dxfId="921" priority="21" operator="greaterThan">
      <formula>0</formula>
    </cfRule>
  </conditionalFormatting>
  <conditionalFormatting sqref="T6:T28">
    <cfRule type="cellIs" dxfId="920" priority="20" operator="lessThan">
      <formula>0</formula>
    </cfRule>
  </conditionalFormatting>
  <conditionalFormatting sqref="T7:T27">
    <cfRule type="cellIs" dxfId="919" priority="17" operator="lessThan">
      <formula>0</formula>
    </cfRule>
    <cfRule type="cellIs" dxfId="918" priority="18" operator="lessThan">
      <formula>0</formula>
    </cfRule>
    <cfRule type="cellIs" dxfId="917" priority="19" operator="lessThan">
      <formula>0</formula>
    </cfRule>
  </conditionalFormatting>
  <conditionalFormatting sqref="T7:T28">
    <cfRule type="cellIs" dxfId="916" priority="14" operator="lessThan">
      <formula>0</formula>
    </cfRule>
    <cfRule type="cellIs" dxfId="915" priority="15" operator="lessThan">
      <formula>0</formula>
    </cfRule>
    <cfRule type="cellIs" dxfId="914" priority="16" operator="lessThan">
      <formula>0</formula>
    </cfRule>
  </conditionalFormatting>
  <conditionalFormatting sqref="D5:K5">
    <cfRule type="cellIs" dxfId="913" priority="13" operator="greaterThan">
      <formula>0</formula>
    </cfRule>
  </conditionalFormatting>
  <conditionalFormatting sqref="L4 L6 L28:L29">
    <cfRule type="cellIs" dxfId="912" priority="12" operator="equal">
      <formula>$L$4</formula>
    </cfRule>
  </conditionalFormatting>
  <conditionalFormatting sqref="D7:S7">
    <cfRule type="cellIs" dxfId="911" priority="11" operator="greaterThan">
      <formula>0</formula>
    </cfRule>
  </conditionalFormatting>
  <conditionalFormatting sqref="D9:S9">
    <cfRule type="cellIs" dxfId="910" priority="10" operator="greaterThan">
      <formula>0</formula>
    </cfRule>
  </conditionalFormatting>
  <conditionalFormatting sqref="D11:S11">
    <cfRule type="cellIs" dxfId="909" priority="9" operator="greaterThan">
      <formula>0</formula>
    </cfRule>
  </conditionalFormatting>
  <conditionalFormatting sqref="D13:S13">
    <cfRule type="cellIs" dxfId="908" priority="8" operator="greaterThan">
      <formula>0</formula>
    </cfRule>
  </conditionalFormatting>
  <conditionalFormatting sqref="D15:S15">
    <cfRule type="cellIs" dxfId="907" priority="7" operator="greaterThan">
      <formula>0</formula>
    </cfRule>
  </conditionalFormatting>
  <conditionalFormatting sqref="D17:S17">
    <cfRule type="cellIs" dxfId="906" priority="6" operator="greaterThan">
      <formula>0</formula>
    </cfRule>
  </conditionalFormatting>
  <conditionalFormatting sqref="D19:S19">
    <cfRule type="cellIs" dxfId="905" priority="5" operator="greaterThan">
      <formula>0</formula>
    </cfRule>
  </conditionalFormatting>
  <conditionalFormatting sqref="D21:S21">
    <cfRule type="cellIs" dxfId="904" priority="4" operator="greaterThan">
      <formula>0</formula>
    </cfRule>
  </conditionalFormatting>
  <conditionalFormatting sqref="D23:S23">
    <cfRule type="cellIs" dxfId="903" priority="3" operator="greaterThan">
      <formula>0</formula>
    </cfRule>
  </conditionalFormatting>
  <conditionalFormatting sqref="D25:S25">
    <cfRule type="cellIs" dxfId="902" priority="2" operator="greaterThan">
      <formula>0</formula>
    </cfRule>
  </conditionalFormatting>
  <conditionalFormatting sqref="D27:S27">
    <cfRule type="cellIs" dxfId="901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47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'12'!D29</f>
        <v>1104454</v>
      </c>
      <c r="E4" s="2">
        <f>'12'!E29</f>
        <v>890</v>
      </c>
      <c r="F4" s="2">
        <f>'12'!F29</f>
        <v>2510</v>
      </c>
      <c r="G4" s="2">
        <f>'12'!G29</f>
        <v>480</v>
      </c>
      <c r="H4" s="2">
        <f>'12'!H29</f>
        <v>4570</v>
      </c>
      <c r="I4" s="2">
        <f>'12'!I29</f>
        <v>821</v>
      </c>
      <c r="J4" s="2">
        <f>'12'!J29</f>
        <v>237</v>
      </c>
      <c r="K4" s="2">
        <f>'12'!K29</f>
        <v>221</v>
      </c>
      <c r="L4" s="2">
        <f>'12'!L29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0" priority="43" operator="equal">
      <formula>212030016606640</formula>
    </cfRule>
  </conditionalFormatting>
  <conditionalFormatting sqref="D29 E4:E6 E28:K29">
    <cfRule type="cellIs" dxfId="899" priority="41" operator="equal">
      <formula>$E$4</formula>
    </cfRule>
    <cfRule type="cellIs" dxfId="898" priority="42" operator="equal">
      <formula>2120</formula>
    </cfRule>
  </conditionalFormatting>
  <conditionalFormatting sqref="D29:E29 F4:F6 F28:F29">
    <cfRule type="cellIs" dxfId="897" priority="39" operator="equal">
      <formula>$F$4</formula>
    </cfRule>
    <cfRule type="cellIs" dxfId="896" priority="40" operator="equal">
      <formula>300</formula>
    </cfRule>
  </conditionalFormatting>
  <conditionalFormatting sqref="G4:G6 G28:G29">
    <cfRule type="cellIs" dxfId="895" priority="37" operator="equal">
      <formula>$G$4</formula>
    </cfRule>
    <cfRule type="cellIs" dxfId="894" priority="38" operator="equal">
      <formula>1660</formula>
    </cfRule>
  </conditionalFormatting>
  <conditionalFormatting sqref="H4:H6 H28:H29">
    <cfRule type="cellIs" dxfId="893" priority="35" operator="equal">
      <formula>$H$4</formula>
    </cfRule>
    <cfRule type="cellIs" dxfId="892" priority="36" operator="equal">
      <formula>6640</formula>
    </cfRule>
  </conditionalFormatting>
  <conditionalFormatting sqref="T6:T28">
    <cfRule type="cellIs" dxfId="891" priority="34" operator="lessThan">
      <formula>0</formula>
    </cfRule>
  </conditionalFormatting>
  <conditionalFormatting sqref="T7:T27">
    <cfRule type="cellIs" dxfId="890" priority="31" operator="lessThan">
      <formula>0</formula>
    </cfRule>
    <cfRule type="cellIs" dxfId="889" priority="32" operator="lessThan">
      <formula>0</formula>
    </cfRule>
    <cfRule type="cellIs" dxfId="888" priority="33" operator="lessThan">
      <formula>0</formula>
    </cfRule>
  </conditionalFormatting>
  <conditionalFormatting sqref="E4:E6 E28:K28">
    <cfRule type="cellIs" dxfId="887" priority="30" operator="equal">
      <formula>$E$4</formula>
    </cfRule>
  </conditionalFormatting>
  <conditionalFormatting sqref="D28:D29 D6 D4:M4">
    <cfRule type="cellIs" dxfId="886" priority="29" operator="equal">
      <formula>$D$4</formula>
    </cfRule>
  </conditionalFormatting>
  <conditionalFormatting sqref="I4:I6 I28:I29">
    <cfRule type="cellIs" dxfId="885" priority="28" operator="equal">
      <formula>$I$4</formula>
    </cfRule>
  </conditionalFormatting>
  <conditionalFormatting sqref="J4:J6 J28:J29">
    <cfRule type="cellIs" dxfId="884" priority="27" operator="equal">
      <formula>$J$4</formula>
    </cfRule>
  </conditionalFormatting>
  <conditionalFormatting sqref="K4:K6 K28:K29">
    <cfRule type="cellIs" dxfId="883" priority="26" operator="equal">
      <formula>$K$4</formula>
    </cfRule>
  </conditionalFormatting>
  <conditionalFormatting sqref="M4:M6">
    <cfRule type="cellIs" dxfId="882" priority="25" operator="equal">
      <formula>$L$4</formula>
    </cfRule>
  </conditionalFormatting>
  <conditionalFormatting sqref="T7:T28">
    <cfRule type="cellIs" dxfId="881" priority="22" operator="lessThan">
      <formula>0</formula>
    </cfRule>
    <cfRule type="cellIs" dxfId="880" priority="23" operator="lessThan">
      <formula>0</formula>
    </cfRule>
    <cfRule type="cellIs" dxfId="879" priority="24" operator="lessThan">
      <formula>0</formula>
    </cfRule>
  </conditionalFormatting>
  <conditionalFormatting sqref="D5:K5">
    <cfRule type="cellIs" dxfId="878" priority="21" operator="greaterThan">
      <formula>0</formula>
    </cfRule>
  </conditionalFormatting>
  <conditionalFormatting sqref="T6:T28">
    <cfRule type="cellIs" dxfId="877" priority="20" operator="lessThan">
      <formula>0</formula>
    </cfRule>
  </conditionalFormatting>
  <conditionalFormatting sqref="T7:T27">
    <cfRule type="cellIs" dxfId="876" priority="17" operator="lessThan">
      <formula>0</formula>
    </cfRule>
    <cfRule type="cellIs" dxfId="875" priority="18" operator="lessThan">
      <formula>0</formula>
    </cfRule>
    <cfRule type="cellIs" dxfId="874" priority="19" operator="lessThan">
      <formula>0</formula>
    </cfRule>
  </conditionalFormatting>
  <conditionalFormatting sqref="T7:T28">
    <cfRule type="cellIs" dxfId="873" priority="14" operator="lessThan">
      <formula>0</formula>
    </cfRule>
    <cfRule type="cellIs" dxfId="872" priority="15" operator="lessThan">
      <formula>0</formula>
    </cfRule>
    <cfRule type="cellIs" dxfId="871" priority="16" operator="lessThan">
      <formula>0</formula>
    </cfRule>
  </conditionalFormatting>
  <conditionalFormatting sqref="D5:K5">
    <cfRule type="cellIs" dxfId="870" priority="13" operator="greaterThan">
      <formula>0</formula>
    </cfRule>
  </conditionalFormatting>
  <conditionalFormatting sqref="L4 L6 L28:L29">
    <cfRule type="cellIs" dxfId="869" priority="12" operator="equal">
      <formula>$L$4</formula>
    </cfRule>
  </conditionalFormatting>
  <conditionalFormatting sqref="D7:S7">
    <cfRule type="cellIs" dxfId="868" priority="11" operator="greaterThan">
      <formula>0</formula>
    </cfRule>
  </conditionalFormatting>
  <conditionalFormatting sqref="D9:S9">
    <cfRule type="cellIs" dxfId="867" priority="10" operator="greaterThan">
      <formula>0</formula>
    </cfRule>
  </conditionalFormatting>
  <conditionalFormatting sqref="D11:S11">
    <cfRule type="cellIs" dxfId="866" priority="9" operator="greaterThan">
      <formula>0</formula>
    </cfRule>
  </conditionalFormatting>
  <conditionalFormatting sqref="D13:S13">
    <cfRule type="cellIs" dxfId="865" priority="8" operator="greaterThan">
      <formula>0</formula>
    </cfRule>
  </conditionalFormatting>
  <conditionalFormatting sqref="D15:S15">
    <cfRule type="cellIs" dxfId="864" priority="7" operator="greaterThan">
      <formula>0</formula>
    </cfRule>
  </conditionalFormatting>
  <conditionalFormatting sqref="D17:S17">
    <cfRule type="cellIs" dxfId="863" priority="6" operator="greaterThan">
      <formula>0</formula>
    </cfRule>
  </conditionalFormatting>
  <conditionalFormatting sqref="D19:S19">
    <cfRule type="cellIs" dxfId="862" priority="5" operator="greaterThan">
      <formula>0</formula>
    </cfRule>
  </conditionalFormatting>
  <conditionalFormatting sqref="D21:S21">
    <cfRule type="cellIs" dxfId="861" priority="4" operator="greaterThan">
      <formula>0</formula>
    </cfRule>
  </conditionalFormatting>
  <conditionalFormatting sqref="D23:S23">
    <cfRule type="cellIs" dxfId="860" priority="3" operator="greaterThan">
      <formula>0</formula>
    </cfRule>
  </conditionalFormatting>
  <conditionalFormatting sqref="D25:S25">
    <cfRule type="cellIs" dxfId="859" priority="2" operator="greaterThan">
      <formula>0</formula>
    </cfRule>
  </conditionalFormatting>
  <conditionalFormatting sqref="D27:S27">
    <cfRule type="cellIs" dxfId="858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'13'!D29</f>
        <v>1104454</v>
      </c>
      <c r="E4" s="2">
        <f>'13'!E29</f>
        <v>890</v>
      </c>
      <c r="F4" s="2">
        <f>'13'!F29</f>
        <v>2510</v>
      </c>
      <c r="G4" s="2">
        <f>'13'!G29</f>
        <v>480</v>
      </c>
      <c r="H4" s="2">
        <f>'13'!H29</f>
        <v>4570</v>
      </c>
      <c r="I4" s="2">
        <f>'13'!I29</f>
        <v>821</v>
      </c>
      <c r="J4" s="2">
        <f>'13'!J29</f>
        <v>237</v>
      </c>
      <c r="K4" s="2">
        <f>'13'!K29</f>
        <v>221</v>
      </c>
      <c r="L4" s="2">
        <f>'13'!L29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7" priority="43" operator="equal">
      <formula>212030016606640</formula>
    </cfRule>
  </conditionalFormatting>
  <conditionalFormatting sqref="D29 E4:E6 E28:K29">
    <cfRule type="cellIs" dxfId="856" priority="41" operator="equal">
      <formula>$E$4</formula>
    </cfRule>
    <cfRule type="cellIs" dxfId="855" priority="42" operator="equal">
      <formula>2120</formula>
    </cfRule>
  </conditionalFormatting>
  <conditionalFormatting sqref="D29:E29 F4:F6 F28:F29">
    <cfRule type="cellIs" dxfId="854" priority="39" operator="equal">
      <formula>$F$4</formula>
    </cfRule>
    <cfRule type="cellIs" dxfId="853" priority="40" operator="equal">
      <formula>300</formula>
    </cfRule>
  </conditionalFormatting>
  <conditionalFormatting sqref="G4:G6 G28:G29">
    <cfRule type="cellIs" dxfId="852" priority="37" operator="equal">
      <formula>$G$4</formula>
    </cfRule>
    <cfRule type="cellIs" dxfId="851" priority="38" operator="equal">
      <formula>1660</formula>
    </cfRule>
  </conditionalFormatting>
  <conditionalFormatting sqref="H4:H6 H28:H29">
    <cfRule type="cellIs" dxfId="850" priority="35" operator="equal">
      <formula>$H$4</formula>
    </cfRule>
    <cfRule type="cellIs" dxfId="849" priority="36" operator="equal">
      <formula>6640</formula>
    </cfRule>
  </conditionalFormatting>
  <conditionalFormatting sqref="T6:T28">
    <cfRule type="cellIs" dxfId="848" priority="34" operator="lessThan">
      <formula>0</formula>
    </cfRule>
  </conditionalFormatting>
  <conditionalFormatting sqref="T7:T27">
    <cfRule type="cellIs" dxfId="847" priority="31" operator="lessThan">
      <formula>0</formula>
    </cfRule>
    <cfRule type="cellIs" dxfId="846" priority="32" operator="lessThan">
      <formula>0</formula>
    </cfRule>
    <cfRule type="cellIs" dxfId="845" priority="33" operator="lessThan">
      <formula>0</formula>
    </cfRule>
  </conditionalFormatting>
  <conditionalFormatting sqref="E4:E6 E28:K28">
    <cfRule type="cellIs" dxfId="844" priority="30" operator="equal">
      <formula>$E$4</formula>
    </cfRule>
  </conditionalFormatting>
  <conditionalFormatting sqref="D28:D29 D6 D4:M4">
    <cfRule type="cellIs" dxfId="843" priority="29" operator="equal">
      <formula>$D$4</formula>
    </cfRule>
  </conditionalFormatting>
  <conditionalFormatting sqref="I4:I6 I28:I29">
    <cfRule type="cellIs" dxfId="842" priority="28" operator="equal">
      <formula>$I$4</formula>
    </cfRule>
  </conditionalFormatting>
  <conditionalFormatting sqref="J4:J6 J28:J29">
    <cfRule type="cellIs" dxfId="841" priority="27" operator="equal">
      <formula>$J$4</formula>
    </cfRule>
  </conditionalFormatting>
  <conditionalFormatting sqref="K4:K6 K28:K29">
    <cfRule type="cellIs" dxfId="840" priority="26" operator="equal">
      <formula>$K$4</formula>
    </cfRule>
  </conditionalFormatting>
  <conditionalFormatting sqref="M4:M6">
    <cfRule type="cellIs" dxfId="839" priority="25" operator="equal">
      <formula>$L$4</formula>
    </cfRule>
  </conditionalFormatting>
  <conditionalFormatting sqref="T7:T28">
    <cfRule type="cellIs" dxfId="838" priority="22" operator="lessThan">
      <formula>0</formula>
    </cfRule>
    <cfRule type="cellIs" dxfId="837" priority="23" operator="lessThan">
      <formula>0</formula>
    </cfRule>
    <cfRule type="cellIs" dxfId="836" priority="24" operator="lessThan">
      <formula>0</formula>
    </cfRule>
  </conditionalFormatting>
  <conditionalFormatting sqref="D5:K5">
    <cfRule type="cellIs" dxfId="835" priority="21" operator="greaterThan">
      <formula>0</formula>
    </cfRule>
  </conditionalFormatting>
  <conditionalFormatting sqref="T6:T28">
    <cfRule type="cellIs" dxfId="834" priority="20" operator="lessThan">
      <formula>0</formula>
    </cfRule>
  </conditionalFormatting>
  <conditionalFormatting sqref="T7:T27">
    <cfRule type="cellIs" dxfId="833" priority="17" operator="lessThan">
      <formula>0</formula>
    </cfRule>
    <cfRule type="cellIs" dxfId="832" priority="18" operator="lessThan">
      <formula>0</formula>
    </cfRule>
    <cfRule type="cellIs" dxfId="831" priority="19" operator="lessThan">
      <formula>0</formula>
    </cfRule>
  </conditionalFormatting>
  <conditionalFormatting sqref="T7:T28">
    <cfRule type="cellIs" dxfId="830" priority="14" operator="lessThan">
      <formula>0</formula>
    </cfRule>
    <cfRule type="cellIs" dxfId="829" priority="15" operator="lessThan">
      <formula>0</formula>
    </cfRule>
    <cfRule type="cellIs" dxfId="828" priority="16" operator="lessThan">
      <formula>0</formula>
    </cfRule>
  </conditionalFormatting>
  <conditionalFormatting sqref="D5:K5">
    <cfRule type="cellIs" dxfId="827" priority="13" operator="greaterThan">
      <formula>0</formula>
    </cfRule>
  </conditionalFormatting>
  <conditionalFormatting sqref="L4 L6 L28:L29">
    <cfRule type="cellIs" dxfId="826" priority="12" operator="equal">
      <formula>$L$4</formula>
    </cfRule>
  </conditionalFormatting>
  <conditionalFormatting sqref="D7:S7">
    <cfRule type="cellIs" dxfId="825" priority="11" operator="greaterThan">
      <formula>0</formula>
    </cfRule>
  </conditionalFormatting>
  <conditionalFormatting sqref="D9:S9">
    <cfRule type="cellIs" dxfId="824" priority="10" operator="greaterThan">
      <formula>0</formula>
    </cfRule>
  </conditionalFormatting>
  <conditionalFormatting sqref="D11:S11">
    <cfRule type="cellIs" dxfId="823" priority="9" operator="greaterThan">
      <formula>0</formula>
    </cfRule>
  </conditionalFormatting>
  <conditionalFormatting sqref="D13:S13">
    <cfRule type="cellIs" dxfId="822" priority="8" operator="greaterThan">
      <formula>0</formula>
    </cfRule>
  </conditionalFormatting>
  <conditionalFormatting sqref="D15:S15">
    <cfRule type="cellIs" dxfId="821" priority="7" operator="greaterThan">
      <formula>0</formula>
    </cfRule>
  </conditionalFormatting>
  <conditionalFormatting sqref="D17:S17">
    <cfRule type="cellIs" dxfId="820" priority="6" operator="greaterThan">
      <formula>0</formula>
    </cfRule>
  </conditionalFormatting>
  <conditionalFormatting sqref="D19:S19">
    <cfRule type="cellIs" dxfId="819" priority="5" operator="greaterThan">
      <formula>0</formula>
    </cfRule>
  </conditionalFormatting>
  <conditionalFormatting sqref="D21:S21">
    <cfRule type="cellIs" dxfId="818" priority="4" operator="greaterThan">
      <formula>0</formula>
    </cfRule>
  </conditionalFormatting>
  <conditionalFormatting sqref="D23:S23">
    <cfRule type="cellIs" dxfId="817" priority="3" operator="greaterThan">
      <formula>0</formula>
    </cfRule>
  </conditionalFormatting>
  <conditionalFormatting sqref="D25:S25">
    <cfRule type="cellIs" dxfId="816" priority="2" operator="greaterThan">
      <formula>0</formula>
    </cfRule>
  </conditionalFormatting>
  <conditionalFormatting sqref="D27:S27">
    <cfRule type="cellIs" dxfId="815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'14'!D29</f>
        <v>1104454</v>
      </c>
      <c r="E4" s="2">
        <f>'14'!E29</f>
        <v>890</v>
      </c>
      <c r="F4" s="2">
        <f>'14'!F29</f>
        <v>2510</v>
      </c>
      <c r="G4" s="2">
        <f>'14'!G29</f>
        <v>480</v>
      </c>
      <c r="H4" s="2">
        <f>'14'!H29</f>
        <v>4570</v>
      </c>
      <c r="I4" s="2">
        <f>'14'!I29</f>
        <v>821</v>
      </c>
      <c r="J4" s="2">
        <f>'14'!J29</f>
        <v>237</v>
      </c>
      <c r="K4" s="2">
        <f>'14'!K29</f>
        <v>221</v>
      </c>
      <c r="L4" s="2">
        <f>'14'!L29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4" priority="43" operator="equal">
      <formula>212030016606640</formula>
    </cfRule>
  </conditionalFormatting>
  <conditionalFormatting sqref="D29 E4:E6 E28:K29">
    <cfRule type="cellIs" dxfId="813" priority="41" operator="equal">
      <formula>$E$4</formula>
    </cfRule>
    <cfRule type="cellIs" dxfId="812" priority="42" operator="equal">
      <formula>2120</formula>
    </cfRule>
  </conditionalFormatting>
  <conditionalFormatting sqref="D29:E29 F4:F6 F28:F29">
    <cfRule type="cellIs" dxfId="811" priority="39" operator="equal">
      <formula>$F$4</formula>
    </cfRule>
    <cfRule type="cellIs" dxfId="810" priority="40" operator="equal">
      <formula>300</formula>
    </cfRule>
  </conditionalFormatting>
  <conditionalFormatting sqref="G4:G6 G28:G29">
    <cfRule type="cellIs" dxfId="809" priority="37" operator="equal">
      <formula>$G$4</formula>
    </cfRule>
    <cfRule type="cellIs" dxfId="808" priority="38" operator="equal">
      <formula>1660</formula>
    </cfRule>
  </conditionalFormatting>
  <conditionalFormatting sqref="H4:H6 H28:H29">
    <cfRule type="cellIs" dxfId="807" priority="35" operator="equal">
      <formula>$H$4</formula>
    </cfRule>
    <cfRule type="cellIs" dxfId="806" priority="36" operator="equal">
      <formula>6640</formula>
    </cfRule>
  </conditionalFormatting>
  <conditionalFormatting sqref="T6:T28">
    <cfRule type="cellIs" dxfId="805" priority="34" operator="lessThan">
      <formula>0</formula>
    </cfRule>
  </conditionalFormatting>
  <conditionalFormatting sqref="T7:T27">
    <cfRule type="cellIs" dxfId="804" priority="31" operator="lessThan">
      <formula>0</formula>
    </cfRule>
    <cfRule type="cellIs" dxfId="803" priority="32" operator="lessThan">
      <formula>0</formula>
    </cfRule>
    <cfRule type="cellIs" dxfId="802" priority="33" operator="lessThan">
      <formula>0</formula>
    </cfRule>
  </conditionalFormatting>
  <conditionalFormatting sqref="E4:E6 E28:K28">
    <cfRule type="cellIs" dxfId="801" priority="30" operator="equal">
      <formula>$E$4</formula>
    </cfRule>
  </conditionalFormatting>
  <conditionalFormatting sqref="D28:D29 D6 D4:M4">
    <cfRule type="cellIs" dxfId="800" priority="29" operator="equal">
      <formula>$D$4</formula>
    </cfRule>
  </conditionalFormatting>
  <conditionalFormatting sqref="I4:I6 I28:I29">
    <cfRule type="cellIs" dxfId="799" priority="28" operator="equal">
      <formula>$I$4</formula>
    </cfRule>
  </conditionalFormatting>
  <conditionalFormatting sqref="J4:J6 J28:J29">
    <cfRule type="cellIs" dxfId="798" priority="27" operator="equal">
      <formula>$J$4</formula>
    </cfRule>
  </conditionalFormatting>
  <conditionalFormatting sqref="K4:K6 K28:K29">
    <cfRule type="cellIs" dxfId="797" priority="26" operator="equal">
      <formula>$K$4</formula>
    </cfRule>
  </conditionalFormatting>
  <conditionalFormatting sqref="M4:M6">
    <cfRule type="cellIs" dxfId="796" priority="25" operator="equal">
      <formula>$L$4</formula>
    </cfRule>
  </conditionalFormatting>
  <conditionalFormatting sqref="T7:T28">
    <cfRule type="cellIs" dxfId="795" priority="22" operator="lessThan">
      <formula>0</formula>
    </cfRule>
    <cfRule type="cellIs" dxfId="794" priority="23" operator="lessThan">
      <formula>0</formula>
    </cfRule>
    <cfRule type="cellIs" dxfId="793" priority="24" operator="lessThan">
      <formula>0</formula>
    </cfRule>
  </conditionalFormatting>
  <conditionalFormatting sqref="D5:K5">
    <cfRule type="cellIs" dxfId="792" priority="21" operator="greaterThan">
      <formula>0</formula>
    </cfRule>
  </conditionalFormatting>
  <conditionalFormatting sqref="T6:T28">
    <cfRule type="cellIs" dxfId="791" priority="20" operator="lessThan">
      <formula>0</formula>
    </cfRule>
  </conditionalFormatting>
  <conditionalFormatting sqref="T7:T27">
    <cfRule type="cellIs" dxfId="790" priority="17" operator="lessThan">
      <formula>0</formula>
    </cfRule>
    <cfRule type="cellIs" dxfId="789" priority="18" operator="lessThan">
      <formula>0</formula>
    </cfRule>
    <cfRule type="cellIs" dxfId="788" priority="19" operator="lessThan">
      <formula>0</formula>
    </cfRule>
  </conditionalFormatting>
  <conditionalFormatting sqref="T7:T28">
    <cfRule type="cellIs" dxfId="787" priority="14" operator="lessThan">
      <formula>0</formula>
    </cfRule>
    <cfRule type="cellIs" dxfId="786" priority="15" operator="lessThan">
      <formula>0</formula>
    </cfRule>
    <cfRule type="cellIs" dxfId="785" priority="16" operator="lessThan">
      <formula>0</formula>
    </cfRule>
  </conditionalFormatting>
  <conditionalFormatting sqref="D5:K5">
    <cfRule type="cellIs" dxfId="784" priority="13" operator="greaterThan">
      <formula>0</formula>
    </cfRule>
  </conditionalFormatting>
  <conditionalFormatting sqref="L4 L6 L28:L29">
    <cfRule type="cellIs" dxfId="783" priority="12" operator="equal">
      <formula>$L$4</formula>
    </cfRule>
  </conditionalFormatting>
  <conditionalFormatting sqref="D7:S7">
    <cfRule type="cellIs" dxfId="782" priority="11" operator="greaterThan">
      <formula>0</formula>
    </cfRule>
  </conditionalFormatting>
  <conditionalFormatting sqref="D9:S9">
    <cfRule type="cellIs" dxfId="781" priority="10" operator="greaterThan">
      <formula>0</formula>
    </cfRule>
  </conditionalFormatting>
  <conditionalFormatting sqref="D11:S11">
    <cfRule type="cellIs" dxfId="780" priority="9" operator="greaterThan">
      <formula>0</formula>
    </cfRule>
  </conditionalFormatting>
  <conditionalFormatting sqref="D13:S13">
    <cfRule type="cellIs" dxfId="779" priority="8" operator="greaterThan">
      <formula>0</formula>
    </cfRule>
  </conditionalFormatting>
  <conditionalFormatting sqref="D15:S15">
    <cfRule type="cellIs" dxfId="778" priority="7" operator="greaterThan">
      <formula>0</formula>
    </cfRule>
  </conditionalFormatting>
  <conditionalFormatting sqref="D17:S17">
    <cfRule type="cellIs" dxfId="777" priority="6" operator="greaterThan">
      <formula>0</formula>
    </cfRule>
  </conditionalFormatting>
  <conditionalFormatting sqref="D19:S19">
    <cfRule type="cellIs" dxfId="776" priority="5" operator="greaterThan">
      <formula>0</formula>
    </cfRule>
  </conditionalFormatting>
  <conditionalFormatting sqref="D21:S21">
    <cfRule type="cellIs" dxfId="775" priority="4" operator="greaterThan">
      <formula>0</formula>
    </cfRule>
  </conditionalFormatting>
  <conditionalFormatting sqref="D23:S23">
    <cfRule type="cellIs" dxfId="774" priority="3" operator="greaterThan">
      <formula>0</formula>
    </cfRule>
  </conditionalFormatting>
  <conditionalFormatting sqref="D25:S25">
    <cfRule type="cellIs" dxfId="773" priority="2" operator="greaterThan">
      <formula>0</formula>
    </cfRule>
  </conditionalFormatting>
  <conditionalFormatting sqref="D27:S27">
    <cfRule type="cellIs" dxfId="772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47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'15'!D29</f>
        <v>1104454</v>
      </c>
      <c r="E4" s="2">
        <f>'15'!E29</f>
        <v>890</v>
      </c>
      <c r="F4" s="2">
        <f>'15'!F29</f>
        <v>2510</v>
      </c>
      <c r="G4" s="2">
        <f>'15'!G29</f>
        <v>480</v>
      </c>
      <c r="H4" s="2">
        <f>'15'!H29</f>
        <v>4570</v>
      </c>
      <c r="I4" s="2">
        <f>'15'!I29</f>
        <v>821</v>
      </c>
      <c r="J4" s="2">
        <f>'15'!J29</f>
        <v>237</v>
      </c>
      <c r="K4" s="2">
        <f>'15'!K29</f>
        <v>221</v>
      </c>
      <c r="L4" s="2">
        <f>'15'!L29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1" priority="43" operator="equal">
      <formula>212030016606640</formula>
    </cfRule>
  </conditionalFormatting>
  <conditionalFormatting sqref="D29 E4:E6 E28:K29">
    <cfRule type="cellIs" dxfId="770" priority="41" operator="equal">
      <formula>$E$4</formula>
    </cfRule>
    <cfRule type="cellIs" dxfId="769" priority="42" operator="equal">
      <formula>2120</formula>
    </cfRule>
  </conditionalFormatting>
  <conditionalFormatting sqref="D29:E29 F4:F6 F28:F29">
    <cfRule type="cellIs" dxfId="768" priority="39" operator="equal">
      <formula>$F$4</formula>
    </cfRule>
    <cfRule type="cellIs" dxfId="767" priority="40" operator="equal">
      <formula>300</formula>
    </cfRule>
  </conditionalFormatting>
  <conditionalFormatting sqref="G4:G6 G28:G29">
    <cfRule type="cellIs" dxfId="766" priority="37" operator="equal">
      <formula>$G$4</formula>
    </cfRule>
    <cfRule type="cellIs" dxfId="765" priority="38" operator="equal">
      <formula>1660</formula>
    </cfRule>
  </conditionalFormatting>
  <conditionalFormatting sqref="H4:H6 H28:H29">
    <cfRule type="cellIs" dxfId="764" priority="35" operator="equal">
      <formula>$H$4</formula>
    </cfRule>
    <cfRule type="cellIs" dxfId="763" priority="36" operator="equal">
      <formula>6640</formula>
    </cfRule>
  </conditionalFormatting>
  <conditionalFormatting sqref="T6:T28">
    <cfRule type="cellIs" dxfId="762" priority="34" operator="lessThan">
      <formula>0</formula>
    </cfRule>
  </conditionalFormatting>
  <conditionalFormatting sqref="T7:T27">
    <cfRule type="cellIs" dxfId="761" priority="31" operator="lessThan">
      <formula>0</formula>
    </cfRule>
    <cfRule type="cellIs" dxfId="760" priority="32" operator="lessThan">
      <formula>0</formula>
    </cfRule>
    <cfRule type="cellIs" dxfId="759" priority="33" operator="lessThan">
      <formula>0</formula>
    </cfRule>
  </conditionalFormatting>
  <conditionalFormatting sqref="E4:E6 E28:K28">
    <cfRule type="cellIs" dxfId="758" priority="30" operator="equal">
      <formula>$E$4</formula>
    </cfRule>
  </conditionalFormatting>
  <conditionalFormatting sqref="D28:D29 D6 D4:M4">
    <cfRule type="cellIs" dxfId="757" priority="29" operator="equal">
      <formula>$D$4</formula>
    </cfRule>
  </conditionalFormatting>
  <conditionalFormatting sqref="I4:I6 I28:I29">
    <cfRule type="cellIs" dxfId="756" priority="28" operator="equal">
      <formula>$I$4</formula>
    </cfRule>
  </conditionalFormatting>
  <conditionalFormatting sqref="J4:J6 J28:J29">
    <cfRule type="cellIs" dxfId="755" priority="27" operator="equal">
      <formula>$J$4</formula>
    </cfRule>
  </conditionalFormatting>
  <conditionalFormatting sqref="K4:K6 K28:K29">
    <cfRule type="cellIs" dxfId="754" priority="26" operator="equal">
      <formula>$K$4</formula>
    </cfRule>
  </conditionalFormatting>
  <conditionalFormatting sqref="M4:M6">
    <cfRule type="cellIs" dxfId="753" priority="25" operator="equal">
      <formula>$L$4</formula>
    </cfRule>
  </conditionalFormatting>
  <conditionalFormatting sqref="T7:T28">
    <cfRule type="cellIs" dxfId="752" priority="22" operator="lessThan">
      <formula>0</formula>
    </cfRule>
    <cfRule type="cellIs" dxfId="751" priority="23" operator="lessThan">
      <formula>0</formula>
    </cfRule>
    <cfRule type="cellIs" dxfId="750" priority="24" operator="lessThan">
      <formula>0</formula>
    </cfRule>
  </conditionalFormatting>
  <conditionalFormatting sqref="D5:K5">
    <cfRule type="cellIs" dxfId="749" priority="21" operator="greaterThan">
      <formula>0</formula>
    </cfRule>
  </conditionalFormatting>
  <conditionalFormatting sqref="T6:T28">
    <cfRule type="cellIs" dxfId="748" priority="20" operator="lessThan">
      <formula>0</formula>
    </cfRule>
  </conditionalFormatting>
  <conditionalFormatting sqref="T7:T27">
    <cfRule type="cellIs" dxfId="747" priority="17" operator="lessThan">
      <formula>0</formula>
    </cfRule>
    <cfRule type="cellIs" dxfId="746" priority="18" operator="lessThan">
      <formula>0</formula>
    </cfRule>
    <cfRule type="cellIs" dxfId="745" priority="19" operator="lessThan">
      <formula>0</formula>
    </cfRule>
  </conditionalFormatting>
  <conditionalFormatting sqref="T7:T28">
    <cfRule type="cellIs" dxfId="744" priority="14" operator="lessThan">
      <formula>0</formula>
    </cfRule>
    <cfRule type="cellIs" dxfId="743" priority="15" operator="lessThan">
      <formula>0</formula>
    </cfRule>
    <cfRule type="cellIs" dxfId="742" priority="16" operator="lessThan">
      <formula>0</formula>
    </cfRule>
  </conditionalFormatting>
  <conditionalFormatting sqref="D5:K5">
    <cfRule type="cellIs" dxfId="741" priority="13" operator="greaterThan">
      <formula>0</formula>
    </cfRule>
  </conditionalFormatting>
  <conditionalFormatting sqref="L4 L6 L28:L29">
    <cfRule type="cellIs" dxfId="740" priority="12" operator="equal">
      <formula>$L$4</formula>
    </cfRule>
  </conditionalFormatting>
  <conditionalFormatting sqref="D7:S7">
    <cfRule type="cellIs" dxfId="739" priority="11" operator="greaterThan">
      <formula>0</formula>
    </cfRule>
  </conditionalFormatting>
  <conditionalFormatting sqref="D9:S9">
    <cfRule type="cellIs" dxfId="738" priority="10" operator="greaterThan">
      <formula>0</formula>
    </cfRule>
  </conditionalFormatting>
  <conditionalFormatting sqref="D11:S11">
    <cfRule type="cellIs" dxfId="737" priority="9" operator="greaterThan">
      <formula>0</formula>
    </cfRule>
  </conditionalFormatting>
  <conditionalFormatting sqref="D13:S13">
    <cfRule type="cellIs" dxfId="736" priority="8" operator="greaterThan">
      <formula>0</formula>
    </cfRule>
  </conditionalFormatting>
  <conditionalFormatting sqref="D15:S15">
    <cfRule type="cellIs" dxfId="735" priority="7" operator="greaterThan">
      <formula>0</formula>
    </cfRule>
  </conditionalFormatting>
  <conditionalFormatting sqref="D17:S17">
    <cfRule type="cellIs" dxfId="734" priority="6" operator="greaterThan">
      <formula>0</formula>
    </cfRule>
  </conditionalFormatting>
  <conditionalFormatting sqref="D19:S19">
    <cfRule type="cellIs" dxfId="733" priority="5" operator="greaterThan">
      <formula>0</formula>
    </cfRule>
  </conditionalFormatting>
  <conditionalFormatting sqref="D21:S21">
    <cfRule type="cellIs" dxfId="732" priority="4" operator="greaterThan">
      <formula>0</formula>
    </cfRule>
  </conditionalFormatting>
  <conditionalFormatting sqref="D23:S23">
    <cfRule type="cellIs" dxfId="731" priority="3" operator="greaterThan">
      <formula>0</formula>
    </cfRule>
  </conditionalFormatting>
  <conditionalFormatting sqref="D25:S25">
    <cfRule type="cellIs" dxfId="730" priority="2" operator="greaterThan">
      <formula>0</formula>
    </cfRule>
  </conditionalFormatting>
  <conditionalFormatting sqref="D27:S27">
    <cfRule type="cellIs" dxfId="729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'16'!D29</f>
        <v>1104454</v>
      </c>
      <c r="E4" s="2">
        <f>'16'!E29</f>
        <v>890</v>
      </c>
      <c r="F4" s="2">
        <f>'16'!F29</f>
        <v>2510</v>
      </c>
      <c r="G4" s="2">
        <f>'16'!G29</f>
        <v>480</v>
      </c>
      <c r="H4" s="2">
        <f>'16'!H29</f>
        <v>4570</v>
      </c>
      <c r="I4" s="2">
        <f>'16'!I29</f>
        <v>821</v>
      </c>
      <c r="J4" s="2">
        <f>'16'!J29</f>
        <v>237</v>
      </c>
      <c r="K4" s="2">
        <f>'16'!K29</f>
        <v>221</v>
      </c>
      <c r="L4" s="2">
        <f>'16'!L29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8" priority="43" operator="equal">
      <formula>212030016606640</formula>
    </cfRule>
  </conditionalFormatting>
  <conditionalFormatting sqref="D29 E4:E6 E28:K29">
    <cfRule type="cellIs" dxfId="727" priority="41" operator="equal">
      <formula>$E$4</formula>
    </cfRule>
    <cfRule type="cellIs" dxfId="726" priority="42" operator="equal">
      <formula>2120</formula>
    </cfRule>
  </conditionalFormatting>
  <conditionalFormatting sqref="D29:E29 F4:F6 F28:F29">
    <cfRule type="cellIs" dxfId="725" priority="39" operator="equal">
      <formula>$F$4</formula>
    </cfRule>
    <cfRule type="cellIs" dxfId="724" priority="40" operator="equal">
      <formula>300</formula>
    </cfRule>
  </conditionalFormatting>
  <conditionalFormatting sqref="G4:G6 G28:G29">
    <cfRule type="cellIs" dxfId="723" priority="37" operator="equal">
      <formula>$G$4</formula>
    </cfRule>
    <cfRule type="cellIs" dxfId="722" priority="38" operator="equal">
      <formula>1660</formula>
    </cfRule>
  </conditionalFormatting>
  <conditionalFormatting sqref="H4:H6 H28:H29">
    <cfRule type="cellIs" dxfId="721" priority="35" operator="equal">
      <formula>$H$4</formula>
    </cfRule>
    <cfRule type="cellIs" dxfId="720" priority="36" operator="equal">
      <formula>6640</formula>
    </cfRule>
  </conditionalFormatting>
  <conditionalFormatting sqref="T6:T28">
    <cfRule type="cellIs" dxfId="719" priority="34" operator="lessThan">
      <formula>0</formula>
    </cfRule>
  </conditionalFormatting>
  <conditionalFormatting sqref="T7:T27">
    <cfRule type="cellIs" dxfId="718" priority="31" operator="lessThan">
      <formula>0</formula>
    </cfRule>
    <cfRule type="cellIs" dxfId="717" priority="32" operator="lessThan">
      <formula>0</formula>
    </cfRule>
    <cfRule type="cellIs" dxfId="716" priority="33" operator="lessThan">
      <formula>0</formula>
    </cfRule>
  </conditionalFormatting>
  <conditionalFormatting sqref="E4:E6 E28:K28">
    <cfRule type="cellIs" dxfId="715" priority="30" operator="equal">
      <formula>$E$4</formula>
    </cfRule>
  </conditionalFormatting>
  <conditionalFormatting sqref="D28:D29 D6 D4:M4">
    <cfRule type="cellIs" dxfId="714" priority="29" operator="equal">
      <formula>$D$4</formula>
    </cfRule>
  </conditionalFormatting>
  <conditionalFormatting sqref="I4:I6 I28:I29">
    <cfRule type="cellIs" dxfId="713" priority="28" operator="equal">
      <formula>$I$4</formula>
    </cfRule>
  </conditionalFormatting>
  <conditionalFormatting sqref="J4:J6 J28:J29">
    <cfRule type="cellIs" dxfId="712" priority="27" operator="equal">
      <formula>$J$4</formula>
    </cfRule>
  </conditionalFormatting>
  <conditionalFormatting sqref="K4:K6 K28:K29">
    <cfRule type="cellIs" dxfId="711" priority="26" operator="equal">
      <formula>$K$4</formula>
    </cfRule>
  </conditionalFormatting>
  <conditionalFormatting sqref="M4:M6">
    <cfRule type="cellIs" dxfId="710" priority="25" operator="equal">
      <formula>$L$4</formula>
    </cfRule>
  </conditionalFormatting>
  <conditionalFormatting sqref="T7:T28">
    <cfRule type="cellIs" dxfId="709" priority="22" operator="lessThan">
      <formula>0</formula>
    </cfRule>
    <cfRule type="cellIs" dxfId="708" priority="23" operator="lessThan">
      <formula>0</formula>
    </cfRule>
    <cfRule type="cellIs" dxfId="707" priority="24" operator="lessThan">
      <formula>0</formula>
    </cfRule>
  </conditionalFormatting>
  <conditionalFormatting sqref="D5:K5">
    <cfRule type="cellIs" dxfId="706" priority="21" operator="greaterThan">
      <formula>0</formula>
    </cfRule>
  </conditionalFormatting>
  <conditionalFormatting sqref="T6:T28">
    <cfRule type="cellIs" dxfId="705" priority="20" operator="lessThan">
      <formula>0</formula>
    </cfRule>
  </conditionalFormatting>
  <conditionalFormatting sqref="T7:T27">
    <cfRule type="cellIs" dxfId="704" priority="17" operator="lessThan">
      <formula>0</formula>
    </cfRule>
    <cfRule type="cellIs" dxfId="703" priority="18" operator="lessThan">
      <formula>0</formula>
    </cfRule>
    <cfRule type="cellIs" dxfId="702" priority="19" operator="lessThan">
      <formula>0</formula>
    </cfRule>
  </conditionalFormatting>
  <conditionalFormatting sqref="T7:T28">
    <cfRule type="cellIs" dxfId="701" priority="14" operator="lessThan">
      <formula>0</formula>
    </cfRule>
    <cfRule type="cellIs" dxfId="700" priority="15" operator="lessThan">
      <formula>0</formula>
    </cfRule>
    <cfRule type="cellIs" dxfId="699" priority="16" operator="lessThan">
      <formula>0</formula>
    </cfRule>
  </conditionalFormatting>
  <conditionalFormatting sqref="D5:K5">
    <cfRule type="cellIs" dxfId="698" priority="13" operator="greaterThan">
      <formula>0</formula>
    </cfRule>
  </conditionalFormatting>
  <conditionalFormatting sqref="L4 L6 L28:L29">
    <cfRule type="cellIs" dxfId="697" priority="12" operator="equal">
      <formula>$L$4</formula>
    </cfRule>
  </conditionalFormatting>
  <conditionalFormatting sqref="D7:S7">
    <cfRule type="cellIs" dxfId="696" priority="11" operator="greaterThan">
      <formula>0</formula>
    </cfRule>
  </conditionalFormatting>
  <conditionalFormatting sqref="D9:S9">
    <cfRule type="cellIs" dxfId="695" priority="10" operator="greaterThan">
      <formula>0</formula>
    </cfRule>
  </conditionalFormatting>
  <conditionalFormatting sqref="D11:S11">
    <cfRule type="cellIs" dxfId="694" priority="9" operator="greaterThan">
      <formula>0</formula>
    </cfRule>
  </conditionalFormatting>
  <conditionalFormatting sqref="D13:S13">
    <cfRule type="cellIs" dxfId="693" priority="8" operator="greaterThan">
      <formula>0</formula>
    </cfRule>
  </conditionalFormatting>
  <conditionalFormatting sqref="D15:S15">
    <cfRule type="cellIs" dxfId="692" priority="7" operator="greaterThan">
      <formula>0</formula>
    </cfRule>
  </conditionalFormatting>
  <conditionalFormatting sqref="D17:S17">
    <cfRule type="cellIs" dxfId="691" priority="6" operator="greaterThan">
      <formula>0</formula>
    </cfRule>
  </conditionalFormatting>
  <conditionalFormatting sqref="D19:S19">
    <cfRule type="cellIs" dxfId="690" priority="5" operator="greaterThan">
      <formula>0</formula>
    </cfRule>
  </conditionalFormatting>
  <conditionalFormatting sqref="D21:S21">
    <cfRule type="cellIs" dxfId="689" priority="4" operator="greaterThan">
      <formula>0</formula>
    </cfRule>
  </conditionalFormatting>
  <conditionalFormatting sqref="D23:S23">
    <cfRule type="cellIs" dxfId="688" priority="3" operator="greaterThan">
      <formula>0</formula>
    </cfRule>
  </conditionalFormatting>
  <conditionalFormatting sqref="D25:S25">
    <cfRule type="cellIs" dxfId="687" priority="2" operator="greaterThan">
      <formula>0</formula>
    </cfRule>
  </conditionalFormatting>
  <conditionalFormatting sqref="D27:S27">
    <cfRule type="cellIs" dxfId="686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'17'!D29</f>
        <v>1104454</v>
      </c>
      <c r="E4" s="2">
        <f>'17'!E29</f>
        <v>890</v>
      </c>
      <c r="F4" s="2">
        <f>'17'!F29</f>
        <v>2510</v>
      </c>
      <c r="G4" s="2">
        <f>'17'!G29</f>
        <v>480</v>
      </c>
      <c r="H4" s="2">
        <f>'17'!H29</f>
        <v>4570</v>
      </c>
      <c r="I4" s="2">
        <f>'17'!I29</f>
        <v>821</v>
      </c>
      <c r="J4" s="2">
        <f>'17'!J29</f>
        <v>237</v>
      </c>
      <c r="K4" s="2">
        <f>'17'!K29</f>
        <v>221</v>
      </c>
      <c r="L4" s="2">
        <f>'17'!L29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5" priority="43" operator="equal">
      <formula>212030016606640</formula>
    </cfRule>
  </conditionalFormatting>
  <conditionalFormatting sqref="D29 E4:E6 E28:K29">
    <cfRule type="cellIs" dxfId="684" priority="41" operator="equal">
      <formula>$E$4</formula>
    </cfRule>
    <cfRule type="cellIs" dxfId="683" priority="42" operator="equal">
      <formula>2120</formula>
    </cfRule>
  </conditionalFormatting>
  <conditionalFormatting sqref="D29:E29 F4:F6 F28:F29">
    <cfRule type="cellIs" dxfId="682" priority="39" operator="equal">
      <formula>$F$4</formula>
    </cfRule>
    <cfRule type="cellIs" dxfId="681" priority="40" operator="equal">
      <formula>300</formula>
    </cfRule>
  </conditionalFormatting>
  <conditionalFormatting sqref="G4:G6 G28:G29">
    <cfRule type="cellIs" dxfId="680" priority="37" operator="equal">
      <formula>$G$4</formula>
    </cfRule>
    <cfRule type="cellIs" dxfId="679" priority="38" operator="equal">
      <formula>1660</formula>
    </cfRule>
  </conditionalFormatting>
  <conditionalFormatting sqref="H4:H6 H28:H29">
    <cfRule type="cellIs" dxfId="678" priority="35" operator="equal">
      <formula>$H$4</formula>
    </cfRule>
    <cfRule type="cellIs" dxfId="677" priority="36" operator="equal">
      <formula>6640</formula>
    </cfRule>
  </conditionalFormatting>
  <conditionalFormatting sqref="T6:T28">
    <cfRule type="cellIs" dxfId="676" priority="34" operator="lessThan">
      <formula>0</formula>
    </cfRule>
  </conditionalFormatting>
  <conditionalFormatting sqref="T7:T27">
    <cfRule type="cellIs" dxfId="675" priority="31" operator="lessThan">
      <formula>0</formula>
    </cfRule>
    <cfRule type="cellIs" dxfId="674" priority="32" operator="lessThan">
      <formula>0</formula>
    </cfRule>
    <cfRule type="cellIs" dxfId="673" priority="33" operator="lessThan">
      <formula>0</formula>
    </cfRule>
  </conditionalFormatting>
  <conditionalFormatting sqref="E4:E6 E28:K28">
    <cfRule type="cellIs" dxfId="672" priority="30" operator="equal">
      <formula>$E$4</formula>
    </cfRule>
  </conditionalFormatting>
  <conditionalFormatting sqref="D28:D29 D6 D4:M4">
    <cfRule type="cellIs" dxfId="671" priority="29" operator="equal">
      <formula>$D$4</formula>
    </cfRule>
  </conditionalFormatting>
  <conditionalFormatting sqref="I4:I6 I28:I29">
    <cfRule type="cellIs" dxfId="670" priority="28" operator="equal">
      <formula>$I$4</formula>
    </cfRule>
  </conditionalFormatting>
  <conditionalFormatting sqref="J4:J6 J28:J29">
    <cfRule type="cellIs" dxfId="669" priority="27" operator="equal">
      <formula>$J$4</formula>
    </cfRule>
  </conditionalFormatting>
  <conditionalFormatting sqref="K4:K6 K28:K29">
    <cfRule type="cellIs" dxfId="668" priority="26" operator="equal">
      <formula>$K$4</formula>
    </cfRule>
  </conditionalFormatting>
  <conditionalFormatting sqref="M4:M6">
    <cfRule type="cellIs" dxfId="667" priority="25" operator="equal">
      <formula>$L$4</formula>
    </cfRule>
  </conditionalFormatting>
  <conditionalFormatting sqref="T7:T28">
    <cfRule type="cellIs" dxfId="666" priority="22" operator="lessThan">
      <formula>0</formula>
    </cfRule>
    <cfRule type="cellIs" dxfId="665" priority="23" operator="lessThan">
      <formula>0</formula>
    </cfRule>
    <cfRule type="cellIs" dxfId="664" priority="24" operator="lessThan">
      <formula>0</formula>
    </cfRule>
  </conditionalFormatting>
  <conditionalFormatting sqref="D5:K5">
    <cfRule type="cellIs" dxfId="663" priority="21" operator="greaterThan">
      <formula>0</formula>
    </cfRule>
  </conditionalFormatting>
  <conditionalFormatting sqref="T6:T28">
    <cfRule type="cellIs" dxfId="662" priority="20" operator="lessThan">
      <formula>0</formula>
    </cfRule>
  </conditionalFormatting>
  <conditionalFormatting sqref="T7:T27">
    <cfRule type="cellIs" dxfId="661" priority="17" operator="lessThan">
      <formula>0</formula>
    </cfRule>
    <cfRule type="cellIs" dxfId="660" priority="18" operator="lessThan">
      <formula>0</formula>
    </cfRule>
    <cfRule type="cellIs" dxfId="659" priority="19" operator="lessThan">
      <formula>0</formula>
    </cfRule>
  </conditionalFormatting>
  <conditionalFormatting sqref="T7:T28">
    <cfRule type="cellIs" dxfId="658" priority="14" operator="lessThan">
      <formula>0</formula>
    </cfRule>
    <cfRule type="cellIs" dxfId="657" priority="15" operator="lessThan">
      <formula>0</formula>
    </cfRule>
    <cfRule type="cellIs" dxfId="656" priority="16" operator="lessThan">
      <formula>0</formula>
    </cfRule>
  </conditionalFormatting>
  <conditionalFormatting sqref="D5:K5">
    <cfRule type="cellIs" dxfId="655" priority="13" operator="greaterThan">
      <formula>0</formula>
    </cfRule>
  </conditionalFormatting>
  <conditionalFormatting sqref="L4 L6 L28:L29">
    <cfRule type="cellIs" dxfId="654" priority="12" operator="equal">
      <formula>$L$4</formula>
    </cfRule>
  </conditionalFormatting>
  <conditionalFormatting sqref="D7:S7">
    <cfRule type="cellIs" dxfId="653" priority="11" operator="greaterThan">
      <formula>0</formula>
    </cfRule>
  </conditionalFormatting>
  <conditionalFormatting sqref="D9:S9">
    <cfRule type="cellIs" dxfId="652" priority="10" operator="greaterThan">
      <formula>0</formula>
    </cfRule>
  </conditionalFormatting>
  <conditionalFormatting sqref="D11:S11">
    <cfRule type="cellIs" dxfId="651" priority="9" operator="greaterThan">
      <formula>0</formula>
    </cfRule>
  </conditionalFormatting>
  <conditionalFormatting sqref="D13:S13">
    <cfRule type="cellIs" dxfId="650" priority="8" operator="greaterThan">
      <formula>0</formula>
    </cfRule>
  </conditionalFormatting>
  <conditionalFormatting sqref="D15:S15">
    <cfRule type="cellIs" dxfId="649" priority="7" operator="greaterThan">
      <formula>0</formula>
    </cfRule>
  </conditionalFormatting>
  <conditionalFormatting sqref="D17:S17">
    <cfRule type="cellIs" dxfId="648" priority="6" operator="greaterThan">
      <formula>0</formula>
    </cfRule>
  </conditionalFormatting>
  <conditionalFormatting sqref="D19:S19">
    <cfRule type="cellIs" dxfId="647" priority="5" operator="greaterThan">
      <formula>0</formula>
    </cfRule>
  </conditionalFormatting>
  <conditionalFormatting sqref="D21:S21">
    <cfRule type="cellIs" dxfId="646" priority="4" operator="greaterThan">
      <formula>0</formula>
    </cfRule>
  </conditionalFormatting>
  <conditionalFormatting sqref="D23:S23">
    <cfRule type="cellIs" dxfId="645" priority="3" operator="greaterThan">
      <formula>0</formula>
    </cfRule>
  </conditionalFormatting>
  <conditionalFormatting sqref="D25:S25">
    <cfRule type="cellIs" dxfId="644" priority="2" operator="greaterThan">
      <formula>0</formula>
    </cfRule>
  </conditionalFormatting>
  <conditionalFormatting sqref="D27:S27">
    <cfRule type="cellIs" dxfId="643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'18'!D29</f>
        <v>1104454</v>
      </c>
      <c r="E4" s="2">
        <f>'18'!E29</f>
        <v>890</v>
      </c>
      <c r="F4" s="2">
        <f>'18'!F29</f>
        <v>2510</v>
      </c>
      <c r="G4" s="2">
        <f>'18'!G29</f>
        <v>480</v>
      </c>
      <c r="H4" s="2">
        <f>'18'!H29</f>
        <v>4570</v>
      </c>
      <c r="I4" s="2">
        <f>'18'!I29</f>
        <v>821</v>
      </c>
      <c r="J4" s="2">
        <f>'18'!J29</f>
        <v>237</v>
      </c>
      <c r="K4" s="2">
        <f>'18'!K29</f>
        <v>221</v>
      </c>
      <c r="L4" s="2">
        <f>'18'!L29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2" priority="43" operator="equal">
      <formula>212030016606640</formula>
    </cfRule>
  </conditionalFormatting>
  <conditionalFormatting sqref="D29 E4:E6 E28:K29">
    <cfRule type="cellIs" dxfId="641" priority="41" operator="equal">
      <formula>$E$4</formula>
    </cfRule>
    <cfRule type="cellIs" dxfId="640" priority="42" operator="equal">
      <formula>2120</formula>
    </cfRule>
  </conditionalFormatting>
  <conditionalFormatting sqref="D29:E29 F4:F6 F28:F29">
    <cfRule type="cellIs" dxfId="639" priority="39" operator="equal">
      <formula>$F$4</formula>
    </cfRule>
    <cfRule type="cellIs" dxfId="638" priority="40" operator="equal">
      <formula>300</formula>
    </cfRule>
  </conditionalFormatting>
  <conditionalFormatting sqref="G4:G6 G28:G29">
    <cfRule type="cellIs" dxfId="637" priority="37" operator="equal">
      <formula>$G$4</formula>
    </cfRule>
    <cfRule type="cellIs" dxfId="636" priority="38" operator="equal">
      <formula>1660</formula>
    </cfRule>
  </conditionalFormatting>
  <conditionalFormatting sqref="H4:H6 H28:H29">
    <cfRule type="cellIs" dxfId="635" priority="35" operator="equal">
      <formula>$H$4</formula>
    </cfRule>
    <cfRule type="cellIs" dxfId="634" priority="36" operator="equal">
      <formula>6640</formula>
    </cfRule>
  </conditionalFormatting>
  <conditionalFormatting sqref="T6:T28">
    <cfRule type="cellIs" dxfId="633" priority="34" operator="lessThan">
      <formula>0</formula>
    </cfRule>
  </conditionalFormatting>
  <conditionalFormatting sqref="T7:T27">
    <cfRule type="cellIs" dxfId="632" priority="31" operator="lessThan">
      <formula>0</formula>
    </cfRule>
    <cfRule type="cellIs" dxfId="631" priority="32" operator="lessThan">
      <formula>0</formula>
    </cfRule>
    <cfRule type="cellIs" dxfId="630" priority="33" operator="lessThan">
      <formula>0</formula>
    </cfRule>
  </conditionalFormatting>
  <conditionalFormatting sqref="E4:E6 E28:K28">
    <cfRule type="cellIs" dxfId="629" priority="30" operator="equal">
      <formula>$E$4</formula>
    </cfRule>
  </conditionalFormatting>
  <conditionalFormatting sqref="D28:D29 D6 D4:M4">
    <cfRule type="cellIs" dxfId="628" priority="29" operator="equal">
      <formula>$D$4</formula>
    </cfRule>
  </conditionalFormatting>
  <conditionalFormatting sqref="I4:I6 I28:I29">
    <cfRule type="cellIs" dxfId="627" priority="28" operator="equal">
      <formula>$I$4</formula>
    </cfRule>
  </conditionalFormatting>
  <conditionalFormatting sqref="J4:J6 J28:J29">
    <cfRule type="cellIs" dxfId="626" priority="27" operator="equal">
      <formula>$J$4</formula>
    </cfRule>
  </conditionalFormatting>
  <conditionalFormatting sqref="K4:K6 K28:K29">
    <cfRule type="cellIs" dxfId="625" priority="26" operator="equal">
      <formula>$K$4</formula>
    </cfRule>
  </conditionalFormatting>
  <conditionalFormatting sqref="M4:M6">
    <cfRule type="cellIs" dxfId="624" priority="25" operator="equal">
      <formula>$L$4</formula>
    </cfRule>
  </conditionalFormatting>
  <conditionalFormatting sqref="T7:T28">
    <cfRule type="cellIs" dxfId="623" priority="22" operator="lessThan">
      <formula>0</formula>
    </cfRule>
    <cfRule type="cellIs" dxfId="622" priority="23" operator="lessThan">
      <formula>0</formula>
    </cfRule>
    <cfRule type="cellIs" dxfId="621" priority="24" operator="lessThan">
      <formula>0</formula>
    </cfRule>
  </conditionalFormatting>
  <conditionalFormatting sqref="D5:K5">
    <cfRule type="cellIs" dxfId="620" priority="21" operator="greaterThan">
      <formula>0</formula>
    </cfRule>
  </conditionalFormatting>
  <conditionalFormatting sqref="T6:T28">
    <cfRule type="cellIs" dxfId="619" priority="20" operator="lessThan">
      <formula>0</formula>
    </cfRule>
  </conditionalFormatting>
  <conditionalFormatting sqref="T7:T27">
    <cfRule type="cellIs" dxfId="618" priority="17" operator="lessThan">
      <formula>0</formula>
    </cfRule>
    <cfRule type="cellIs" dxfId="617" priority="18" operator="lessThan">
      <formula>0</formula>
    </cfRule>
    <cfRule type="cellIs" dxfId="616" priority="19" operator="lessThan">
      <formula>0</formula>
    </cfRule>
  </conditionalFormatting>
  <conditionalFormatting sqref="T7:T28">
    <cfRule type="cellIs" dxfId="615" priority="14" operator="lessThan">
      <formula>0</formula>
    </cfRule>
    <cfRule type="cellIs" dxfId="614" priority="15" operator="lessThan">
      <formula>0</formula>
    </cfRule>
    <cfRule type="cellIs" dxfId="613" priority="16" operator="lessThan">
      <formula>0</formula>
    </cfRule>
  </conditionalFormatting>
  <conditionalFormatting sqref="D5:K5">
    <cfRule type="cellIs" dxfId="612" priority="13" operator="greaterThan">
      <formula>0</formula>
    </cfRule>
  </conditionalFormatting>
  <conditionalFormatting sqref="L4 L6 L28:L29">
    <cfRule type="cellIs" dxfId="611" priority="12" operator="equal">
      <formula>$L$4</formula>
    </cfRule>
  </conditionalFormatting>
  <conditionalFormatting sqref="D7:S7">
    <cfRule type="cellIs" dxfId="610" priority="11" operator="greaterThan">
      <formula>0</formula>
    </cfRule>
  </conditionalFormatting>
  <conditionalFormatting sqref="D9:S9">
    <cfRule type="cellIs" dxfId="609" priority="10" operator="greaterThan">
      <formula>0</formula>
    </cfRule>
  </conditionalFormatting>
  <conditionalFormatting sqref="D11:S11">
    <cfRule type="cellIs" dxfId="608" priority="9" operator="greaterThan">
      <formula>0</formula>
    </cfRule>
  </conditionalFormatting>
  <conditionalFormatting sqref="D13:S13">
    <cfRule type="cellIs" dxfId="607" priority="8" operator="greaterThan">
      <formula>0</formula>
    </cfRule>
  </conditionalFormatting>
  <conditionalFormatting sqref="D15:S15">
    <cfRule type="cellIs" dxfId="606" priority="7" operator="greaterThan">
      <formula>0</formula>
    </cfRule>
  </conditionalFormatting>
  <conditionalFormatting sqref="D17:S17">
    <cfRule type="cellIs" dxfId="605" priority="6" operator="greaterThan">
      <formula>0</formula>
    </cfRule>
  </conditionalFormatting>
  <conditionalFormatting sqref="D19:S19">
    <cfRule type="cellIs" dxfId="604" priority="5" operator="greaterThan">
      <formula>0</formula>
    </cfRule>
  </conditionalFormatting>
  <conditionalFormatting sqref="D21:S21">
    <cfRule type="cellIs" dxfId="603" priority="4" operator="greaterThan">
      <formula>0</formula>
    </cfRule>
  </conditionalFormatting>
  <conditionalFormatting sqref="D23:S23">
    <cfRule type="cellIs" dxfId="602" priority="3" operator="greaterThan">
      <formula>0</formula>
    </cfRule>
  </conditionalFormatting>
  <conditionalFormatting sqref="D25:S25">
    <cfRule type="cellIs" dxfId="601" priority="2" operator="greaterThan">
      <formula>0</formula>
    </cfRule>
  </conditionalFormatting>
  <conditionalFormatting sqref="D27:S27">
    <cfRule type="cellIs" dxfId="60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30"/>
  <sheetViews>
    <sheetView workbookViewId="0">
      <pane ySplit="6" topLeftCell="A7" activePane="bottomLeft" state="frozen"/>
      <selection pane="bottomLeft" activeCell="D7" sqref="D7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49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'1'!D29</f>
        <v>537222</v>
      </c>
      <c r="E4" s="2">
        <f>'1'!E29</f>
        <v>1690</v>
      </c>
      <c r="F4" s="2">
        <f>'1'!F29</f>
        <v>3900</v>
      </c>
      <c r="G4" s="2">
        <f>'1'!G29</f>
        <v>520</v>
      </c>
      <c r="H4" s="2">
        <f>'1'!H29</f>
        <v>1810</v>
      </c>
      <c r="I4" s="2">
        <f>'1'!I29</f>
        <v>1463</v>
      </c>
      <c r="J4" s="2">
        <f>'1'!J29</f>
        <v>311</v>
      </c>
      <c r="K4" s="2">
        <f>'1'!K29</f>
        <v>312</v>
      </c>
      <c r="L4" s="2">
        <f>'1'!L29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>
        <v>474480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customHeight="1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>
        <v>8017</v>
      </c>
      <c r="E7" s="22"/>
      <c r="F7" s="22">
        <v>40</v>
      </c>
      <c r="G7" s="22">
        <v>10</v>
      </c>
      <c r="H7" s="22">
        <v>40</v>
      </c>
      <c r="I7" s="23">
        <v>37</v>
      </c>
      <c r="J7" s="23">
        <v>9</v>
      </c>
      <c r="K7" s="23">
        <v>5</v>
      </c>
      <c r="L7" s="23"/>
      <c r="M7" s="20">
        <f>D7+E7*20+F7*10+G7*9+H7*9</f>
        <v>8867</v>
      </c>
      <c r="N7" s="24">
        <f>D7+E7*20+F7*10+G7*9+H7*9+I7*191+J7*191+K7*182+L7*100</f>
        <v>18563</v>
      </c>
      <c r="O7" s="25">
        <f>M7*2.75%</f>
        <v>243.8425</v>
      </c>
      <c r="P7" s="26"/>
      <c r="Q7" s="26">
        <v>79</v>
      </c>
      <c r="R7" s="24">
        <f>M7-(M7*2.75%)+I7*191+J7*191+K7*182+L7*100-Q7</f>
        <v>18240.157500000001</v>
      </c>
      <c r="S7" s="25">
        <f>M7*0.95%</f>
        <v>84.236499999999992</v>
      </c>
      <c r="T7" s="27">
        <f>S7-Q7</f>
        <v>5.2364999999999924</v>
      </c>
    </row>
    <row r="8" spans="1:20" ht="15.75">
      <c r="A8" s="28">
        <v>2</v>
      </c>
      <c r="B8" s="20">
        <v>1908446135</v>
      </c>
      <c r="C8" s="23" t="s">
        <v>24</v>
      </c>
      <c r="D8" s="29">
        <v>3702</v>
      </c>
      <c r="E8" s="30"/>
      <c r="F8" s="30"/>
      <c r="G8" s="30"/>
      <c r="H8" s="30"/>
      <c r="I8" s="20">
        <v>40</v>
      </c>
      <c r="J8" s="20"/>
      <c r="K8" s="20"/>
      <c r="L8" s="20"/>
      <c r="M8" s="20">
        <f t="shared" ref="M8:M27" si="0">D8+E8*20+F8*10+G8*9+H8*9</f>
        <v>3702</v>
      </c>
      <c r="N8" s="24">
        <f t="shared" ref="N8:N27" si="1">D8+E8*20+F8*10+G8*9+H8*9+I8*191+J8*191+K8*182+L8*100</f>
        <v>11342</v>
      </c>
      <c r="O8" s="25">
        <f t="shared" ref="O8:O27" si="2">M8*2.75%</f>
        <v>101.80500000000001</v>
      </c>
      <c r="P8" s="26"/>
      <c r="Q8" s="26">
        <v>75</v>
      </c>
      <c r="R8" s="24">
        <f t="shared" ref="R8:R27" si="3">M8-(M8*2.75%)+I8*191+J8*191+K8*182+L8*100-Q8</f>
        <v>11165.195</v>
      </c>
      <c r="S8" s="25">
        <f t="shared" ref="S8:S27" si="4">M8*0.95%</f>
        <v>35.168999999999997</v>
      </c>
      <c r="T8" s="27">
        <f t="shared" ref="T8:T27" si="5">S8-Q8</f>
        <v>-39.831000000000003</v>
      </c>
    </row>
    <row r="9" spans="1:20" ht="15.75">
      <c r="A9" s="28">
        <v>3</v>
      </c>
      <c r="B9" s="20">
        <v>1908446136</v>
      </c>
      <c r="C9" s="20" t="s">
        <v>25</v>
      </c>
      <c r="D9" s="29">
        <v>9344</v>
      </c>
      <c r="E9" s="30"/>
      <c r="F9" s="30"/>
      <c r="G9" s="30"/>
      <c r="H9" s="30"/>
      <c r="I9" s="20">
        <v>41</v>
      </c>
      <c r="J9" s="20"/>
      <c r="K9" s="20"/>
      <c r="L9" s="20"/>
      <c r="M9" s="20">
        <f t="shared" si="0"/>
        <v>9344</v>
      </c>
      <c r="N9" s="24">
        <f t="shared" si="1"/>
        <v>17175</v>
      </c>
      <c r="O9" s="25">
        <f t="shared" si="2"/>
        <v>256.95999999999998</v>
      </c>
      <c r="P9" s="26"/>
      <c r="Q9" s="26">
        <v>88</v>
      </c>
      <c r="R9" s="24">
        <f t="shared" si="3"/>
        <v>16830.04</v>
      </c>
      <c r="S9" s="25">
        <f t="shared" si="4"/>
        <v>88.768000000000001</v>
      </c>
      <c r="T9" s="27">
        <f t="shared" si="5"/>
        <v>0.76800000000000068</v>
      </c>
    </row>
    <row r="10" spans="1:20" ht="15.75">
      <c r="A10" s="28">
        <v>4</v>
      </c>
      <c r="B10" s="20">
        <v>1908446137</v>
      </c>
      <c r="C10" s="20" t="s">
        <v>26</v>
      </c>
      <c r="D10" s="29">
        <v>4834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4834</v>
      </c>
      <c r="N10" s="24">
        <f t="shared" si="1"/>
        <v>5216</v>
      </c>
      <c r="O10" s="25">
        <f t="shared" si="2"/>
        <v>132.935</v>
      </c>
      <c r="P10" s="26"/>
      <c r="Q10" s="26">
        <v>33</v>
      </c>
      <c r="R10" s="24">
        <f t="shared" si="3"/>
        <v>5050.0649999999996</v>
      </c>
      <c r="S10" s="25">
        <f t="shared" si="4"/>
        <v>45.923000000000002</v>
      </c>
      <c r="T10" s="27">
        <f t="shared" si="5"/>
        <v>12.923000000000002</v>
      </c>
    </row>
    <row r="11" spans="1:20" ht="15.75">
      <c r="A11" s="28">
        <v>5</v>
      </c>
      <c r="B11" s="20">
        <v>1908446138</v>
      </c>
      <c r="C11" s="31" t="s">
        <v>27</v>
      </c>
      <c r="D11" s="29">
        <v>3946</v>
      </c>
      <c r="E11" s="30">
        <v>50</v>
      </c>
      <c r="F11" s="30">
        <v>50</v>
      </c>
      <c r="G11" s="32"/>
      <c r="H11" s="30">
        <v>10</v>
      </c>
      <c r="I11" s="54">
        <v>191</v>
      </c>
      <c r="J11" s="54">
        <v>58</v>
      </c>
      <c r="K11" s="54">
        <v>29</v>
      </c>
      <c r="L11" s="20"/>
      <c r="M11" s="20">
        <f t="shared" si="0"/>
        <v>5536</v>
      </c>
      <c r="N11" s="24">
        <f t="shared" si="1"/>
        <v>58373</v>
      </c>
      <c r="O11" s="25">
        <f t="shared" si="2"/>
        <v>152.24</v>
      </c>
      <c r="P11" s="26"/>
      <c r="Q11" s="26">
        <v>30</v>
      </c>
      <c r="R11" s="24">
        <f t="shared" si="3"/>
        <v>58190.76</v>
      </c>
      <c r="S11" s="25">
        <f t="shared" si="4"/>
        <v>52.591999999999999</v>
      </c>
      <c r="T11" s="27">
        <f t="shared" si="5"/>
        <v>22.591999999999999</v>
      </c>
    </row>
    <row r="12" spans="1:20" ht="15.75">
      <c r="A12" s="28">
        <v>6</v>
      </c>
      <c r="B12" s="20">
        <v>1908446139</v>
      </c>
      <c r="C12" s="20" t="s">
        <v>28</v>
      </c>
      <c r="D12" s="29">
        <v>5258</v>
      </c>
      <c r="E12" s="30">
        <v>50</v>
      </c>
      <c r="F12" s="30">
        <v>50</v>
      </c>
      <c r="G12" s="30"/>
      <c r="H12" s="30">
        <v>50</v>
      </c>
      <c r="I12" s="20">
        <v>15</v>
      </c>
      <c r="J12" s="20"/>
      <c r="K12" s="20">
        <v>10</v>
      </c>
      <c r="L12" s="20"/>
      <c r="M12" s="20">
        <f t="shared" si="0"/>
        <v>7208</v>
      </c>
      <c r="N12" s="24">
        <f t="shared" si="1"/>
        <v>11893</v>
      </c>
      <c r="O12" s="25">
        <f t="shared" si="2"/>
        <v>198.22</v>
      </c>
      <c r="P12" s="26"/>
      <c r="Q12" s="26">
        <v>34</v>
      </c>
      <c r="R12" s="24">
        <f t="shared" si="3"/>
        <v>11660.779999999999</v>
      </c>
      <c r="S12" s="25">
        <f t="shared" si="4"/>
        <v>68.475999999999999</v>
      </c>
      <c r="T12" s="27">
        <f t="shared" si="5"/>
        <v>34.475999999999999</v>
      </c>
    </row>
    <row r="13" spans="1:20" ht="15.75">
      <c r="A13" s="28">
        <v>7</v>
      </c>
      <c r="B13" s="20">
        <v>1908446140</v>
      </c>
      <c r="C13" s="20" t="s">
        <v>29</v>
      </c>
      <c r="D13" s="29">
        <v>3503</v>
      </c>
      <c r="E13" s="30"/>
      <c r="F13" s="30"/>
      <c r="G13" s="30"/>
      <c r="H13" s="30"/>
      <c r="I13" s="20">
        <v>3</v>
      </c>
      <c r="J13" s="20"/>
      <c r="K13" s="20"/>
      <c r="L13" s="20"/>
      <c r="M13" s="20">
        <f t="shared" si="0"/>
        <v>3503</v>
      </c>
      <c r="N13" s="24">
        <f t="shared" si="1"/>
        <v>4076</v>
      </c>
      <c r="O13" s="25">
        <f t="shared" si="2"/>
        <v>96.332499999999996</v>
      </c>
      <c r="P13" s="26"/>
      <c r="Q13" s="26">
        <v>30</v>
      </c>
      <c r="R13" s="24">
        <f t="shared" si="3"/>
        <v>3949.6675</v>
      </c>
      <c r="S13" s="25">
        <f t="shared" si="4"/>
        <v>33.278500000000001</v>
      </c>
      <c r="T13" s="27">
        <f t="shared" si="5"/>
        <v>3.2785000000000011</v>
      </c>
    </row>
    <row r="14" spans="1:20" ht="15.75">
      <c r="A14" s="28">
        <v>8</v>
      </c>
      <c r="B14" s="20">
        <v>1908446141</v>
      </c>
      <c r="C14" s="20" t="s">
        <v>30</v>
      </c>
      <c r="D14" s="29">
        <v>6076</v>
      </c>
      <c r="E14" s="30"/>
      <c r="F14" s="30"/>
      <c r="G14" s="30"/>
      <c r="H14" s="30"/>
      <c r="I14" s="20">
        <v>10</v>
      </c>
      <c r="J14" s="20"/>
      <c r="K14" s="20"/>
      <c r="L14" s="20"/>
      <c r="M14" s="20">
        <f t="shared" si="0"/>
        <v>6076</v>
      </c>
      <c r="N14" s="24">
        <f t="shared" si="1"/>
        <v>7986</v>
      </c>
      <c r="O14" s="25">
        <f t="shared" si="2"/>
        <v>167.09</v>
      </c>
      <c r="P14" s="26"/>
      <c r="Q14" s="26">
        <v>78</v>
      </c>
      <c r="R14" s="24">
        <f t="shared" si="3"/>
        <v>7740.91</v>
      </c>
      <c r="S14" s="25">
        <f t="shared" si="4"/>
        <v>57.722000000000001</v>
      </c>
      <c r="T14" s="27">
        <f t="shared" si="5"/>
        <v>-20.277999999999999</v>
      </c>
    </row>
    <row r="15" spans="1:20" ht="15.75">
      <c r="A15" s="28">
        <v>9</v>
      </c>
      <c r="B15" s="20">
        <v>1908446142</v>
      </c>
      <c r="C15" s="33" t="s">
        <v>31</v>
      </c>
      <c r="D15" s="29">
        <v>8860</v>
      </c>
      <c r="E15" s="30">
        <v>30</v>
      </c>
      <c r="F15" s="30"/>
      <c r="G15" s="30"/>
      <c r="H15" s="30"/>
      <c r="I15" s="20">
        <v>6</v>
      </c>
      <c r="J15" s="20"/>
      <c r="K15" s="20"/>
      <c r="L15" s="20"/>
      <c r="M15" s="20">
        <f t="shared" si="0"/>
        <v>9460</v>
      </c>
      <c r="N15" s="24">
        <f t="shared" si="1"/>
        <v>10606</v>
      </c>
      <c r="O15" s="25">
        <f t="shared" si="2"/>
        <v>260.14999999999998</v>
      </c>
      <c r="P15" s="26"/>
      <c r="Q15" s="26">
        <v>80</v>
      </c>
      <c r="R15" s="24">
        <f t="shared" si="3"/>
        <v>10265.85</v>
      </c>
      <c r="S15" s="25">
        <f t="shared" si="4"/>
        <v>89.87</v>
      </c>
      <c r="T15" s="27">
        <f t="shared" si="5"/>
        <v>9.8700000000000045</v>
      </c>
    </row>
    <row r="16" spans="1:20" ht="15.75">
      <c r="A16" s="28">
        <v>10</v>
      </c>
      <c r="B16" s="20">
        <v>1908446143</v>
      </c>
      <c r="C16" s="20" t="s">
        <v>32</v>
      </c>
      <c r="D16" s="29">
        <v>5242</v>
      </c>
      <c r="E16" s="30">
        <v>50</v>
      </c>
      <c r="F16" s="30"/>
      <c r="G16" s="30"/>
      <c r="H16" s="30">
        <v>100</v>
      </c>
      <c r="I16" s="20">
        <v>1</v>
      </c>
      <c r="J16" s="20"/>
      <c r="K16" s="20">
        <v>2</v>
      </c>
      <c r="L16" s="20"/>
      <c r="M16" s="20">
        <f t="shared" si="0"/>
        <v>7142</v>
      </c>
      <c r="N16" s="24">
        <f t="shared" si="1"/>
        <v>7697</v>
      </c>
      <c r="O16" s="25">
        <f t="shared" si="2"/>
        <v>196.405</v>
      </c>
      <c r="P16" s="26"/>
      <c r="Q16" s="26">
        <v>60</v>
      </c>
      <c r="R16" s="24">
        <f t="shared" si="3"/>
        <v>7440.5950000000003</v>
      </c>
      <c r="S16" s="25">
        <f t="shared" si="4"/>
        <v>67.849000000000004</v>
      </c>
      <c r="T16" s="27">
        <f t="shared" si="5"/>
        <v>7.8490000000000038</v>
      </c>
    </row>
    <row r="17" spans="1:20" ht="15.75">
      <c r="A17" s="28">
        <v>11</v>
      </c>
      <c r="B17" s="20">
        <v>1908446144</v>
      </c>
      <c r="C17" s="33" t="s">
        <v>33</v>
      </c>
      <c r="D17" s="29">
        <v>4419</v>
      </c>
      <c r="E17" s="30"/>
      <c r="F17" s="30">
        <v>30</v>
      </c>
      <c r="G17" s="30"/>
      <c r="H17" s="30">
        <v>20</v>
      </c>
      <c r="I17" s="20">
        <v>2</v>
      </c>
      <c r="J17" s="20"/>
      <c r="K17" s="20">
        <v>3</v>
      </c>
      <c r="L17" s="20"/>
      <c r="M17" s="20">
        <f t="shared" si="0"/>
        <v>4899</v>
      </c>
      <c r="N17" s="24">
        <f t="shared" si="1"/>
        <v>5827</v>
      </c>
      <c r="O17" s="25">
        <f t="shared" si="2"/>
        <v>134.7225</v>
      </c>
      <c r="P17" s="26"/>
      <c r="Q17" s="26">
        <v>45</v>
      </c>
      <c r="R17" s="24">
        <f t="shared" si="3"/>
        <v>5647.2775000000001</v>
      </c>
      <c r="S17" s="25">
        <f t="shared" si="4"/>
        <v>46.540500000000002</v>
      </c>
      <c r="T17" s="27">
        <f t="shared" si="5"/>
        <v>1.5405000000000015</v>
      </c>
    </row>
    <row r="18" spans="1:20" ht="15.75">
      <c r="A18" s="28">
        <v>12</v>
      </c>
      <c r="B18" s="20">
        <v>1908446145</v>
      </c>
      <c r="C18" s="31" t="s">
        <v>34</v>
      </c>
      <c r="D18" s="29">
        <v>3705</v>
      </c>
      <c r="E18" s="30">
        <v>30</v>
      </c>
      <c r="F18" s="30">
        <v>60</v>
      </c>
      <c r="G18" s="30"/>
      <c r="H18" s="30">
        <v>20</v>
      </c>
      <c r="I18" s="20">
        <v>5</v>
      </c>
      <c r="J18" s="20"/>
      <c r="K18" s="20"/>
      <c r="L18" s="20"/>
      <c r="M18" s="20">
        <f t="shared" si="0"/>
        <v>5085</v>
      </c>
      <c r="N18" s="24">
        <f t="shared" si="1"/>
        <v>6040</v>
      </c>
      <c r="O18" s="25">
        <f t="shared" si="2"/>
        <v>139.83750000000001</v>
      </c>
      <c r="P18" s="26"/>
      <c r="Q18" s="26">
        <v>100</v>
      </c>
      <c r="R18" s="24">
        <f t="shared" si="3"/>
        <v>5800.1625000000004</v>
      </c>
      <c r="S18" s="25">
        <f t="shared" si="4"/>
        <v>48.307499999999997</v>
      </c>
      <c r="T18" s="27">
        <f t="shared" si="5"/>
        <v>-51.692500000000003</v>
      </c>
    </row>
    <row r="19" spans="1:20" ht="15.75">
      <c r="A19" s="28">
        <v>13</v>
      </c>
      <c r="B19" s="20">
        <v>1908446146</v>
      </c>
      <c r="C19" s="20" t="s">
        <v>35</v>
      </c>
      <c r="D19" s="29">
        <v>9149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9149</v>
      </c>
      <c r="N19" s="24">
        <f t="shared" si="1"/>
        <v>9149</v>
      </c>
      <c r="O19" s="25">
        <f t="shared" si="2"/>
        <v>251.5975</v>
      </c>
      <c r="P19" s="26"/>
      <c r="Q19" s="26">
        <v>157</v>
      </c>
      <c r="R19" s="24">
        <f t="shared" si="3"/>
        <v>8740.4025000000001</v>
      </c>
      <c r="S19" s="25">
        <f t="shared" si="4"/>
        <v>86.915499999999994</v>
      </c>
      <c r="T19" s="27">
        <f t="shared" si="5"/>
        <v>-70.084500000000006</v>
      </c>
    </row>
    <row r="20" spans="1:20" ht="15.75">
      <c r="A20" s="28">
        <v>14</v>
      </c>
      <c r="B20" s="20">
        <v>1908446147</v>
      </c>
      <c r="C20" s="20" t="s">
        <v>36</v>
      </c>
      <c r="D20" s="29">
        <v>3703</v>
      </c>
      <c r="E20" s="30"/>
      <c r="F20" s="30"/>
      <c r="G20" s="30"/>
      <c r="H20" s="30"/>
      <c r="I20" s="20">
        <v>58</v>
      </c>
      <c r="J20" s="20">
        <v>3</v>
      </c>
      <c r="K20" s="20">
        <v>15</v>
      </c>
      <c r="L20" s="20"/>
      <c r="M20" s="20">
        <f t="shared" si="0"/>
        <v>3703</v>
      </c>
      <c r="N20" s="24">
        <f t="shared" si="1"/>
        <v>18084</v>
      </c>
      <c r="O20" s="25">
        <f t="shared" si="2"/>
        <v>101.8325</v>
      </c>
      <c r="P20" s="26"/>
      <c r="Q20" s="26">
        <v>100</v>
      </c>
      <c r="R20" s="24">
        <f t="shared" si="3"/>
        <v>17882.1675</v>
      </c>
      <c r="S20" s="25">
        <f t="shared" si="4"/>
        <v>35.1785</v>
      </c>
      <c r="T20" s="27">
        <f t="shared" si="5"/>
        <v>-64.8215</v>
      </c>
    </row>
    <row r="21" spans="1:20" ht="15.75">
      <c r="A21" s="28">
        <v>15</v>
      </c>
      <c r="B21" s="20">
        <v>1908446148</v>
      </c>
      <c r="C21" s="20" t="s">
        <v>37</v>
      </c>
      <c r="D21" s="29">
        <v>3316</v>
      </c>
      <c r="E21" s="30">
        <v>50</v>
      </c>
      <c r="F21" s="30">
        <v>50</v>
      </c>
      <c r="G21" s="30"/>
      <c r="H21" s="30">
        <v>20</v>
      </c>
      <c r="I21" s="20">
        <v>5</v>
      </c>
      <c r="J21" s="20"/>
      <c r="K21" s="20"/>
      <c r="L21" s="20"/>
      <c r="M21" s="20">
        <f t="shared" si="0"/>
        <v>4996</v>
      </c>
      <c r="N21" s="24">
        <f t="shared" si="1"/>
        <v>5951</v>
      </c>
      <c r="O21" s="25">
        <f t="shared" si="2"/>
        <v>137.39000000000001</v>
      </c>
      <c r="P21" s="26"/>
      <c r="Q21" s="26">
        <v>33</v>
      </c>
      <c r="R21" s="24">
        <f t="shared" si="3"/>
        <v>5780.61</v>
      </c>
      <c r="S21" s="25">
        <f t="shared" si="4"/>
        <v>47.461999999999996</v>
      </c>
      <c r="T21" s="27">
        <f t="shared" si="5"/>
        <v>14.461999999999996</v>
      </c>
    </row>
    <row r="22" spans="1:20" ht="15.75">
      <c r="A22" s="28">
        <v>16</v>
      </c>
      <c r="B22" s="20">
        <v>1908446149</v>
      </c>
      <c r="C22" s="34" t="s">
        <v>38</v>
      </c>
      <c r="D22" s="29">
        <v>7000</v>
      </c>
      <c r="E22" s="30"/>
      <c r="F22" s="30"/>
      <c r="G22" s="20"/>
      <c r="H22" s="30">
        <v>100</v>
      </c>
      <c r="I22" s="20">
        <v>30</v>
      </c>
      <c r="J22" s="20"/>
      <c r="K22" s="20">
        <v>1</v>
      </c>
      <c r="L22" s="20"/>
      <c r="M22" s="20">
        <f t="shared" si="0"/>
        <v>7900</v>
      </c>
      <c r="N22" s="24">
        <f t="shared" si="1"/>
        <v>13812</v>
      </c>
      <c r="O22" s="25">
        <f t="shared" si="2"/>
        <v>217.25</v>
      </c>
      <c r="P22" s="26"/>
      <c r="Q22" s="26">
        <v>87</v>
      </c>
      <c r="R22" s="24">
        <f t="shared" si="3"/>
        <v>13507.75</v>
      </c>
      <c r="S22" s="25">
        <f t="shared" si="4"/>
        <v>75.05</v>
      </c>
      <c r="T22" s="27">
        <f t="shared" si="5"/>
        <v>-11.950000000000003</v>
      </c>
    </row>
    <row r="23" spans="1:20" ht="15.75">
      <c r="A23" s="28">
        <v>17</v>
      </c>
      <c r="B23" s="20">
        <v>1908446150</v>
      </c>
      <c r="C23" s="20" t="s">
        <v>39</v>
      </c>
      <c r="D23" s="35">
        <v>5527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5527</v>
      </c>
      <c r="N23" s="24">
        <f t="shared" si="1"/>
        <v>5527</v>
      </c>
      <c r="O23" s="25">
        <f t="shared" si="2"/>
        <v>151.99250000000001</v>
      </c>
      <c r="P23" s="26"/>
      <c r="Q23" s="26">
        <v>50</v>
      </c>
      <c r="R23" s="24">
        <f t="shared" si="3"/>
        <v>5325.0074999999997</v>
      </c>
      <c r="S23" s="25">
        <f t="shared" si="4"/>
        <v>52.506499999999996</v>
      </c>
      <c r="T23" s="27">
        <f t="shared" si="5"/>
        <v>2.5064999999999955</v>
      </c>
    </row>
    <row r="24" spans="1:20" ht="15.75">
      <c r="A24" s="28">
        <v>18</v>
      </c>
      <c r="B24" s="20">
        <v>1908446151</v>
      </c>
      <c r="C24" s="20" t="s">
        <v>40</v>
      </c>
      <c r="D24" s="29">
        <v>10588</v>
      </c>
      <c r="E24" s="30"/>
      <c r="F24" s="30"/>
      <c r="G24" s="30"/>
      <c r="H24" s="30">
        <v>100</v>
      </c>
      <c r="I24" s="20">
        <v>10</v>
      </c>
      <c r="J24" s="20"/>
      <c r="K24" s="20">
        <v>5</v>
      </c>
      <c r="L24" s="20"/>
      <c r="M24" s="20">
        <f t="shared" si="0"/>
        <v>11488</v>
      </c>
      <c r="N24" s="24">
        <f t="shared" si="1"/>
        <v>14308</v>
      </c>
      <c r="O24" s="25">
        <f t="shared" si="2"/>
        <v>315.92</v>
      </c>
      <c r="P24" s="26"/>
      <c r="Q24" s="26">
        <v>97</v>
      </c>
      <c r="R24" s="24">
        <f t="shared" si="3"/>
        <v>13895.08</v>
      </c>
      <c r="S24" s="25">
        <f t="shared" si="4"/>
        <v>109.136</v>
      </c>
      <c r="T24" s="27">
        <f t="shared" si="5"/>
        <v>12.135999999999996</v>
      </c>
    </row>
    <row r="25" spans="1:20" ht="15.75">
      <c r="A25" s="28">
        <v>19</v>
      </c>
      <c r="B25" s="20">
        <v>1908446152</v>
      </c>
      <c r="C25" s="20" t="s">
        <v>41</v>
      </c>
      <c r="D25" s="29">
        <v>3396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3396</v>
      </c>
      <c r="N25" s="24">
        <f t="shared" si="1"/>
        <v>3396</v>
      </c>
      <c r="O25" s="25">
        <f t="shared" si="2"/>
        <v>93.39</v>
      </c>
      <c r="P25" s="26"/>
      <c r="Q25" s="26">
        <v>30</v>
      </c>
      <c r="R25" s="24">
        <f t="shared" si="3"/>
        <v>3272.61</v>
      </c>
      <c r="S25" s="25">
        <f t="shared" si="4"/>
        <v>32.262</v>
      </c>
      <c r="T25" s="27">
        <f t="shared" si="5"/>
        <v>2.2620000000000005</v>
      </c>
    </row>
    <row r="26" spans="1:20" ht="15.75">
      <c r="A26" s="28">
        <v>70</v>
      </c>
      <c r="B26" s="20">
        <v>1908446153</v>
      </c>
      <c r="C26" s="36" t="s">
        <v>42</v>
      </c>
      <c r="D26" s="29">
        <v>2365</v>
      </c>
      <c r="E26" s="29"/>
      <c r="F26" s="30">
        <v>10</v>
      </c>
      <c r="G26" s="30"/>
      <c r="H26" s="30">
        <v>70</v>
      </c>
      <c r="I26" s="20"/>
      <c r="J26" s="20"/>
      <c r="K26" s="20"/>
      <c r="L26" s="20"/>
      <c r="M26" s="20">
        <f t="shared" si="0"/>
        <v>3095</v>
      </c>
      <c r="N26" s="24">
        <f t="shared" si="1"/>
        <v>3095</v>
      </c>
      <c r="O26" s="25">
        <f t="shared" si="2"/>
        <v>85.112499999999997</v>
      </c>
      <c r="P26" s="26"/>
      <c r="Q26" s="26">
        <v>110</v>
      </c>
      <c r="R26" s="24">
        <f t="shared" si="3"/>
        <v>2899.8874999999998</v>
      </c>
      <c r="S26" s="25">
        <f t="shared" si="4"/>
        <v>29.4025</v>
      </c>
      <c r="T26" s="27">
        <f t="shared" si="5"/>
        <v>-80.597499999999997</v>
      </c>
    </row>
    <row r="27" spans="1:20" ht="19.5" thickBot="1">
      <c r="A27" s="28">
        <v>21</v>
      </c>
      <c r="B27" s="20">
        <v>1908446154</v>
      </c>
      <c r="C27" s="20" t="s">
        <v>43</v>
      </c>
      <c r="D27" s="37">
        <v>5550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5550</v>
      </c>
      <c r="N27" s="40">
        <f t="shared" si="1"/>
        <v>6505</v>
      </c>
      <c r="O27" s="25">
        <f t="shared" si="2"/>
        <v>152.625</v>
      </c>
      <c r="P27" s="41"/>
      <c r="Q27" s="41">
        <v>100</v>
      </c>
      <c r="R27" s="24">
        <f t="shared" si="3"/>
        <v>6252.375</v>
      </c>
      <c r="S27" s="42">
        <f t="shared" si="4"/>
        <v>52.725000000000001</v>
      </c>
      <c r="T27" s="43">
        <f t="shared" si="5"/>
        <v>-47.274999999999999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117500</v>
      </c>
      <c r="E28" s="45">
        <f t="shared" si="6"/>
        <v>260</v>
      </c>
      <c r="F28" s="45">
        <f t="shared" ref="F28:T28" si="7">SUM(F7:F27)</f>
        <v>290</v>
      </c>
      <c r="G28" s="45">
        <f t="shared" si="7"/>
        <v>10</v>
      </c>
      <c r="H28" s="45">
        <f t="shared" si="7"/>
        <v>530</v>
      </c>
      <c r="I28" s="45">
        <f t="shared" si="7"/>
        <v>461</v>
      </c>
      <c r="J28" s="45">
        <f t="shared" si="7"/>
        <v>70</v>
      </c>
      <c r="K28" s="45">
        <f t="shared" si="7"/>
        <v>70</v>
      </c>
      <c r="L28" s="45">
        <f t="shared" si="7"/>
        <v>0</v>
      </c>
      <c r="M28" s="45">
        <f t="shared" si="7"/>
        <v>130460</v>
      </c>
      <c r="N28" s="45">
        <f t="shared" si="7"/>
        <v>244621</v>
      </c>
      <c r="O28" s="46">
        <f t="shared" si="7"/>
        <v>3587.6499999999996</v>
      </c>
      <c r="P28" s="45">
        <f t="shared" si="7"/>
        <v>0</v>
      </c>
      <c r="Q28" s="45">
        <f t="shared" si="7"/>
        <v>1496</v>
      </c>
      <c r="R28" s="45">
        <f t="shared" si="7"/>
        <v>239537.34999999998</v>
      </c>
      <c r="S28" s="45">
        <f t="shared" si="7"/>
        <v>1239.3699999999997</v>
      </c>
      <c r="T28" s="47">
        <f t="shared" si="7"/>
        <v>-256.63000000000005</v>
      </c>
    </row>
    <row r="29" spans="1:20" ht="15.75" thickBot="1">
      <c r="A29" s="58" t="s">
        <v>45</v>
      </c>
      <c r="B29" s="59"/>
      <c r="C29" s="60"/>
      <c r="D29" s="48">
        <f>D4+D5-D28</f>
        <v>894202</v>
      </c>
      <c r="E29" s="48">
        <f t="shared" ref="E29:L29" si="8">E4+E5-E28</f>
        <v>1430</v>
      </c>
      <c r="F29" s="48">
        <f t="shared" si="8"/>
        <v>3610</v>
      </c>
      <c r="G29" s="48">
        <f t="shared" si="8"/>
        <v>510</v>
      </c>
      <c r="H29" s="48">
        <f t="shared" si="8"/>
        <v>1280</v>
      </c>
      <c r="I29" s="48">
        <f t="shared" si="8"/>
        <v>1002</v>
      </c>
      <c r="J29" s="48">
        <f t="shared" si="8"/>
        <v>241</v>
      </c>
      <c r="K29" s="48">
        <f t="shared" si="8"/>
        <v>242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73" priority="43" operator="equal">
      <formula>212030016606640</formula>
    </cfRule>
  </conditionalFormatting>
  <conditionalFormatting sqref="D29 E4:E6 E28:K29">
    <cfRule type="cellIs" dxfId="1372" priority="41" operator="equal">
      <formula>$E$4</formula>
    </cfRule>
    <cfRule type="cellIs" dxfId="1371" priority="42" operator="equal">
      <formula>2120</formula>
    </cfRule>
  </conditionalFormatting>
  <conditionalFormatting sqref="D29:E29 F4:F6 F28:F29">
    <cfRule type="cellIs" dxfId="1370" priority="39" operator="equal">
      <formula>$F$4</formula>
    </cfRule>
    <cfRule type="cellIs" dxfId="1369" priority="40" operator="equal">
      <formula>300</formula>
    </cfRule>
  </conditionalFormatting>
  <conditionalFormatting sqref="G4:G6 G28:G29">
    <cfRule type="cellIs" dxfId="1368" priority="37" operator="equal">
      <formula>$G$4</formula>
    </cfRule>
    <cfRule type="cellIs" dxfId="1367" priority="38" operator="equal">
      <formula>1660</formula>
    </cfRule>
  </conditionalFormatting>
  <conditionalFormatting sqref="H4:H6 H28:H29">
    <cfRule type="cellIs" dxfId="1366" priority="35" operator="equal">
      <formula>$H$4</formula>
    </cfRule>
    <cfRule type="cellIs" dxfId="1365" priority="36" operator="equal">
      <formula>6640</formula>
    </cfRule>
  </conditionalFormatting>
  <conditionalFormatting sqref="T6:T28">
    <cfRule type="cellIs" dxfId="1364" priority="34" operator="lessThan">
      <formula>0</formula>
    </cfRule>
  </conditionalFormatting>
  <conditionalFormatting sqref="T7:T27">
    <cfRule type="cellIs" dxfId="1363" priority="31" operator="lessThan">
      <formula>0</formula>
    </cfRule>
    <cfRule type="cellIs" dxfId="1362" priority="32" operator="lessThan">
      <formula>0</formula>
    </cfRule>
    <cfRule type="cellIs" dxfId="1361" priority="33" operator="lessThan">
      <formula>0</formula>
    </cfRule>
  </conditionalFormatting>
  <conditionalFormatting sqref="E4:E6 E28:K28">
    <cfRule type="cellIs" dxfId="1360" priority="30" operator="equal">
      <formula>$E$4</formula>
    </cfRule>
  </conditionalFormatting>
  <conditionalFormatting sqref="D28:D29 D6 D4:M4">
    <cfRule type="cellIs" dxfId="1359" priority="29" operator="equal">
      <formula>$D$4</formula>
    </cfRule>
  </conditionalFormatting>
  <conditionalFormatting sqref="I4:I6 I28:I29">
    <cfRule type="cellIs" dxfId="1358" priority="28" operator="equal">
      <formula>$I$4</formula>
    </cfRule>
  </conditionalFormatting>
  <conditionalFormatting sqref="J4:J6 J28:J29">
    <cfRule type="cellIs" dxfId="1357" priority="27" operator="equal">
      <formula>$J$4</formula>
    </cfRule>
  </conditionalFormatting>
  <conditionalFormatting sqref="K4:K6 K28:K29">
    <cfRule type="cellIs" dxfId="1356" priority="26" operator="equal">
      <formula>$K$4</formula>
    </cfRule>
  </conditionalFormatting>
  <conditionalFormatting sqref="M4:M6">
    <cfRule type="cellIs" dxfId="1355" priority="25" operator="equal">
      <formula>$L$4</formula>
    </cfRule>
  </conditionalFormatting>
  <conditionalFormatting sqref="T7:T28">
    <cfRule type="cellIs" dxfId="1354" priority="22" operator="lessThan">
      <formula>0</formula>
    </cfRule>
    <cfRule type="cellIs" dxfId="1353" priority="23" operator="lessThan">
      <formula>0</formula>
    </cfRule>
    <cfRule type="cellIs" dxfId="1352" priority="24" operator="lessThan">
      <formula>0</formula>
    </cfRule>
  </conditionalFormatting>
  <conditionalFormatting sqref="D5:K5">
    <cfRule type="cellIs" dxfId="1351" priority="21" operator="greaterThan">
      <formula>0</formula>
    </cfRule>
  </conditionalFormatting>
  <conditionalFormatting sqref="T6:T28">
    <cfRule type="cellIs" dxfId="1350" priority="20" operator="lessThan">
      <formula>0</formula>
    </cfRule>
  </conditionalFormatting>
  <conditionalFormatting sqref="T7:T27">
    <cfRule type="cellIs" dxfId="1349" priority="17" operator="lessThan">
      <formula>0</formula>
    </cfRule>
    <cfRule type="cellIs" dxfId="1348" priority="18" operator="lessThan">
      <formula>0</formula>
    </cfRule>
    <cfRule type="cellIs" dxfId="1347" priority="19" operator="lessThan">
      <formula>0</formula>
    </cfRule>
  </conditionalFormatting>
  <conditionalFormatting sqref="T7:T28">
    <cfRule type="cellIs" dxfId="1346" priority="14" operator="lessThan">
      <formula>0</formula>
    </cfRule>
    <cfRule type="cellIs" dxfId="1345" priority="15" operator="lessThan">
      <formula>0</formula>
    </cfRule>
    <cfRule type="cellIs" dxfId="1344" priority="16" operator="lessThan">
      <formula>0</formula>
    </cfRule>
  </conditionalFormatting>
  <conditionalFormatting sqref="D5:K5">
    <cfRule type="cellIs" dxfId="1343" priority="13" operator="greaterThan">
      <formula>0</formula>
    </cfRule>
  </conditionalFormatting>
  <conditionalFormatting sqref="L4 L6 L28:L29">
    <cfRule type="cellIs" dxfId="1342" priority="12" operator="equal">
      <formula>$L$4</formula>
    </cfRule>
  </conditionalFormatting>
  <conditionalFormatting sqref="D7:S7">
    <cfRule type="cellIs" dxfId="1341" priority="11" operator="greaterThan">
      <formula>0</formula>
    </cfRule>
  </conditionalFormatting>
  <conditionalFormatting sqref="D9:S9">
    <cfRule type="cellIs" dxfId="1340" priority="10" operator="greaterThan">
      <formula>0</formula>
    </cfRule>
  </conditionalFormatting>
  <conditionalFormatting sqref="D11:S11">
    <cfRule type="cellIs" dxfId="1339" priority="9" operator="greaterThan">
      <formula>0</formula>
    </cfRule>
  </conditionalFormatting>
  <conditionalFormatting sqref="D13:S13">
    <cfRule type="cellIs" dxfId="1338" priority="8" operator="greaterThan">
      <formula>0</formula>
    </cfRule>
  </conditionalFormatting>
  <conditionalFormatting sqref="D15:S15">
    <cfRule type="cellIs" dxfId="1337" priority="7" operator="greaterThan">
      <formula>0</formula>
    </cfRule>
  </conditionalFormatting>
  <conditionalFormatting sqref="D17:S17">
    <cfRule type="cellIs" dxfId="1336" priority="6" operator="greaterThan">
      <formula>0</formula>
    </cfRule>
  </conditionalFormatting>
  <conditionalFormatting sqref="D19:S19">
    <cfRule type="cellIs" dxfId="1335" priority="5" operator="greaterThan">
      <formula>0</formula>
    </cfRule>
  </conditionalFormatting>
  <conditionalFormatting sqref="D21:S21">
    <cfRule type="cellIs" dxfId="1334" priority="4" operator="greaterThan">
      <formula>0</formula>
    </cfRule>
  </conditionalFormatting>
  <conditionalFormatting sqref="D23:S23">
    <cfRule type="cellIs" dxfId="1333" priority="3" operator="greaterThan">
      <formula>0</formula>
    </cfRule>
  </conditionalFormatting>
  <conditionalFormatting sqref="D25:S25">
    <cfRule type="cellIs" dxfId="1332" priority="2" operator="greaterThan">
      <formula>0</formula>
    </cfRule>
  </conditionalFormatting>
  <conditionalFormatting sqref="D27:S27">
    <cfRule type="cellIs" dxfId="1331" priority="1" operator="greaterThan">
      <formula>0</formula>
    </cfRule>
  </conditionalFormatting>
  <pageMargins left="0.7" right="0.7" top="0.75" bottom="0.75" header="0.3" footer="0.3"/>
  <pageSetup scale="66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'19'!D29</f>
        <v>1104454</v>
      </c>
      <c r="E4" s="2">
        <f>'19'!E29</f>
        <v>890</v>
      </c>
      <c r="F4" s="2">
        <f>'19'!F29</f>
        <v>2510</v>
      </c>
      <c r="G4" s="2">
        <f>'19'!G29</f>
        <v>480</v>
      </c>
      <c r="H4" s="2">
        <f>'19'!H29</f>
        <v>4570</v>
      </c>
      <c r="I4" s="2">
        <f>'19'!I29</f>
        <v>821</v>
      </c>
      <c r="J4" s="2">
        <f>'19'!J29</f>
        <v>237</v>
      </c>
      <c r="K4" s="2">
        <f>'19'!K29</f>
        <v>221</v>
      </c>
      <c r="L4" s="2">
        <f>'19'!L29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99" priority="43" operator="equal">
      <formula>212030016606640</formula>
    </cfRule>
  </conditionalFormatting>
  <conditionalFormatting sqref="D29 E4:E6 E28:K29">
    <cfRule type="cellIs" dxfId="598" priority="41" operator="equal">
      <formula>$E$4</formula>
    </cfRule>
    <cfRule type="cellIs" dxfId="597" priority="42" operator="equal">
      <formula>2120</formula>
    </cfRule>
  </conditionalFormatting>
  <conditionalFormatting sqref="D29:E29 F4:F6 F28:F29">
    <cfRule type="cellIs" dxfId="596" priority="39" operator="equal">
      <formula>$F$4</formula>
    </cfRule>
    <cfRule type="cellIs" dxfId="595" priority="40" operator="equal">
      <formula>300</formula>
    </cfRule>
  </conditionalFormatting>
  <conditionalFormatting sqref="G4:G6 G28:G29">
    <cfRule type="cellIs" dxfId="594" priority="37" operator="equal">
      <formula>$G$4</formula>
    </cfRule>
    <cfRule type="cellIs" dxfId="593" priority="38" operator="equal">
      <formula>1660</formula>
    </cfRule>
  </conditionalFormatting>
  <conditionalFormatting sqref="H4:H6 H28:H29">
    <cfRule type="cellIs" dxfId="592" priority="35" operator="equal">
      <formula>$H$4</formula>
    </cfRule>
    <cfRule type="cellIs" dxfId="591" priority="36" operator="equal">
      <formula>6640</formula>
    </cfRule>
  </conditionalFormatting>
  <conditionalFormatting sqref="T6:T28">
    <cfRule type="cellIs" dxfId="590" priority="34" operator="lessThan">
      <formula>0</formula>
    </cfRule>
  </conditionalFormatting>
  <conditionalFormatting sqref="T7:T27">
    <cfRule type="cellIs" dxfId="589" priority="31" operator="lessThan">
      <formula>0</formula>
    </cfRule>
    <cfRule type="cellIs" dxfId="588" priority="32" operator="lessThan">
      <formula>0</formula>
    </cfRule>
    <cfRule type="cellIs" dxfId="587" priority="33" operator="lessThan">
      <formula>0</formula>
    </cfRule>
  </conditionalFormatting>
  <conditionalFormatting sqref="E4:E6 E28:K28">
    <cfRule type="cellIs" dxfId="586" priority="30" operator="equal">
      <formula>$E$4</formula>
    </cfRule>
  </conditionalFormatting>
  <conditionalFormatting sqref="D28:D29 D6 D4:M4">
    <cfRule type="cellIs" dxfId="585" priority="29" operator="equal">
      <formula>$D$4</formula>
    </cfRule>
  </conditionalFormatting>
  <conditionalFormatting sqref="I4:I6 I28:I29">
    <cfRule type="cellIs" dxfId="584" priority="28" operator="equal">
      <formula>$I$4</formula>
    </cfRule>
  </conditionalFormatting>
  <conditionalFormatting sqref="J4:J6 J28:J29">
    <cfRule type="cellIs" dxfId="583" priority="27" operator="equal">
      <formula>$J$4</formula>
    </cfRule>
  </conditionalFormatting>
  <conditionalFormatting sqref="K4:K6 K28:K29">
    <cfRule type="cellIs" dxfId="582" priority="26" operator="equal">
      <formula>$K$4</formula>
    </cfRule>
  </conditionalFormatting>
  <conditionalFormatting sqref="M4:M6">
    <cfRule type="cellIs" dxfId="581" priority="25" operator="equal">
      <formula>$L$4</formula>
    </cfRule>
  </conditionalFormatting>
  <conditionalFormatting sqref="T7:T28">
    <cfRule type="cellIs" dxfId="580" priority="22" operator="lessThan">
      <formula>0</formula>
    </cfRule>
    <cfRule type="cellIs" dxfId="579" priority="23" operator="lessThan">
      <formula>0</formula>
    </cfRule>
    <cfRule type="cellIs" dxfId="578" priority="24" operator="lessThan">
      <formula>0</formula>
    </cfRule>
  </conditionalFormatting>
  <conditionalFormatting sqref="D5:K5">
    <cfRule type="cellIs" dxfId="577" priority="21" operator="greaterThan">
      <formula>0</formula>
    </cfRule>
  </conditionalFormatting>
  <conditionalFormatting sqref="T6:T28">
    <cfRule type="cellIs" dxfId="576" priority="20" operator="lessThan">
      <formula>0</formula>
    </cfRule>
  </conditionalFormatting>
  <conditionalFormatting sqref="T7:T27">
    <cfRule type="cellIs" dxfId="575" priority="17" operator="lessThan">
      <formula>0</formula>
    </cfRule>
    <cfRule type="cellIs" dxfId="574" priority="18" operator="lessThan">
      <formula>0</formula>
    </cfRule>
    <cfRule type="cellIs" dxfId="573" priority="19" operator="lessThan">
      <formula>0</formula>
    </cfRule>
  </conditionalFormatting>
  <conditionalFormatting sqref="T7:T28">
    <cfRule type="cellIs" dxfId="572" priority="14" operator="lessThan">
      <formula>0</formula>
    </cfRule>
    <cfRule type="cellIs" dxfId="571" priority="15" operator="lessThan">
      <formula>0</formula>
    </cfRule>
    <cfRule type="cellIs" dxfId="570" priority="16" operator="lessThan">
      <formula>0</formula>
    </cfRule>
  </conditionalFormatting>
  <conditionalFormatting sqref="D5:K5">
    <cfRule type="cellIs" dxfId="569" priority="13" operator="greaterThan">
      <formula>0</formula>
    </cfRule>
  </conditionalFormatting>
  <conditionalFormatting sqref="L4 L6 L28:L29">
    <cfRule type="cellIs" dxfId="568" priority="12" operator="equal">
      <formula>$L$4</formula>
    </cfRule>
  </conditionalFormatting>
  <conditionalFormatting sqref="D7:S7">
    <cfRule type="cellIs" dxfId="567" priority="11" operator="greaterThan">
      <formula>0</formula>
    </cfRule>
  </conditionalFormatting>
  <conditionalFormatting sqref="D9:S9">
    <cfRule type="cellIs" dxfId="566" priority="10" operator="greaterThan">
      <formula>0</formula>
    </cfRule>
  </conditionalFormatting>
  <conditionalFormatting sqref="D11:S11">
    <cfRule type="cellIs" dxfId="565" priority="9" operator="greaterThan">
      <formula>0</formula>
    </cfRule>
  </conditionalFormatting>
  <conditionalFormatting sqref="D13:S13">
    <cfRule type="cellIs" dxfId="564" priority="8" operator="greaterThan">
      <formula>0</formula>
    </cfRule>
  </conditionalFormatting>
  <conditionalFormatting sqref="D15:S15">
    <cfRule type="cellIs" dxfId="563" priority="7" operator="greaterThan">
      <formula>0</formula>
    </cfRule>
  </conditionalFormatting>
  <conditionalFormatting sqref="D17:S17">
    <cfRule type="cellIs" dxfId="562" priority="6" operator="greaterThan">
      <formula>0</formula>
    </cfRule>
  </conditionalFormatting>
  <conditionalFormatting sqref="D19:S19">
    <cfRule type="cellIs" dxfId="561" priority="5" operator="greaterThan">
      <formula>0</formula>
    </cfRule>
  </conditionalFormatting>
  <conditionalFormatting sqref="D21:S21">
    <cfRule type="cellIs" dxfId="560" priority="4" operator="greaterThan">
      <formula>0</formula>
    </cfRule>
  </conditionalFormatting>
  <conditionalFormatting sqref="D23:S23">
    <cfRule type="cellIs" dxfId="559" priority="3" operator="greaterThan">
      <formula>0</formula>
    </cfRule>
  </conditionalFormatting>
  <conditionalFormatting sqref="D25:S25">
    <cfRule type="cellIs" dxfId="558" priority="2" operator="greaterThan">
      <formula>0</formula>
    </cfRule>
  </conditionalFormatting>
  <conditionalFormatting sqref="D27:S27">
    <cfRule type="cellIs" dxfId="557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'20'!D29</f>
        <v>1104454</v>
      </c>
      <c r="E4" s="2">
        <f>'20'!E29</f>
        <v>890</v>
      </c>
      <c r="F4" s="2">
        <f>'20'!F29</f>
        <v>2510</v>
      </c>
      <c r="G4" s="2">
        <f>'20'!G29</f>
        <v>480</v>
      </c>
      <c r="H4" s="2">
        <f>'20'!H29</f>
        <v>4570</v>
      </c>
      <c r="I4" s="2">
        <f>'20'!I29</f>
        <v>821</v>
      </c>
      <c r="J4" s="2">
        <f>'20'!J29</f>
        <v>237</v>
      </c>
      <c r="K4" s="2">
        <f>'20'!K29</f>
        <v>221</v>
      </c>
      <c r="L4" s="2">
        <f>'20'!L29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6" priority="43" operator="equal">
      <formula>212030016606640</formula>
    </cfRule>
  </conditionalFormatting>
  <conditionalFormatting sqref="D29 E4:E6 E28:K29">
    <cfRule type="cellIs" dxfId="555" priority="41" operator="equal">
      <formula>$E$4</formula>
    </cfRule>
    <cfRule type="cellIs" dxfId="554" priority="42" operator="equal">
      <formula>2120</formula>
    </cfRule>
  </conditionalFormatting>
  <conditionalFormatting sqref="D29:E29 F4:F6 F28:F29">
    <cfRule type="cellIs" dxfId="553" priority="39" operator="equal">
      <formula>$F$4</formula>
    </cfRule>
    <cfRule type="cellIs" dxfId="552" priority="40" operator="equal">
      <formula>300</formula>
    </cfRule>
  </conditionalFormatting>
  <conditionalFormatting sqref="G4:G6 G28:G29">
    <cfRule type="cellIs" dxfId="551" priority="37" operator="equal">
      <formula>$G$4</formula>
    </cfRule>
    <cfRule type="cellIs" dxfId="550" priority="38" operator="equal">
      <formula>1660</formula>
    </cfRule>
  </conditionalFormatting>
  <conditionalFormatting sqref="H4:H6 H28:H29">
    <cfRule type="cellIs" dxfId="549" priority="35" operator="equal">
      <formula>$H$4</formula>
    </cfRule>
    <cfRule type="cellIs" dxfId="548" priority="36" operator="equal">
      <formula>6640</formula>
    </cfRule>
  </conditionalFormatting>
  <conditionalFormatting sqref="T6:T28">
    <cfRule type="cellIs" dxfId="547" priority="34" operator="lessThan">
      <formula>0</formula>
    </cfRule>
  </conditionalFormatting>
  <conditionalFormatting sqref="T7:T27">
    <cfRule type="cellIs" dxfId="546" priority="31" operator="lessThan">
      <formula>0</formula>
    </cfRule>
    <cfRule type="cellIs" dxfId="545" priority="32" operator="lessThan">
      <formula>0</formula>
    </cfRule>
    <cfRule type="cellIs" dxfId="544" priority="33" operator="lessThan">
      <formula>0</formula>
    </cfRule>
  </conditionalFormatting>
  <conditionalFormatting sqref="E4:E6 E28:K28">
    <cfRule type="cellIs" dxfId="543" priority="30" operator="equal">
      <formula>$E$4</formula>
    </cfRule>
  </conditionalFormatting>
  <conditionalFormatting sqref="D28:D29 D6 D4:M4">
    <cfRule type="cellIs" dxfId="542" priority="29" operator="equal">
      <formula>$D$4</formula>
    </cfRule>
  </conditionalFormatting>
  <conditionalFormatting sqref="I4:I6 I28:I29">
    <cfRule type="cellIs" dxfId="541" priority="28" operator="equal">
      <formula>$I$4</formula>
    </cfRule>
  </conditionalFormatting>
  <conditionalFormatting sqref="J4:J6 J28:J29">
    <cfRule type="cellIs" dxfId="540" priority="27" operator="equal">
      <formula>$J$4</formula>
    </cfRule>
  </conditionalFormatting>
  <conditionalFormatting sqref="K4:K6 K28:K29">
    <cfRule type="cellIs" dxfId="539" priority="26" operator="equal">
      <formula>$K$4</formula>
    </cfRule>
  </conditionalFormatting>
  <conditionalFormatting sqref="M4:M6">
    <cfRule type="cellIs" dxfId="538" priority="25" operator="equal">
      <formula>$L$4</formula>
    </cfRule>
  </conditionalFormatting>
  <conditionalFormatting sqref="T7:T28">
    <cfRule type="cellIs" dxfId="537" priority="22" operator="lessThan">
      <formula>0</formula>
    </cfRule>
    <cfRule type="cellIs" dxfId="536" priority="23" operator="lessThan">
      <formula>0</formula>
    </cfRule>
    <cfRule type="cellIs" dxfId="535" priority="24" operator="lessThan">
      <formula>0</formula>
    </cfRule>
  </conditionalFormatting>
  <conditionalFormatting sqref="D5:K5">
    <cfRule type="cellIs" dxfId="534" priority="21" operator="greaterThan">
      <formula>0</formula>
    </cfRule>
  </conditionalFormatting>
  <conditionalFormatting sqref="T6:T28">
    <cfRule type="cellIs" dxfId="533" priority="20" operator="lessThan">
      <formula>0</formula>
    </cfRule>
  </conditionalFormatting>
  <conditionalFormatting sqref="T7:T27">
    <cfRule type="cellIs" dxfId="532" priority="17" operator="lessThan">
      <formula>0</formula>
    </cfRule>
    <cfRule type="cellIs" dxfId="531" priority="18" operator="lessThan">
      <formula>0</formula>
    </cfRule>
    <cfRule type="cellIs" dxfId="530" priority="19" operator="lessThan">
      <formula>0</formula>
    </cfRule>
  </conditionalFormatting>
  <conditionalFormatting sqref="T7:T28">
    <cfRule type="cellIs" dxfId="529" priority="14" operator="lessThan">
      <formula>0</formula>
    </cfRule>
    <cfRule type="cellIs" dxfId="528" priority="15" operator="lessThan">
      <formula>0</formula>
    </cfRule>
    <cfRule type="cellIs" dxfId="527" priority="16" operator="lessThan">
      <formula>0</formula>
    </cfRule>
  </conditionalFormatting>
  <conditionalFormatting sqref="D5:K5">
    <cfRule type="cellIs" dxfId="526" priority="13" operator="greaterThan">
      <formula>0</formula>
    </cfRule>
  </conditionalFormatting>
  <conditionalFormatting sqref="L4 L6 L28:L29">
    <cfRule type="cellIs" dxfId="525" priority="12" operator="equal">
      <formula>$L$4</formula>
    </cfRule>
  </conditionalFormatting>
  <conditionalFormatting sqref="D7:S7">
    <cfRule type="cellIs" dxfId="524" priority="11" operator="greaterThan">
      <formula>0</formula>
    </cfRule>
  </conditionalFormatting>
  <conditionalFormatting sqref="D9:S9">
    <cfRule type="cellIs" dxfId="523" priority="10" operator="greaterThan">
      <formula>0</formula>
    </cfRule>
  </conditionalFormatting>
  <conditionalFormatting sqref="D11:S11">
    <cfRule type="cellIs" dxfId="522" priority="9" operator="greaterThan">
      <formula>0</formula>
    </cfRule>
  </conditionalFormatting>
  <conditionalFormatting sqref="D13:S13">
    <cfRule type="cellIs" dxfId="521" priority="8" operator="greaterThan">
      <formula>0</formula>
    </cfRule>
  </conditionalFormatting>
  <conditionalFormatting sqref="D15:S15">
    <cfRule type="cellIs" dxfId="520" priority="7" operator="greaterThan">
      <formula>0</formula>
    </cfRule>
  </conditionalFormatting>
  <conditionalFormatting sqref="D17:S17">
    <cfRule type="cellIs" dxfId="519" priority="6" operator="greaterThan">
      <formula>0</formula>
    </cfRule>
  </conditionalFormatting>
  <conditionalFormatting sqref="D19:S19">
    <cfRule type="cellIs" dxfId="518" priority="5" operator="greaterThan">
      <formula>0</formula>
    </cfRule>
  </conditionalFormatting>
  <conditionalFormatting sqref="D21:S21">
    <cfRule type="cellIs" dxfId="517" priority="4" operator="greaterThan">
      <formula>0</formula>
    </cfRule>
  </conditionalFormatting>
  <conditionalFormatting sqref="D23:S23">
    <cfRule type="cellIs" dxfId="516" priority="3" operator="greaterThan">
      <formula>0</formula>
    </cfRule>
  </conditionalFormatting>
  <conditionalFormatting sqref="D25:S25">
    <cfRule type="cellIs" dxfId="515" priority="2" operator="greaterThan">
      <formula>0</formula>
    </cfRule>
  </conditionalFormatting>
  <conditionalFormatting sqref="D27:S27">
    <cfRule type="cellIs" dxfId="514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47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'21'!D29</f>
        <v>1104454</v>
      </c>
      <c r="E4" s="2">
        <f>'21'!E29</f>
        <v>890</v>
      </c>
      <c r="F4" s="2">
        <f>'21'!F29</f>
        <v>2510</v>
      </c>
      <c r="G4" s="2">
        <f>'21'!G29</f>
        <v>480</v>
      </c>
      <c r="H4" s="2">
        <f>'21'!H29</f>
        <v>4570</v>
      </c>
      <c r="I4" s="2">
        <f>'21'!I29</f>
        <v>821</v>
      </c>
      <c r="J4" s="2">
        <f>'21'!J29</f>
        <v>237</v>
      </c>
      <c r="K4" s="2">
        <f>'21'!K29</f>
        <v>221</v>
      </c>
      <c r="L4" s="2">
        <f>'21'!L29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3" priority="43" operator="equal">
      <formula>212030016606640</formula>
    </cfRule>
  </conditionalFormatting>
  <conditionalFormatting sqref="D29 E4:E6 E28:K29">
    <cfRule type="cellIs" dxfId="512" priority="41" operator="equal">
      <formula>$E$4</formula>
    </cfRule>
    <cfRule type="cellIs" dxfId="511" priority="42" operator="equal">
      <formula>2120</formula>
    </cfRule>
  </conditionalFormatting>
  <conditionalFormatting sqref="D29:E29 F4:F6 F28:F29">
    <cfRule type="cellIs" dxfId="510" priority="39" operator="equal">
      <formula>$F$4</formula>
    </cfRule>
    <cfRule type="cellIs" dxfId="509" priority="40" operator="equal">
      <formula>300</formula>
    </cfRule>
  </conditionalFormatting>
  <conditionalFormatting sqref="G4:G6 G28:G29">
    <cfRule type="cellIs" dxfId="508" priority="37" operator="equal">
      <formula>$G$4</formula>
    </cfRule>
    <cfRule type="cellIs" dxfId="507" priority="38" operator="equal">
      <formula>1660</formula>
    </cfRule>
  </conditionalFormatting>
  <conditionalFormatting sqref="H4:H6 H28:H29">
    <cfRule type="cellIs" dxfId="506" priority="35" operator="equal">
      <formula>$H$4</formula>
    </cfRule>
    <cfRule type="cellIs" dxfId="505" priority="36" operator="equal">
      <formula>6640</formula>
    </cfRule>
  </conditionalFormatting>
  <conditionalFormatting sqref="T6:T28">
    <cfRule type="cellIs" dxfId="504" priority="34" operator="lessThan">
      <formula>0</formula>
    </cfRule>
  </conditionalFormatting>
  <conditionalFormatting sqref="T7:T27">
    <cfRule type="cellIs" dxfId="503" priority="31" operator="lessThan">
      <formula>0</formula>
    </cfRule>
    <cfRule type="cellIs" dxfId="502" priority="32" operator="lessThan">
      <formula>0</formula>
    </cfRule>
    <cfRule type="cellIs" dxfId="501" priority="33" operator="lessThan">
      <formula>0</formula>
    </cfRule>
  </conditionalFormatting>
  <conditionalFormatting sqref="E4:E6 E28:K28">
    <cfRule type="cellIs" dxfId="500" priority="30" operator="equal">
      <formula>$E$4</formula>
    </cfRule>
  </conditionalFormatting>
  <conditionalFormatting sqref="D28:D29 D6 D4:M4">
    <cfRule type="cellIs" dxfId="499" priority="29" operator="equal">
      <formula>$D$4</formula>
    </cfRule>
  </conditionalFormatting>
  <conditionalFormatting sqref="I4:I6 I28:I29">
    <cfRule type="cellIs" dxfId="498" priority="28" operator="equal">
      <formula>$I$4</formula>
    </cfRule>
  </conditionalFormatting>
  <conditionalFormatting sqref="J4:J6 J28:J29">
    <cfRule type="cellIs" dxfId="497" priority="27" operator="equal">
      <formula>$J$4</formula>
    </cfRule>
  </conditionalFormatting>
  <conditionalFormatting sqref="K4:K6 K28:K29">
    <cfRule type="cellIs" dxfId="496" priority="26" operator="equal">
      <formula>$K$4</formula>
    </cfRule>
  </conditionalFormatting>
  <conditionalFormatting sqref="M4:M6">
    <cfRule type="cellIs" dxfId="495" priority="25" operator="equal">
      <formula>$L$4</formula>
    </cfRule>
  </conditionalFormatting>
  <conditionalFormatting sqref="T7:T28">
    <cfRule type="cellIs" dxfId="494" priority="22" operator="lessThan">
      <formula>0</formula>
    </cfRule>
    <cfRule type="cellIs" dxfId="493" priority="23" operator="lessThan">
      <formula>0</formula>
    </cfRule>
    <cfRule type="cellIs" dxfId="492" priority="24" operator="lessThan">
      <formula>0</formula>
    </cfRule>
  </conditionalFormatting>
  <conditionalFormatting sqref="D5:K5">
    <cfRule type="cellIs" dxfId="491" priority="21" operator="greaterThan">
      <formula>0</formula>
    </cfRule>
  </conditionalFormatting>
  <conditionalFormatting sqref="T6:T28">
    <cfRule type="cellIs" dxfId="490" priority="20" operator="lessThan">
      <formula>0</formula>
    </cfRule>
  </conditionalFormatting>
  <conditionalFormatting sqref="T7:T27">
    <cfRule type="cellIs" dxfId="489" priority="17" operator="lessThan">
      <formula>0</formula>
    </cfRule>
    <cfRule type="cellIs" dxfId="488" priority="18" operator="lessThan">
      <formula>0</formula>
    </cfRule>
    <cfRule type="cellIs" dxfId="487" priority="19" operator="lessThan">
      <formula>0</formula>
    </cfRule>
  </conditionalFormatting>
  <conditionalFormatting sqref="T7:T28">
    <cfRule type="cellIs" dxfId="486" priority="14" operator="lessThan">
      <formula>0</formula>
    </cfRule>
    <cfRule type="cellIs" dxfId="485" priority="15" operator="lessThan">
      <formula>0</formula>
    </cfRule>
    <cfRule type="cellIs" dxfId="484" priority="16" operator="lessThan">
      <formula>0</formula>
    </cfRule>
  </conditionalFormatting>
  <conditionalFormatting sqref="D5:K5">
    <cfRule type="cellIs" dxfId="483" priority="13" operator="greaterThan">
      <formula>0</formula>
    </cfRule>
  </conditionalFormatting>
  <conditionalFormatting sqref="L4 L6 L28:L29">
    <cfRule type="cellIs" dxfId="482" priority="12" operator="equal">
      <formula>$L$4</formula>
    </cfRule>
  </conditionalFormatting>
  <conditionalFormatting sqref="D7:S7">
    <cfRule type="cellIs" dxfId="481" priority="11" operator="greaterThan">
      <formula>0</formula>
    </cfRule>
  </conditionalFormatting>
  <conditionalFormatting sqref="D9:S9">
    <cfRule type="cellIs" dxfId="480" priority="10" operator="greaterThan">
      <formula>0</formula>
    </cfRule>
  </conditionalFormatting>
  <conditionalFormatting sqref="D11:S11">
    <cfRule type="cellIs" dxfId="479" priority="9" operator="greaterThan">
      <formula>0</formula>
    </cfRule>
  </conditionalFormatting>
  <conditionalFormatting sqref="D13:S13">
    <cfRule type="cellIs" dxfId="478" priority="8" operator="greaterThan">
      <formula>0</formula>
    </cfRule>
  </conditionalFormatting>
  <conditionalFormatting sqref="D15:S15">
    <cfRule type="cellIs" dxfId="477" priority="7" operator="greaterThan">
      <formula>0</formula>
    </cfRule>
  </conditionalFormatting>
  <conditionalFormatting sqref="D17:S17">
    <cfRule type="cellIs" dxfId="476" priority="6" operator="greaterThan">
      <formula>0</formula>
    </cfRule>
  </conditionalFormatting>
  <conditionalFormatting sqref="D19:S19">
    <cfRule type="cellIs" dxfId="475" priority="5" operator="greaterThan">
      <formula>0</formula>
    </cfRule>
  </conditionalFormatting>
  <conditionalFormatting sqref="D21:S21">
    <cfRule type="cellIs" dxfId="474" priority="4" operator="greaterThan">
      <formula>0</formula>
    </cfRule>
  </conditionalFormatting>
  <conditionalFormatting sqref="D23:S23">
    <cfRule type="cellIs" dxfId="473" priority="3" operator="greaterThan">
      <formula>0</formula>
    </cfRule>
  </conditionalFormatting>
  <conditionalFormatting sqref="D25:S25">
    <cfRule type="cellIs" dxfId="472" priority="2" operator="greaterThan">
      <formula>0</formula>
    </cfRule>
  </conditionalFormatting>
  <conditionalFormatting sqref="D27:S27">
    <cfRule type="cellIs" dxfId="471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'22'!D29</f>
        <v>1104454</v>
      </c>
      <c r="E4" s="2">
        <f>'22'!E29</f>
        <v>890</v>
      </c>
      <c r="F4" s="2">
        <f>'22'!F29</f>
        <v>2510</v>
      </c>
      <c r="G4" s="2">
        <f>'22'!G29</f>
        <v>480</v>
      </c>
      <c r="H4" s="2">
        <f>'22'!H29</f>
        <v>4570</v>
      </c>
      <c r="I4" s="2">
        <f>'22'!I29</f>
        <v>821</v>
      </c>
      <c r="J4" s="2">
        <f>'22'!J29</f>
        <v>237</v>
      </c>
      <c r="K4" s="2">
        <f>'22'!K29</f>
        <v>221</v>
      </c>
      <c r="L4" s="2">
        <f>'22'!L29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0" priority="43" operator="equal">
      <formula>212030016606640</formula>
    </cfRule>
  </conditionalFormatting>
  <conditionalFormatting sqref="D29 E4:E6 E28:K29">
    <cfRule type="cellIs" dxfId="469" priority="41" operator="equal">
      <formula>$E$4</formula>
    </cfRule>
    <cfRule type="cellIs" dxfId="468" priority="42" operator="equal">
      <formula>2120</formula>
    </cfRule>
  </conditionalFormatting>
  <conditionalFormatting sqref="D29:E29 F4:F6 F28:F29">
    <cfRule type="cellIs" dxfId="467" priority="39" operator="equal">
      <formula>$F$4</formula>
    </cfRule>
    <cfRule type="cellIs" dxfId="466" priority="40" operator="equal">
      <formula>300</formula>
    </cfRule>
  </conditionalFormatting>
  <conditionalFormatting sqref="G4:G6 G28:G29">
    <cfRule type="cellIs" dxfId="465" priority="37" operator="equal">
      <formula>$G$4</formula>
    </cfRule>
    <cfRule type="cellIs" dxfId="464" priority="38" operator="equal">
      <formula>1660</formula>
    </cfRule>
  </conditionalFormatting>
  <conditionalFormatting sqref="H4:H6 H28:H29">
    <cfRule type="cellIs" dxfId="463" priority="35" operator="equal">
      <formula>$H$4</formula>
    </cfRule>
    <cfRule type="cellIs" dxfId="462" priority="36" operator="equal">
      <formula>6640</formula>
    </cfRule>
  </conditionalFormatting>
  <conditionalFormatting sqref="T6:T28">
    <cfRule type="cellIs" dxfId="461" priority="34" operator="lessThan">
      <formula>0</formula>
    </cfRule>
  </conditionalFormatting>
  <conditionalFormatting sqref="T7:T27">
    <cfRule type="cellIs" dxfId="460" priority="31" operator="lessThan">
      <formula>0</formula>
    </cfRule>
    <cfRule type="cellIs" dxfId="459" priority="32" operator="lessThan">
      <formula>0</formula>
    </cfRule>
    <cfRule type="cellIs" dxfId="458" priority="33" operator="lessThan">
      <formula>0</formula>
    </cfRule>
  </conditionalFormatting>
  <conditionalFormatting sqref="E4:E6 E28:K28">
    <cfRule type="cellIs" dxfId="457" priority="30" operator="equal">
      <formula>$E$4</formula>
    </cfRule>
  </conditionalFormatting>
  <conditionalFormatting sqref="D28:D29 D6 D4:M4">
    <cfRule type="cellIs" dxfId="456" priority="29" operator="equal">
      <formula>$D$4</formula>
    </cfRule>
  </conditionalFormatting>
  <conditionalFormatting sqref="I4:I6 I28:I29">
    <cfRule type="cellIs" dxfId="455" priority="28" operator="equal">
      <formula>$I$4</formula>
    </cfRule>
  </conditionalFormatting>
  <conditionalFormatting sqref="J4:J6 J28:J29">
    <cfRule type="cellIs" dxfId="454" priority="27" operator="equal">
      <formula>$J$4</formula>
    </cfRule>
  </conditionalFormatting>
  <conditionalFormatting sqref="K4:K6 K28:K29">
    <cfRule type="cellIs" dxfId="453" priority="26" operator="equal">
      <formula>$K$4</formula>
    </cfRule>
  </conditionalFormatting>
  <conditionalFormatting sqref="M4:M6">
    <cfRule type="cellIs" dxfId="452" priority="25" operator="equal">
      <formula>$L$4</formula>
    </cfRule>
  </conditionalFormatting>
  <conditionalFormatting sqref="T7:T28">
    <cfRule type="cellIs" dxfId="451" priority="22" operator="lessThan">
      <formula>0</formula>
    </cfRule>
    <cfRule type="cellIs" dxfId="450" priority="23" operator="lessThan">
      <formula>0</formula>
    </cfRule>
    <cfRule type="cellIs" dxfId="449" priority="24" operator="lessThan">
      <formula>0</formula>
    </cfRule>
  </conditionalFormatting>
  <conditionalFormatting sqref="D5:K5">
    <cfRule type="cellIs" dxfId="448" priority="21" operator="greaterThan">
      <formula>0</formula>
    </cfRule>
  </conditionalFormatting>
  <conditionalFormatting sqref="T6:T28">
    <cfRule type="cellIs" dxfId="447" priority="20" operator="lessThan">
      <formula>0</formula>
    </cfRule>
  </conditionalFormatting>
  <conditionalFormatting sqref="T7:T27">
    <cfRule type="cellIs" dxfId="446" priority="17" operator="lessThan">
      <formula>0</formula>
    </cfRule>
    <cfRule type="cellIs" dxfId="445" priority="18" operator="lessThan">
      <formula>0</formula>
    </cfRule>
    <cfRule type="cellIs" dxfId="444" priority="19" operator="lessThan">
      <formula>0</formula>
    </cfRule>
  </conditionalFormatting>
  <conditionalFormatting sqref="T7:T28">
    <cfRule type="cellIs" dxfId="443" priority="14" operator="lessThan">
      <formula>0</formula>
    </cfRule>
    <cfRule type="cellIs" dxfId="442" priority="15" operator="lessThan">
      <formula>0</formula>
    </cfRule>
    <cfRule type="cellIs" dxfId="441" priority="16" operator="lessThan">
      <formula>0</formula>
    </cfRule>
  </conditionalFormatting>
  <conditionalFormatting sqref="D5:K5">
    <cfRule type="cellIs" dxfId="440" priority="13" operator="greaterThan">
      <formula>0</formula>
    </cfRule>
  </conditionalFormatting>
  <conditionalFormatting sqref="L4 L6 L28:L29">
    <cfRule type="cellIs" dxfId="439" priority="12" operator="equal">
      <formula>$L$4</formula>
    </cfRule>
  </conditionalFormatting>
  <conditionalFormatting sqref="D7:S7">
    <cfRule type="cellIs" dxfId="438" priority="11" operator="greaterThan">
      <formula>0</formula>
    </cfRule>
  </conditionalFormatting>
  <conditionalFormatting sqref="D9:S9">
    <cfRule type="cellIs" dxfId="437" priority="10" operator="greaterThan">
      <formula>0</formula>
    </cfRule>
  </conditionalFormatting>
  <conditionalFormatting sqref="D11:S11">
    <cfRule type="cellIs" dxfId="436" priority="9" operator="greaterThan">
      <formula>0</formula>
    </cfRule>
  </conditionalFormatting>
  <conditionalFormatting sqref="D13:S13">
    <cfRule type="cellIs" dxfId="435" priority="8" operator="greaterThan">
      <formula>0</formula>
    </cfRule>
  </conditionalFormatting>
  <conditionalFormatting sqref="D15:S15">
    <cfRule type="cellIs" dxfId="434" priority="7" operator="greaterThan">
      <formula>0</formula>
    </cfRule>
  </conditionalFormatting>
  <conditionalFormatting sqref="D17:S17">
    <cfRule type="cellIs" dxfId="433" priority="6" operator="greaterThan">
      <formula>0</formula>
    </cfRule>
  </conditionalFormatting>
  <conditionalFormatting sqref="D19:S19">
    <cfRule type="cellIs" dxfId="432" priority="5" operator="greaterThan">
      <formula>0</formula>
    </cfRule>
  </conditionalFormatting>
  <conditionalFormatting sqref="D21:S21">
    <cfRule type="cellIs" dxfId="431" priority="4" operator="greaterThan">
      <formula>0</formula>
    </cfRule>
  </conditionalFormatting>
  <conditionalFormatting sqref="D23:S23">
    <cfRule type="cellIs" dxfId="430" priority="3" operator="greaterThan">
      <formula>0</formula>
    </cfRule>
  </conditionalFormatting>
  <conditionalFormatting sqref="D25:S25">
    <cfRule type="cellIs" dxfId="429" priority="2" operator="greaterThan">
      <formula>0</formula>
    </cfRule>
  </conditionalFormatting>
  <conditionalFormatting sqref="D27:S27">
    <cfRule type="cellIs" dxfId="428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47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'23'!D29</f>
        <v>1104454</v>
      </c>
      <c r="E4" s="2">
        <f>'23'!E29</f>
        <v>890</v>
      </c>
      <c r="F4" s="2">
        <f>'23'!F29</f>
        <v>2510</v>
      </c>
      <c r="G4" s="2">
        <f>'23'!G29</f>
        <v>480</v>
      </c>
      <c r="H4" s="2">
        <f>'23'!H29</f>
        <v>4570</v>
      </c>
      <c r="I4" s="2">
        <f>'23'!I29</f>
        <v>821</v>
      </c>
      <c r="J4" s="2">
        <f>'23'!J29</f>
        <v>237</v>
      </c>
      <c r="K4" s="2">
        <f>'23'!K29</f>
        <v>221</v>
      </c>
      <c r="L4" s="2">
        <f>'23'!L29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7" priority="43" operator="equal">
      <formula>212030016606640</formula>
    </cfRule>
  </conditionalFormatting>
  <conditionalFormatting sqref="D29 E4:E6 E28:K29">
    <cfRule type="cellIs" dxfId="426" priority="41" operator="equal">
      <formula>$E$4</formula>
    </cfRule>
    <cfRule type="cellIs" dxfId="425" priority="42" operator="equal">
      <formula>2120</formula>
    </cfRule>
  </conditionalFormatting>
  <conditionalFormatting sqref="D29:E29 F4:F6 F28:F29">
    <cfRule type="cellIs" dxfId="424" priority="39" operator="equal">
      <formula>$F$4</formula>
    </cfRule>
    <cfRule type="cellIs" dxfId="423" priority="40" operator="equal">
      <formula>300</formula>
    </cfRule>
  </conditionalFormatting>
  <conditionalFormatting sqref="G4:G6 G28:G29">
    <cfRule type="cellIs" dxfId="422" priority="37" operator="equal">
      <formula>$G$4</formula>
    </cfRule>
    <cfRule type="cellIs" dxfId="421" priority="38" operator="equal">
      <formula>1660</formula>
    </cfRule>
  </conditionalFormatting>
  <conditionalFormatting sqref="H4:H6 H28:H29">
    <cfRule type="cellIs" dxfId="420" priority="35" operator="equal">
      <formula>$H$4</formula>
    </cfRule>
    <cfRule type="cellIs" dxfId="419" priority="36" operator="equal">
      <formula>6640</formula>
    </cfRule>
  </conditionalFormatting>
  <conditionalFormatting sqref="T6:T28">
    <cfRule type="cellIs" dxfId="418" priority="34" operator="lessThan">
      <formula>0</formula>
    </cfRule>
  </conditionalFormatting>
  <conditionalFormatting sqref="T7:T27">
    <cfRule type="cellIs" dxfId="417" priority="31" operator="lessThan">
      <formula>0</formula>
    </cfRule>
    <cfRule type="cellIs" dxfId="416" priority="32" operator="lessThan">
      <formula>0</formula>
    </cfRule>
    <cfRule type="cellIs" dxfId="415" priority="33" operator="lessThan">
      <formula>0</formula>
    </cfRule>
  </conditionalFormatting>
  <conditionalFormatting sqref="E4:E6 E28:K28">
    <cfRule type="cellIs" dxfId="414" priority="30" operator="equal">
      <formula>$E$4</formula>
    </cfRule>
  </conditionalFormatting>
  <conditionalFormatting sqref="D28:D29 D6 D4:M4">
    <cfRule type="cellIs" dxfId="413" priority="29" operator="equal">
      <formula>$D$4</formula>
    </cfRule>
  </conditionalFormatting>
  <conditionalFormatting sqref="I4:I6 I28:I29">
    <cfRule type="cellIs" dxfId="412" priority="28" operator="equal">
      <formula>$I$4</formula>
    </cfRule>
  </conditionalFormatting>
  <conditionalFormatting sqref="J4:J6 J28:J29">
    <cfRule type="cellIs" dxfId="411" priority="27" operator="equal">
      <formula>$J$4</formula>
    </cfRule>
  </conditionalFormatting>
  <conditionalFormatting sqref="K4:K6 K28:K29">
    <cfRule type="cellIs" dxfId="410" priority="26" operator="equal">
      <formula>$K$4</formula>
    </cfRule>
  </conditionalFormatting>
  <conditionalFormatting sqref="M4:M6">
    <cfRule type="cellIs" dxfId="409" priority="25" operator="equal">
      <formula>$L$4</formula>
    </cfRule>
  </conditionalFormatting>
  <conditionalFormatting sqref="T7:T28">
    <cfRule type="cellIs" dxfId="408" priority="22" operator="lessThan">
      <formula>0</formula>
    </cfRule>
    <cfRule type="cellIs" dxfId="407" priority="23" operator="lessThan">
      <formula>0</formula>
    </cfRule>
    <cfRule type="cellIs" dxfId="406" priority="24" operator="lessThan">
      <formula>0</formula>
    </cfRule>
  </conditionalFormatting>
  <conditionalFormatting sqref="D5:K5">
    <cfRule type="cellIs" dxfId="405" priority="21" operator="greaterThan">
      <formula>0</formula>
    </cfRule>
  </conditionalFormatting>
  <conditionalFormatting sqref="T6:T28">
    <cfRule type="cellIs" dxfId="404" priority="20" operator="lessThan">
      <formula>0</formula>
    </cfRule>
  </conditionalFormatting>
  <conditionalFormatting sqref="T7:T27">
    <cfRule type="cellIs" dxfId="403" priority="17" operator="lessThan">
      <formula>0</formula>
    </cfRule>
    <cfRule type="cellIs" dxfId="402" priority="18" operator="lessThan">
      <formula>0</formula>
    </cfRule>
    <cfRule type="cellIs" dxfId="401" priority="19" operator="lessThan">
      <formula>0</formula>
    </cfRule>
  </conditionalFormatting>
  <conditionalFormatting sqref="T7:T28">
    <cfRule type="cellIs" dxfId="400" priority="14" operator="lessThan">
      <formula>0</formula>
    </cfRule>
    <cfRule type="cellIs" dxfId="399" priority="15" operator="lessThan">
      <formula>0</formula>
    </cfRule>
    <cfRule type="cellIs" dxfId="398" priority="16" operator="lessThan">
      <formula>0</formula>
    </cfRule>
  </conditionalFormatting>
  <conditionalFormatting sqref="D5:K5">
    <cfRule type="cellIs" dxfId="397" priority="13" operator="greaterThan">
      <formula>0</formula>
    </cfRule>
  </conditionalFormatting>
  <conditionalFormatting sqref="L4 L6 L28:L29">
    <cfRule type="cellIs" dxfId="396" priority="12" operator="equal">
      <formula>$L$4</formula>
    </cfRule>
  </conditionalFormatting>
  <conditionalFormatting sqref="D7:S7">
    <cfRule type="cellIs" dxfId="395" priority="11" operator="greaterThan">
      <formula>0</formula>
    </cfRule>
  </conditionalFormatting>
  <conditionalFormatting sqref="D9:S9">
    <cfRule type="cellIs" dxfId="394" priority="10" operator="greaterThan">
      <formula>0</formula>
    </cfRule>
  </conditionalFormatting>
  <conditionalFormatting sqref="D11:S11">
    <cfRule type="cellIs" dxfId="393" priority="9" operator="greaterThan">
      <formula>0</formula>
    </cfRule>
  </conditionalFormatting>
  <conditionalFormatting sqref="D13:S13">
    <cfRule type="cellIs" dxfId="392" priority="8" operator="greaterThan">
      <formula>0</formula>
    </cfRule>
  </conditionalFormatting>
  <conditionalFormatting sqref="D15:S15">
    <cfRule type="cellIs" dxfId="391" priority="7" operator="greaterThan">
      <formula>0</formula>
    </cfRule>
  </conditionalFormatting>
  <conditionalFormatting sqref="D17:S17">
    <cfRule type="cellIs" dxfId="390" priority="6" operator="greaterThan">
      <formula>0</formula>
    </cfRule>
  </conditionalFormatting>
  <conditionalFormatting sqref="D19:S19">
    <cfRule type="cellIs" dxfId="389" priority="5" operator="greaterThan">
      <formula>0</formula>
    </cfRule>
  </conditionalFormatting>
  <conditionalFormatting sqref="D21:S21">
    <cfRule type="cellIs" dxfId="388" priority="4" operator="greaterThan">
      <formula>0</formula>
    </cfRule>
  </conditionalFormatting>
  <conditionalFormatting sqref="D23:S23">
    <cfRule type="cellIs" dxfId="387" priority="3" operator="greaterThan">
      <formula>0</formula>
    </cfRule>
  </conditionalFormatting>
  <conditionalFormatting sqref="D25:S25">
    <cfRule type="cellIs" dxfId="386" priority="2" operator="greaterThan">
      <formula>0</formula>
    </cfRule>
  </conditionalFormatting>
  <conditionalFormatting sqref="D27:S27">
    <cfRule type="cellIs" dxfId="385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47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'24'!D29</f>
        <v>1104454</v>
      </c>
      <c r="E4" s="2">
        <f>'24'!E29</f>
        <v>890</v>
      </c>
      <c r="F4" s="2">
        <f>'24'!F29</f>
        <v>2510</v>
      </c>
      <c r="G4" s="2">
        <f>'24'!G29</f>
        <v>480</v>
      </c>
      <c r="H4" s="2">
        <f>'24'!H29</f>
        <v>4570</v>
      </c>
      <c r="I4" s="2">
        <f>'24'!I29</f>
        <v>821</v>
      </c>
      <c r="J4" s="2">
        <f>'24'!J29</f>
        <v>237</v>
      </c>
      <c r="K4" s="2">
        <f>'24'!K29</f>
        <v>221</v>
      </c>
      <c r="L4" s="2">
        <f>'24'!L29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4" priority="43" operator="equal">
      <formula>212030016606640</formula>
    </cfRule>
  </conditionalFormatting>
  <conditionalFormatting sqref="D29 E4:E6 E28:K29">
    <cfRule type="cellIs" dxfId="383" priority="41" operator="equal">
      <formula>$E$4</formula>
    </cfRule>
    <cfRule type="cellIs" dxfId="382" priority="42" operator="equal">
      <formula>2120</formula>
    </cfRule>
  </conditionalFormatting>
  <conditionalFormatting sqref="D29:E29 F4:F6 F28:F29">
    <cfRule type="cellIs" dxfId="381" priority="39" operator="equal">
      <formula>$F$4</formula>
    </cfRule>
    <cfRule type="cellIs" dxfId="380" priority="40" operator="equal">
      <formula>300</formula>
    </cfRule>
  </conditionalFormatting>
  <conditionalFormatting sqref="G4:G6 G28:G29">
    <cfRule type="cellIs" dxfId="379" priority="37" operator="equal">
      <formula>$G$4</formula>
    </cfRule>
    <cfRule type="cellIs" dxfId="378" priority="38" operator="equal">
      <formula>1660</formula>
    </cfRule>
  </conditionalFormatting>
  <conditionalFormatting sqref="H4:H6 H28:H29">
    <cfRule type="cellIs" dxfId="377" priority="35" operator="equal">
      <formula>$H$4</formula>
    </cfRule>
    <cfRule type="cellIs" dxfId="376" priority="36" operator="equal">
      <formula>6640</formula>
    </cfRule>
  </conditionalFormatting>
  <conditionalFormatting sqref="T6:T28">
    <cfRule type="cellIs" dxfId="375" priority="34" operator="lessThan">
      <formula>0</formula>
    </cfRule>
  </conditionalFormatting>
  <conditionalFormatting sqref="T7:T27">
    <cfRule type="cellIs" dxfId="374" priority="31" operator="lessThan">
      <formula>0</formula>
    </cfRule>
    <cfRule type="cellIs" dxfId="373" priority="32" operator="lessThan">
      <formula>0</formula>
    </cfRule>
    <cfRule type="cellIs" dxfId="372" priority="33" operator="lessThan">
      <formula>0</formula>
    </cfRule>
  </conditionalFormatting>
  <conditionalFormatting sqref="E4:E6 E28:K28">
    <cfRule type="cellIs" dxfId="371" priority="30" operator="equal">
      <formula>$E$4</formula>
    </cfRule>
  </conditionalFormatting>
  <conditionalFormatting sqref="D28:D29 D6 D4:M4">
    <cfRule type="cellIs" dxfId="370" priority="29" operator="equal">
      <formula>$D$4</formula>
    </cfRule>
  </conditionalFormatting>
  <conditionalFormatting sqref="I4:I6 I28:I29">
    <cfRule type="cellIs" dxfId="369" priority="28" operator="equal">
      <formula>$I$4</formula>
    </cfRule>
  </conditionalFormatting>
  <conditionalFormatting sqref="J4:J6 J28:J29">
    <cfRule type="cellIs" dxfId="368" priority="27" operator="equal">
      <formula>$J$4</formula>
    </cfRule>
  </conditionalFormatting>
  <conditionalFormatting sqref="K4:K6 K28:K29">
    <cfRule type="cellIs" dxfId="367" priority="26" operator="equal">
      <formula>$K$4</formula>
    </cfRule>
  </conditionalFormatting>
  <conditionalFormatting sqref="M4:M6">
    <cfRule type="cellIs" dxfId="366" priority="25" operator="equal">
      <formula>$L$4</formula>
    </cfRule>
  </conditionalFormatting>
  <conditionalFormatting sqref="T7:T28">
    <cfRule type="cellIs" dxfId="365" priority="22" operator="lessThan">
      <formula>0</formula>
    </cfRule>
    <cfRule type="cellIs" dxfId="364" priority="23" operator="lessThan">
      <formula>0</formula>
    </cfRule>
    <cfRule type="cellIs" dxfId="363" priority="24" operator="lessThan">
      <formula>0</formula>
    </cfRule>
  </conditionalFormatting>
  <conditionalFormatting sqref="D5:K5">
    <cfRule type="cellIs" dxfId="362" priority="21" operator="greaterThan">
      <formula>0</formula>
    </cfRule>
  </conditionalFormatting>
  <conditionalFormatting sqref="T6:T28">
    <cfRule type="cellIs" dxfId="361" priority="20" operator="lessThan">
      <formula>0</formula>
    </cfRule>
  </conditionalFormatting>
  <conditionalFormatting sqref="T7:T27">
    <cfRule type="cellIs" dxfId="360" priority="17" operator="lessThan">
      <formula>0</formula>
    </cfRule>
    <cfRule type="cellIs" dxfId="359" priority="18" operator="lessThan">
      <formula>0</formula>
    </cfRule>
    <cfRule type="cellIs" dxfId="358" priority="19" operator="lessThan">
      <formula>0</formula>
    </cfRule>
  </conditionalFormatting>
  <conditionalFormatting sqref="T7:T28">
    <cfRule type="cellIs" dxfId="357" priority="14" operator="lessThan">
      <formula>0</formula>
    </cfRule>
    <cfRule type="cellIs" dxfId="356" priority="15" operator="lessThan">
      <formula>0</formula>
    </cfRule>
    <cfRule type="cellIs" dxfId="355" priority="16" operator="lessThan">
      <formula>0</formula>
    </cfRule>
  </conditionalFormatting>
  <conditionalFormatting sqref="D5:K5">
    <cfRule type="cellIs" dxfId="354" priority="13" operator="greaterThan">
      <formula>0</formula>
    </cfRule>
  </conditionalFormatting>
  <conditionalFormatting sqref="L4 L6 L28:L29">
    <cfRule type="cellIs" dxfId="353" priority="12" operator="equal">
      <formula>$L$4</formula>
    </cfRule>
  </conditionalFormatting>
  <conditionalFormatting sqref="D7:S7">
    <cfRule type="cellIs" dxfId="352" priority="11" operator="greaterThan">
      <formula>0</formula>
    </cfRule>
  </conditionalFormatting>
  <conditionalFormatting sqref="D9:S9">
    <cfRule type="cellIs" dxfId="351" priority="10" operator="greaterThan">
      <formula>0</formula>
    </cfRule>
  </conditionalFormatting>
  <conditionalFormatting sqref="D11:S11">
    <cfRule type="cellIs" dxfId="350" priority="9" operator="greaterThan">
      <formula>0</formula>
    </cfRule>
  </conditionalFormatting>
  <conditionalFormatting sqref="D13:S13">
    <cfRule type="cellIs" dxfId="349" priority="8" operator="greaterThan">
      <formula>0</formula>
    </cfRule>
  </conditionalFormatting>
  <conditionalFormatting sqref="D15:S15">
    <cfRule type="cellIs" dxfId="348" priority="7" operator="greaterThan">
      <formula>0</formula>
    </cfRule>
  </conditionalFormatting>
  <conditionalFormatting sqref="D17:S17">
    <cfRule type="cellIs" dxfId="347" priority="6" operator="greaterThan">
      <formula>0</formula>
    </cfRule>
  </conditionalFormatting>
  <conditionalFormatting sqref="D19:S19">
    <cfRule type="cellIs" dxfId="346" priority="5" operator="greaterThan">
      <formula>0</formula>
    </cfRule>
  </conditionalFormatting>
  <conditionalFormatting sqref="D21:S21">
    <cfRule type="cellIs" dxfId="345" priority="4" operator="greaterThan">
      <formula>0</formula>
    </cfRule>
  </conditionalFormatting>
  <conditionalFormatting sqref="D23:S23">
    <cfRule type="cellIs" dxfId="344" priority="3" operator="greaterThan">
      <formula>0</formula>
    </cfRule>
  </conditionalFormatting>
  <conditionalFormatting sqref="D25:S25">
    <cfRule type="cellIs" dxfId="343" priority="2" operator="greaterThan">
      <formula>0</formula>
    </cfRule>
  </conditionalFormatting>
  <conditionalFormatting sqref="D27:S27">
    <cfRule type="cellIs" dxfId="342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H33" sqref="H3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'25'!D29</f>
        <v>1104454</v>
      </c>
      <c r="E4" s="2">
        <f>'25'!E29</f>
        <v>890</v>
      </c>
      <c r="F4" s="2">
        <f>'25'!F29</f>
        <v>2510</v>
      </c>
      <c r="G4" s="2">
        <f>'25'!G29</f>
        <v>480</v>
      </c>
      <c r="H4" s="2">
        <f>'25'!H29</f>
        <v>4570</v>
      </c>
      <c r="I4" s="2">
        <f>'25'!I29</f>
        <v>821</v>
      </c>
      <c r="J4" s="2">
        <f>'25'!J29</f>
        <v>237</v>
      </c>
      <c r="K4" s="2">
        <f>'25'!K29</f>
        <v>221</v>
      </c>
      <c r="L4" s="2">
        <f>'25'!L29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1" priority="43" operator="equal">
      <formula>212030016606640</formula>
    </cfRule>
  </conditionalFormatting>
  <conditionalFormatting sqref="D29 E4:E6 E28:K29">
    <cfRule type="cellIs" dxfId="340" priority="41" operator="equal">
      <formula>$E$4</formula>
    </cfRule>
    <cfRule type="cellIs" dxfId="339" priority="42" operator="equal">
      <formula>2120</formula>
    </cfRule>
  </conditionalFormatting>
  <conditionalFormatting sqref="D29:E29 F4:F6 F28:F29">
    <cfRule type="cellIs" dxfId="338" priority="39" operator="equal">
      <formula>$F$4</formula>
    </cfRule>
    <cfRule type="cellIs" dxfId="337" priority="40" operator="equal">
      <formula>300</formula>
    </cfRule>
  </conditionalFormatting>
  <conditionalFormatting sqref="G4:G6 G28:G29">
    <cfRule type="cellIs" dxfId="336" priority="37" operator="equal">
      <formula>$G$4</formula>
    </cfRule>
    <cfRule type="cellIs" dxfId="335" priority="38" operator="equal">
      <formula>1660</formula>
    </cfRule>
  </conditionalFormatting>
  <conditionalFormatting sqref="H4:H6 H28:H29">
    <cfRule type="cellIs" dxfId="334" priority="35" operator="equal">
      <formula>$H$4</formula>
    </cfRule>
    <cfRule type="cellIs" dxfId="333" priority="36" operator="equal">
      <formula>6640</formula>
    </cfRule>
  </conditionalFormatting>
  <conditionalFormatting sqref="T6:T28">
    <cfRule type="cellIs" dxfId="332" priority="34" operator="lessThan">
      <formula>0</formula>
    </cfRule>
  </conditionalFormatting>
  <conditionalFormatting sqref="T7:T27">
    <cfRule type="cellIs" dxfId="331" priority="31" operator="lessThan">
      <formula>0</formula>
    </cfRule>
    <cfRule type="cellIs" dxfId="330" priority="32" operator="lessThan">
      <formula>0</formula>
    </cfRule>
    <cfRule type="cellIs" dxfId="329" priority="33" operator="lessThan">
      <formula>0</formula>
    </cfRule>
  </conditionalFormatting>
  <conditionalFormatting sqref="E4:E6 E28:K28">
    <cfRule type="cellIs" dxfId="328" priority="30" operator="equal">
      <formula>$E$4</formula>
    </cfRule>
  </conditionalFormatting>
  <conditionalFormatting sqref="D28:D29 D6 D4:M4">
    <cfRule type="cellIs" dxfId="327" priority="29" operator="equal">
      <formula>$D$4</formula>
    </cfRule>
  </conditionalFormatting>
  <conditionalFormatting sqref="I4:I6 I28:I29">
    <cfRule type="cellIs" dxfId="326" priority="28" operator="equal">
      <formula>$I$4</formula>
    </cfRule>
  </conditionalFormatting>
  <conditionalFormatting sqref="J4:J6 J28:J29">
    <cfRule type="cellIs" dxfId="325" priority="27" operator="equal">
      <formula>$J$4</formula>
    </cfRule>
  </conditionalFormatting>
  <conditionalFormatting sqref="K4:K6 K28:K29">
    <cfRule type="cellIs" dxfId="324" priority="26" operator="equal">
      <formula>$K$4</formula>
    </cfRule>
  </conditionalFormatting>
  <conditionalFormatting sqref="M4:M6">
    <cfRule type="cellIs" dxfId="323" priority="25" operator="equal">
      <formula>$L$4</formula>
    </cfRule>
  </conditionalFormatting>
  <conditionalFormatting sqref="T7:T28">
    <cfRule type="cellIs" dxfId="322" priority="22" operator="lessThan">
      <formula>0</formula>
    </cfRule>
    <cfRule type="cellIs" dxfId="321" priority="23" operator="lessThan">
      <formula>0</formula>
    </cfRule>
    <cfRule type="cellIs" dxfId="320" priority="24" operator="lessThan">
      <formula>0</formula>
    </cfRule>
  </conditionalFormatting>
  <conditionalFormatting sqref="D5:K5">
    <cfRule type="cellIs" dxfId="319" priority="21" operator="greaterThan">
      <formula>0</formula>
    </cfRule>
  </conditionalFormatting>
  <conditionalFormatting sqref="T6:T28">
    <cfRule type="cellIs" dxfId="318" priority="20" operator="lessThan">
      <formula>0</formula>
    </cfRule>
  </conditionalFormatting>
  <conditionalFormatting sqref="T7:T27">
    <cfRule type="cellIs" dxfId="317" priority="17" operator="lessThan">
      <formula>0</formula>
    </cfRule>
    <cfRule type="cellIs" dxfId="316" priority="18" operator="lessThan">
      <formula>0</formula>
    </cfRule>
    <cfRule type="cellIs" dxfId="315" priority="19" operator="lessThan">
      <formula>0</formula>
    </cfRule>
  </conditionalFormatting>
  <conditionalFormatting sqref="T7:T28">
    <cfRule type="cellIs" dxfId="314" priority="14" operator="lessThan">
      <formula>0</formula>
    </cfRule>
    <cfRule type="cellIs" dxfId="313" priority="15" operator="lessThan">
      <formula>0</formula>
    </cfRule>
    <cfRule type="cellIs" dxfId="312" priority="16" operator="lessThan">
      <formula>0</formula>
    </cfRule>
  </conditionalFormatting>
  <conditionalFormatting sqref="D5:K5">
    <cfRule type="cellIs" dxfId="311" priority="13" operator="greaterThan">
      <formula>0</formula>
    </cfRule>
  </conditionalFormatting>
  <conditionalFormatting sqref="L4 L6 L28:L29">
    <cfRule type="cellIs" dxfId="310" priority="12" operator="equal">
      <formula>$L$4</formula>
    </cfRule>
  </conditionalFormatting>
  <conditionalFormatting sqref="D7:S7">
    <cfRule type="cellIs" dxfId="309" priority="11" operator="greaterThan">
      <formula>0</formula>
    </cfRule>
  </conditionalFormatting>
  <conditionalFormatting sqref="D9:S9">
    <cfRule type="cellIs" dxfId="308" priority="10" operator="greaterThan">
      <formula>0</formula>
    </cfRule>
  </conditionalFormatting>
  <conditionalFormatting sqref="D11:S11">
    <cfRule type="cellIs" dxfId="307" priority="9" operator="greaterThan">
      <formula>0</formula>
    </cfRule>
  </conditionalFormatting>
  <conditionalFormatting sqref="D13:S13">
    <cfRule type="cellIs" dxfId="306" priority="8" operator="greaterThan">
      <formula>0</formula>
    </cfRule>
  </conditionalFormatting>
  <conditionalFormatting sqref="D15:S15">
    <cfRule type="cellIs" dxfId="305" priority="7" operator="greaterThan">
      <formula>0</formula>
    </cfRule>
  </conditionalFormatting>
  <conditionalFormatting sqref="D17:S17">
    <cfRule type="cellIs" dxfId="304" priority="6" operator="greaterThan">
      <formula>0</formula>
    </cfRule>
  </conditionalFormatting>
  <conditionalFormatting sqref="D19:S19">
    <cfRule type="cellIs" dxfId="303" priority="5" operator="greaterThan">
      <formula>0</formula>
    </cfRule>
  </conditionalFormatting>
  <conditionalFormatting sqref="D21:S21">
    <cfRule type="cellIs" dxfId="302" priority="4" operator="greaterThan">
      <formula>0</formula>
    </cfRule>
  </conditionalFormatting>
  <conditionalFormatting sqref="D23:S23">
    <cfRule type="cellIs" dxfId="301" priority="3" operator="greaterThan">
      <formula>0</formula>
    </cfRule>
  </conditionalFormatting>
  <conditionalFormatting sqref="D25:S25">
    <cfRule type="cellIs" dxfId="300" priority="2" operator="greaterThan">
      <formula>0</formula>
    </cfRule>
  </conditionalFormatting>
  <conditionalFormatting sqref="D27:S27">
    <cfRule type="cellIs" dxfId="299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'26'!D29</f>
        <v>1104454</v>
      </c>
      <c r="E4" s="2">
        <f>'26'!E29</f>
        <v>890</v>
      </c>
      <c r="F4" s="2">
        <f>'26'!F29</f>
        <v>2510</v>
      </c>
      <c r="G4" s="2">
        <f>'26'!G29</f>
        <v>480</v>
      </c>
      <c r="H4" s="2">
        <f>'26'!H29</f>
        <v>4570</v>
      </c>
      <c r="I4" s="2">
        <f>'26'!I29</f>
        <v>821</v>
      </c>
      <c r="J4" s="2">
        <f>'26'!J29</f>
        <v>237</v>
      </c>
      <c r="K4" s="2">
        <f>'26'!K29</f>
        <v>221</v>
      </c>
      <c r="L4" s="2">
        <f>'26'!L29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8" priority="43" operator="equal">
      <formula>212030016606640</formula>
    </cfRule>
  </conditionalFormatting>
  <conditionalFormatting sqref="D29 E4:E6 E28:K29">
    <cfRule type="cellIs" dxfId="297" priority="41" operator="equal">
      <formula>$E$4</formula>
    </cfRule>
    <cfRule type="cellIs" dxfId="296" priority="42" operator="equal">
      <formula>2120</formula>
    </cfRule>
  </conditionalFormatting>
  <conditionalFormatting sqref="D29:E29 F4:F6 F28:F29">
    <cfRule type="cellIs" dxfId="295" priority="39" operator="equal">
      <formula>$F$4</formula>
    </cfRule>
    <cfRule type="cellIs" dxfId="294" priority="40" operator="equal">
      <formula>300</formula>
    </cfRule>
  </conditionalFormatting>
  <conditionalFormatting sqref="G4:G6 G28:G29">
    <cfRule type="cellIs" dxfId="293" priority="37" operator="equal">
      <formula>$G$4</formula>
    </cfRule>
    <cfRule type="cellIs" dxfId="292" priority="38" operator="equal">
      <formula>1660</formula>
    </cfRule>
  </conditionalFormatting>
  <conditionalFormatting sqref="H4:H6 H28:H29">
    <cfRule type="cellIs" dxfId="291" priority="35" operator="equal">
      <formula>$H$4</formula>
    </cfRule>
    <cfRule type="cellIs" dxfId="290" priority="36" operator="equal">
      <formula>6640</formula>
    </cfRule>
  </conditionalFormatting>
  <conditionalFormatting sqref="T6:T28">
    <cfRule type="cellIs" dxfId="289" priority="34" operator="lessThan">
      <formula>0</formula>
    </cfRule>
  </conditionalFormatting>
  <conditionalFormatting sqref="T7:T27">
    <cfRule type="cellIs" dxfId="288" priority="31" operator="lessThan">
      <formula>0</formula>
    </cfRule>
    <cfRule type="cellIs" dxfId="287" priority="32" operator="lessThan">
      <formula>0</formula>
    </cfRule>
    <cfRule type="cellIs" dxfId="286" priority="33" operator="lessThan">
      <formula>0</formula>
    </cfRule>
  </conditionalFormatting>
  <conditionalFormatting sqref="E4:E6 E28:K28">
    <cfRule type="cellIs" dxfId="285" priority="30" operator="equal">
      <formula>$E$4</formula>
    </cfRule>
  </conditionalFormatting>
  <conditionalFormatting sqref="D28:D29 D6 D4:M4">
    <cfRule type="cellIs" dxfId="284" priority="29" operator="equal">
      <formula>$D$4</formula>
    </cfRule>
  </conditionalFormatting>
  <conditionalFormatting sqref="I4:I6 I28:I29">
    <cfRule type="cellIs" dxfId="283" priority="28" operator="equal">
      <formula>$I$4</formula>
    </cfRule>
  </conditionalFormatting>
  <conditionalFormatting sqref="J4:J6 J28:J29">
    <cfRule type="cellIs" dxfId="282" priority="27" operator="equal">
      <formula>$J$4</formula>
    </cfRule>
  </conditionalFormatting>
  <conditionalFormatting sqref="K4:K6 K28:K29">
    <cfRule type="cellIs" dxfId="281" priority="26" operator="equal">
      <formula>$K$4</formula>
    </cfRule>
  </conditionalFormatting>
  <conditionalFormatting sqref="M4:M6">
    <cfRule type="cellIs" dxfId="280" priority="25" operator="equal">
      <formula>$L$4</formula>
    </cfRule>
  </conditionalFormatting>
  <conditionalFormatting sqref="T7:T28">
    <cfRule type="cellIs" dxfId="279" priority="22" operator="lessThan">
      <formula>0</formula>
    </cfRule>
    <cfRule type="cellIs" dxfId="278" priority="23" operator="lessThan">
      <formula>0</formula>
    </cfRule>
    <cfRule type="cellIs" dxfId="277" priority="24" operator="lessThan">
      <formula>0</formula>
    </cfRule>
  </conditionalFormatting>
  <conditionalFormatting sqref="D5:K5">
    <cfRule type="cellIs" dxfId="276" priority="21" operator="greaterThan">
      <formula>0</formula>
    </cfRule>
  </conditionalFormatting>
  <conditionalFormatting sqref="T6:T28">
    <cfRule type="cellIs" dxfId="275" priority="20" operator="lessThan">
      <formula>0</formula>
    </cfRule>
  </conditionalFormatting>
  <conditionalFormatting sqref="T7:T27">
    <cfRule type="cellIs" dxfId="274" priority="17" operator="lessThan">
      <formula>0</formula>
    </cfRule>
    <cfRule type="cellIs" dxfId="273" priority="18" operator="lessThan">
      <formula>0</formula>
    </cfRule>
    <cfRule type="cellIs" dxfId="272" priority="19" operator="lessThan">
      <formula>0</formula>
    </cfRule>
  </conditionalFormatting>
  <conditionalFormatting sqref="T7:T28">
    <cfRule type="cellIs" dxfId="271" priority="14" operator="lessThan">
      <formula>0</formula>
    </cfRule>
    <cfRule type="cellIs" dxfId="270" priority="15" operator="lessThan">
      <formula>0</formula>
    </cfRule>
    <cfRule type="cellIs" dxfId="269" priority="16" operator="lessThan">
      <formula>0</formula>
    </cfRule>
  </conditionalFormatting>
  <conditionalFormatting sqref="D5:K5">
    <cfRule type="cellIs" dxfId="268" priority="13" operator="greaterThan">
      <formula>0</formula>
    </cfRule>
  </conditionalFormatting>
  <conditionalFormatting sqref="L4 L6 L28:L29">
    <cfRule type="cellIs" dxfId="267" priority="12" operator="equal">
      <formula>$L$4</formula>
    </cfRule>
  </conditionalFormatting>
  <conditionalFormatting sqref="D7:S7">
    <cfRule type="cellIs" dxfId="266" priority="11" operator="greaterThan">
      <formula>0</formula>
    </cfRule>
  </conditionalFormatting>
  <conditionalFormatting sqref="D9:S9">
    <cfRule type="cellIs" dxfId="265" priority="10" operator="greaterThan">
      <formula>0</formula>
    </cfRule>
  </conditionalFormatting>
  <conditionalFormatting sqref="D11:S11">
    <cfRule type="cellIs" dxfId="264" priority="9" operator="greaterThan">
      <formula>0</formula>
    </cfRule>
  </conditionalFormatting>
  <conditionalFormatting sqref="D13:S13">
    <cfRule type="cellIs" dxfId="263" priority="8" operator="greaterThan">
      <formula>0</formula>
    </cfRule>
  </conditionalFormatting>
  <conditionalFormatting sqref="D15:S15">
    <cfRule type="cellIs" dxfId="262" priority="7" operator="greaterThan">
      <formula>0</formula>
    </cfRule>
  </conditionalFormatting>
  <conditionalFormatting sqref="D17:S17">
    <cfRule type="cellIs" dxfId="261" priority="6" operator="greaterThan">
      <formula>0</formula>
    </cfRule>
  </conditionalFormatting>
  <conditionalFormatting sqref="D19:S19">
    <cfRule type="cellIs" dxfId="260" priority="5" operator="greaterThan">
      <formula>0</formula>
    </cfRule>
  </conditionalFormatting>
  <conditionalFormatting sqref="D21:S21">
    <cfRule type="cellIs" dxfId="259" priority="4" operator="greaterThan">
      <formula>0</formula>
    </cfRule>
  </conditionalFormatting>
  <conditionalFormatting sqref="D23:S23">
    <cfRule type="cellIs" dxfId="258" priority="3" operator="greaterThan">
      <formula>0</formula>
    </cfRule>
  </conditionalFormatting>
  <conditionalFormatting sqref="D25:S25">
    <cfRule type="cellIs" dxfId="257" priority="2" operator="greaterThan">
      <formula>0</formula>
    </cfRule>
  </conditionalFormatting>
  <conditionalFormatting sqref="D27:S27">
    <cfRule type="cellIs" dxfId="256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'27'!D29</f>
        <v>1104454</v>
      </c>
      <c r="E4" s="2">
        <f>'27'!E29</f>
        <v>890</v>
      </c>
      <c r="F4" s="2">
        <f>'27'!F29</f>
        <v>2510</v>
      </c>
      <c r="G4" s="2">
        <f>'27'!G29</f>
        <v>480</v>
      </c>
      <c r="H4" s="2">
        <f>'27'!H29</f>
        <v>4570</v>
      </c>
      <c r="I4" s="2">
        <f>'27'!I29</f>
        <v>821</v>
      </c>
      <c r="J4" s="2">
        <f>'27'!J29</f>
        <v>237</v>
      </c>
      <c r="K4" s="2">
        <f>'27'!K29</f>
        <v>221</v>
      </c>
      <c r="L4" s="2">
        <f>'27'!L29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5" priority="43" operator="equal">
      <formula>212030016606640</formula>
    </cfRule>
  </conditionalFormatting>
  <conditionalFormatting sqref="D29 E4:E6 E28:K29">
    <cfRule type="cellIs" dxfId="254" priority="41" operator="equal">
      <formula>$E$4</formula>
    </cfRule>
    <cfRule type="cellIs" dxfId="253" priority="42" operator="equal">
      <formula>2120</formula>
    </cfRule>
  </conditionalFormatting>
  <conditionalFormatting sqref="D29:E29 F4:F6 F28:F29">
    <cfRule type="cellIs" dxfId="252" priority="39" operator="equal">
      <formula>$F$4</formula>
    </cfRule>
    <cfRule type="cellIs" dxfId="251" priority="40" operator="equal">
      <formula>300</formula>
    </cfRule>
  </conditionalFormatting>
  <conditionalFormatting sqref="G4:G6 G28:G29">
    <cfRule type="cellIs" dxfId="250" priority="37" operator="equal">
      <formula>$G$4</formula>
    </cfRule>
    <cfRule type="cellIs" dxfId="249" priority="38" operator="equal">
      <formula>1660</formula>
    </cfRule>
  </conditionalFormatting>
  <conditionalFormatting sqref="H4:H6 H28:H29">
    <cfRule type="cellIs" dxfId="248" priority="35" operator="equal">
      <formula>$H$4</formula>
    </cfRule>
    <cfRule type="cellIs" dxfId="247" priority="36" operator="equal">
      <formula>6640</formula>
    </cfRule>
  </conditionalFormatting>
  <conditionalFormatting sqref="T6:T28">
    <cfRule type="cellIs" dxfId="246" priority="34" operator="lessThan">
      <formula>0</formula>
    </cfRule>
  </conditionalFormatting>
  <conditionalFormatting sqref="T7:T27">
    <cfRule type="cellIs" dxfId="245" priority="31" operator="lessThan">
      <formula>0</formula>
    </cfRule>
    <cfRule type="cellIs" dxfId="244" priority="32" operator="lessThan">
      <formula>0</formula>
    </cfRule>
    <cfRule type="cellIs" dxfId="243" priority="33" operator="lessThan">
      <formula>0</formula>
    </cfRule>
  </conditionalFormatting>
  <conditionalFormatting sqref="E4:E6 E28:K28">
    <cfRule type="cellIs" dxfId="242" priority="30" operator="equal">
      <formula>$E$4</formula>
    </cfRule>
  </conditionalFormatting>
  <conditionalFormatting sqref="D28:D29 D6 D4:M4">
    <cfRule type="cellIs" dxfId="241" priority="29" operator="equal">
      <formula>$D$4</formula>
    </cfRule>
  </conditionalFormatting>
  <conditionalFormatting sqref="I4:I6 I28:I29">
    <cfRule type="cellIs" dxfId="240" priority="28" operator="equal">
      <formula>$I$4</formula>
    </cfRule>
  </conditionalFormatting>
  <conditionalFormatting sqref="J4:J6 J28:J29">
    <cfRule type="cellIs" dxfId="239" priority="27" operator="equal">
      <formula>$J$4</formula>
    </cfRule>
  </conditionalFormatting>
  <conditionalFormatting sqref="K4:K6 K28:K29">
    <cfRule type="cellIs" dxfId="238" priority="26" operator="equal">
      <formula>$K$4</formula>
    </cfRule>
  </conditionalFormatting>
  <conditionalFormatting sqref="M4:M6">
    <cfRule type="cellIs" dxfId="237" priority="25" operator="equal">
      <formula>$L$4</formula>
    </cfRule>
  </conditionalFormatting>
  <conditionalFormatting sqref="T7:T28">
    <cfRule type="cellIs" dxfId="236" priority="22" operator="lessThan">
      <formula>0</formula>
    </cfRule>
    <cfRule type="cellIs" dxfId="235" priority="23" operator="lessThan">
      <formula>0</formula>
    </cfRule>
    <cfRule type="cellIs" dxfId="234" priority="24" operator="lessThan">
      <formula>0</formula>
    </cfRule>
  </conditionalFormatting>
  <conditionalFormatting sqref="D5:K5">
    <cfRule type="cellIs" dxfId="233" priority="21" operator="greaterThan">
      <formula>0</formula>
    </cfRule>
  </conditionalFormatting>
  <conditionalFormatting sqref="T6:T28">
    <cfRule type="cellIs" dxfId="232" priority="20" operator="lessThan">
      <formula>0</formula>
    </cfRule>
  </conditionalFormatting>
  <conditionalFormatting sqref="T7:T27">
    <cfRule type="cellIs" dxfId="231" priority="17" operator="lessThan">
      <formula>0</formula>
    </cfRule>
    <cfRule type="cellIs" dxfId="230" priority="18" operator="lessThan">
      <formula>0</formula>
    </cfRule>
    <cfRule type="cellIs" dxfId="229" priority="19" operator="lessThan">
      <formula>0</formula>
    </cfRule>
  </conditionalFormatting>
  <conditionalFormatting sqref="T7:T28">
    <cfRule type="cellIs" dxfId="228" priority="14" operator="lessThan">
      <formula>0</formula>
    </cfRule>
    <cfRule type="cellIs" dxfId="227" priority="15" operator="lessThan">
      <formula>0</formula>
    </cfRule>
    <cfRule type="cellIs" dxfId="226" priority="16" operator="lessThan">
      <formula>0</formula>
    </cfRule>
  </conditionalFormatting>
  <conditionalFormatting sqref="D5:K5">
    <cfRule type="cellIs" dxfId="225" priority="13" operator="greaterThan">
      <formula>0</formula>
    </cfRule>
  </conditionalFormatting>
  <conditionalFormatting sqref="L4 L6 L28:L29">
    <cfRule type="cellIs" dxfId="224" priority="12" operator="equal">
      <formula>$L$4</formula>
    </cfRule>
  </conditionalFormatting>
  <conditionalFormatting sqref="D7:S7">
    <cfRule type="cellIs" dxfId="223" priority="11" operator="greaterThan">
      <formula>0</formula>
    </cfRule>
  </conditionalFormatting>
  <conditionalFormatting sqref="D9:S9">
    <cfRule type="cellIs" dxfId="222" priority="10" operator="greaterThan">
      <formula>0</formula>
    </cfRule>
  </conditionalFormatting>
  <conditionalFormatting sqref="D11:S11">
    <cfRule type="cellIs" dxfId="221" priority="9" operator="greaterThan">
      <formula>0</formula>
    </cfRule>
  </conditionalFormatting>
  <conditionalFormatting sqref="D13:S13">
    <cfRule type="cellIs" dxfId="220" priority="8" operator="greaterThan">
      <formula>0</formula>
    </cfRule>
  </conditionalFormatting>
  <conditionalFormatting sqref="D15:S15">
    <cfRule type="cellIs" dxfId="219" priority="7" operator="greaterThan">
      <formula>0</formula>
    </cfRule>
  </conditionalFormatting>
  <conditionalFormatting sqref="D17:S17">
    <cfRule type="cellIs" dxfId="218" priority="6" operator="greaterThan">
      <formula>0</formula>
    </cfRule>
  </conditionalFormatting>
  <conditionalFormatting sqref="D19:S19">
    <cfRule type="cellIs" dxfId="217" priority="5" operator="greaterThan">
      <formula>0</formula>
    </cfRule>
  </conditionalFormatting>
  <conditionalFormatting sqref="D21:S21">
    <cfRule type="cellIs" dxfId="216" priority="4" operator="greaterThan">
      <formula>0</formula>
    </cfRule>
  </conditionalFormatting>
  <conditionalFormatting sqref="D23:S23">
    <cfRule type="cellIs" dxfId="215" priority="3" operator="greaterThan">
      <formula>0</formula>
    </cfRule>
  </conditionalFormatting>
  <conditionalFormatting sqref="D25:S25">
    <cfRule type="cellIs" dxfId="214" priority="2" operator="greaterThan">
      <formula>0</formula>
    </cfRule>
  </conditionalFormatting>
  <conditionalFormatting sqref="D27:S27">
    <cfRule type="cellIs" dxfId="213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'28'!D29</f>
        <v>1104454</v>
      </c>
      <c r="E4" s="2">
        <f>'28'!E29</f>
        <v>890</v>
      </c>
      <c r="F4" s="2">
        <f>'28'!F29</f>
        <v>2510</v>
      </c>
      <c r="G4" s="2">
        <f>'28'!G29</f>
        <v>480</v>
      </c>
      <c r="H4" s="2">
        <f>'28'!H29</f>
        <v>4570</v>
      </c>
      <c r="I4" s="2">
        <f>'28'!I29</f>
        <v>821</v>
      </c>
      <c r="J4" s="2">
        <f>'28'!J29</f>
        <v>237</v>
      </c>
      <c r="K4" s="2">
        <f>'28'!K29</f>
        <v>221</v>
      </c>
      <c r="L4" s="2">
        <f>'28'!L29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2" priority="43" operator="equal">
      <formula>212030016606640</formula>
    </cfRule>
  </conditionalFormatting>
  <conditionalFormatting sqref="D29 E4:E6 E28:K29">
    <cfRule type="cellIs" dxfId="211" priority="41" operator="equal">
      <formula>$E$4</formula>
    </cfRule>
    <cfRule type="cellIs" dxfId="210" priority="42" operator="equal">
      <formula>2120</formula>
    </cfRule>
  </conditionalFormatting>
  <conditionalFormatting sqref="D29:E29 F4:F6 F28:F29">
    <cfRule type="cellIs" dxfId="209" priority="39" operator="equal">
      <formula>$F$4</formula>
    </cfRule>
    <cfRule type="cellIs" dxfId="208" priority="40" operator="equal">
      <formula>300</formula>
    </cfRule>
  </conditionalFormatting>
  <conditionalFormatting sqref="G4:G6 G28:G29">
    <cfRule type="cellIs" dxfId="207" priority="37" operator="equal">
      <formula>$G$4</formula>
    </cfRule>
    <cfRule type="cellIs" dxfId="206" priority="38" operator="equal">
      <formula>1660</formula>
    </cfRule>
  </conditionalFormatting>
  <conditionalFormatting sqref="H4:H6 H28:H29">
    <cfRule type="cellIs" dxfId="205" priority="35" operator="equal">
      <formula>$H$4</formula>
    </cfRule>
    <cfRule type="cellIs" dxfId="204" priority="36" operator="equal">
      <formula>6640</formula>
    </cfRule>
  </conditionalFormatting>
  <conditionalFormatting sqref="T6:T28">
    <cfRule type="cellIs" dxfId="203" priority="34" operator="lessThan">
      <formula>0</formula>
    </cfRule>
  </conditionalFormatting>
  <conditionalFormatting sqref="T7:T27">
    <cfRule type="cellIs" dxfId="202" priority="31" operator="lessThan">
      <formula>0</formula>
    </cfRule>
    <cfRule type="cellIs" dxfId="201" priority="32" operator="lessThan">
      <formula>0</formula>
    </cfRule>
    <cfRule type="cellIs" dxfId="200" priority="33" operator="lessThan">
      <formula>0</formula>
    </cfRule>
  </conditionalFormatting>
  <conditionalFormatting sqref="E4:E6 E28:K28">
    <cfRule type="cellIs" dxfId="199" priority="30" operator="equal">
      <formula>$E$4</formula>
    </cfRule>
  </conditionalFormatting>
  <conditionalFormatting sqref="D28:D29 D6 D4:M4">
    <cfRule type="cellIs" dxfId="198" priority="29" operator="equal">
      <formula>$D$4</formula>
    </cfRule>
  </conditionalFormatting>
  <conditionalFormatting sqref="I4:I6 I28:I29">
    <cfRule type="cellIs" dxfId="197" priority="28" operator="equal">
      <formula>$I$4</formula>
    </cfRule>
  </conditionalFormatting>
  <conditionalFormatting sqref="J4:J6 J28:J29">
    <cfRule type="cellIs" dxfId="196" priority="27" operator="equal">
      <formula>$J$4</formula>
    </cfRule>
  </conditionalFormatting>
  <conditionalFormatting sqref="K4:K6 K28:K29">
    <cfRule type="cellIs" dxfId="195" priority="26" operator="equal">
      <formula>$K$4</formula>
    </cfRule>
  </conditionalFormatting>
  <conditionalFormatting sqref="M4:M6">
    <cfRule type="cellIs" dxfId="194" priority="25" operator="equal">
      <formula>$L$4</formula>
    </cfRule>
  </conditionalFormatting>
  <conditionalFormatting sqref="T7:T28">
    <cfRule type="cellIs" dxfId="193" priority="22" operator="lessThan">
      <formula>0</formula>
    </cfRule>
    <cfRule type="cellIs" dxfId="192" priority="23" operator="lessThan">
      <formula>0</formula>
    </cfRule>
    <cfRule type="cellIs" dxfId="191" priority="24" operator="lessThan">
      <formula>0</formula>
    </cfRule>
  </conditionalFormatting>
  <conditionalFormatting sqref="D5:K5">
    <cfRule type="cellIs" dxfId="190" priority="21" operator="greaterThan">
      <formula>0</formula>
    </cfRule>
  </conditionalFormatting>
  <conditionalFormatting sqref="T6:T28">
    <cfRule type="cellIs" dxfId="189" priority="20" operator="lessThan">
      <formula>0</formula>
    </cfRule>
  </conditionalFormatting>
  <conditionalFormatting sqref="T7:T27">
    <cfRule type="cellIs" dxfId="188" priority="17" operator="lessThan">
      <formula>0</formula>
    </cfRule>
    <cfRule type="cellIs" dxfId="187" priority="18" operator="lessThan">
      <formula>0</formula>
    </cfRule>
    <cfRule type="cellIs" dxfId="186" priority="19" operator="lessThan">
      <formula>0</formula>
    </cfRule>
  </conditionalFormatting>
  <conditionalFormatting sqref="T7:T28">
    <cfRule type="cellIs" dxfId="185" priority="14" operator="lessThan">
      <formula>0</formula>
    </cfRule>
    <cfRule type="cellIs" dxfId="184" priority="15" operator="lessThan">
      <formula>0</formula>
    </cfRule>
    <cfRule type="cellIs" dxfId="183" priority="16" operator="lessThan">
      <formula>0</formula>
    </cfRule>
  </conditionalFormatting>
  <conditionalFormatting sqref="D5:K5">
    <cfRule type="cellIs" dxfId="182" priority="13" operator="greaterThan">
      <formula>0</formula>
    </cfRule>
  </conditionalFormatting>
  <conditionalFormatting sqref="L4 L6 L28:L29">
    <cfRule type="cellIs" dxfId="181" priority="12" operator="equal">
      <formula>$L$4</formula>
    </cfRule>
  </conditionalFormatting>
  <conditionalFormatting sqref="D7:S7">
    <cfRule type="cellIs" dxfId="180" priority="11" operator="greaterThan">
      <formula>0</formula>
    </cfRule>
  </conditionalFormatting>
  <conditionalFormatting sqref="D9:S9">
    <cfRule type="cellIs" dxfId="179" priority="10" operator="greaterThan">
      <formula>0</formula>
    </cfRule>
  </conditionalFormatting>
  <conditionalFormatting sqref="D11:S11">
    <cfRule type="cellIs" dxfId="178" priority="9" operator="greaterThan">
      <formula>0</formula>
    </cfRule>
  </conditionalFormatting>
  <conditionalFormatting sqref="D13:S13">
    <cfRule type="cellIs" dxfId="177" priority="8" operator="greaterThan">
      <formula>0</formula>
    </cfRule>
  </conditionalFormatting>
  <conditionalFormatting sqref="D15:S15">
    <cfRule type="cellIs" dxfId="176" priority="7" operator="greaterThan">
      <formula>0</formula>
    </cfRule>
  </conditionalFormatting>
  <conditionalFormatting sqref="D17:S17">
    <cfRule type="cellIs" dxfId="175" priority="6" operator="greaterThan">
      <formula>0</formula>
    </cfRule>
  </conditionalFormatting>
  <conditionalFormatting sqref="D19:S19">
    <cfRule type="cellIs" dxfId="174" priority="5" operator="greaterThan">
      <formula>0</formula>
    </cfRule>
  </conditionalFormatting>
  <conditionalFormatting sqref="D21:S21">
    <cfRule type="cellIs" dxfId="173" priority="4" operator="greaterThan">
      <formula>0</formula>
    </cfRule>
  </conditionalFormatting>
  <conditionalFormatting sqref="D23:S23">
    <cfRule type="cellIs" dxfId="172" priority="3" operator="greaterThan">
      <formula>0</formula>
    </cfRule>
  </conditionalFormatting>
  <conditionalFormatting sqref="D25:S25">
    <cfRule type="cellIs" dxfId="171" priority="2" operator="greaterThan">
      <formula>0</formula>
    </cfRule>
  </conditionalFormatting>
  <conditionalFormatting sqref="D27:S27">
    <cfRule type="cellIs" dxfId="17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7" activePane="bottomLeft" state="frozen"/>
      <selection pane="bottomLeft" activeCell="F34" sqref="F34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50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'2'!D29</f>
        <v>894202</v>
      </c>
      <c r="E4" s="2">
        <f>'2'!E29</f>
        <v>1430</v>
      </c>
      <c r="F4" s="2">
        <f>'2'!F29</f>
        <v>3610</v>
      </c>
      <c r="G4" s="2">
        <f>'2'!G29</f>
        <v>510</v>
      </c>
      <c r="H4" s="2">
        <f>'2'!H29</f>
        <v>1280</v>
      </c>
      <c r="I4" s="2">
        <f>'2'!I29</f>
        <v>1002</v>
      </c>
      <c r="J4" s="2">
        <f>'2'!J29</f>
        <v>241</v>
      </c>
      <c r="K4" s="2">
        <f>'2'!K29</f>
        <v>242</v>
      </c>
      <c r="L4" s="2">
        <f>'2'!L29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>
        <v>5000</v>
      </c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>
        <v>10028</v>
      </c>
      <c r="E7" s="22">
        <v>50</v>
      </c>
      <c r="F7" s="22">
        <v>50</v>
      </c>
      <c r="G7" s="22">
        <v>20</v>
      </c>
      <c r="H7" s="22">
        <v>50</v>
      </c>
      <c r="I7" s="23">
        <v>15</v>
      </c>
      <c r="J7" s="23"/>
      <c r="K7" s="23"/>
      <c r="L7" s="23"/>
      <c r="M7" s="20">
        <f>D7+E7*20+F7*10+G7*9+H7*9</f>
        <v>12158</v>
      </c>
      <c r="N7" s="24">
        <f>D7+E7*20+F7*10+G7*9+H7*9+I7*191+J7*191+K7*182+L7*100</f>
        <v>15023</v>
      </c>
      <c r="O7" s="25">
        <f>M7*2.75%</f>
        <v>334.34500000000003</v>
      </c>
      <c r="P7" s="26"/>
      <c r="Q7" s="26">
        <v>78</v>
      </c>
      <c r="R7" s="24">
        <f>M7-(M7*2.75%)+I7*191+J7*191+K7*182+L7*100-Q7</f>
        <v>14610.655000000001</v>
      </c>
      <c r="S7" s="25">
        <f>M7*0.95%</f>
        <v>115.50099999999999</v>
      </c>
      <c r="T7" s="27">
        <f>S7-Q7</f>
        <v>37.500999999999991</v>
      </c>
    </row>
    <row r="8" spans="1:20" ht="15.75">
      <c r="A8" s="28">
        <v>2</v>
      </c>
      <c r="B8" s="20">
        <v>1908446135</v>
      </c>
      <c r="C8" s="23" t="s">
        <v>24</v>
      </c>
      <c r="D8" s="29">
        <v>3701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3701</v>
      </c>
      <c r="N8" s="24">
        <f t="shared" ref="N8:N27" si="1">D8+E8*20+F8*10+G8*9+H8*9+I8*191+J8*191+K8*182+L8*100</f>
        <v>3701</v>
      </c>
      <c r="O8" s="25">
        <f t="shared" ref="O8:O27" si="2">M8*2.75%</f>
        <v>101.7775</v>
      </c>
      <c r="P8" s="26"/>
      <c r="Q8" s="26">
        <v>30</v>
      </c>
      <c r="R8" s="24">
        <f t="shared" ref="R8:R27" si="3">M8-(M8*2.75%)+I8*191+J8*191+K8*182+L8*100-Q8</f>
        <v>3569.2224999999999</v>
      </c>
      <c r="S8" s="25">
        <f t="shared" ref="S8:S27" si="4">M8*0.95%</f>
        <v>35.159500000000001</v>
      </c>
      <c r="T8" s="27">
        <f t="shared" ref="T8:T27" si="5">S8-Q8</f>
        <v>5.1595000000000013</v>
      </c>
    </row>
    <row r="9" spans="1:20" ht="15.75">
      <c r="A9" s="28">
        <v>3</v>
      </c>
      <c r="B9" s="20">
        <v>1908446136</v>
      </c>
      <c r="C9" s="20" t="s">
        <v>25</v>
      </c>
      <c r="D9" s="29">
        <v>9118</v>
      </c>
      <c r="E9" s="30">
        <v>50</v>
      </c>
      <c r="F9" s="30">
        <v>50</v>
      </c>
      <c r="G9" s="30"/>
      <c r="H9" s="30">
        <v>100</v>
      </c>
      <c r="I9" s="20">
        <v>2</v>
      </c>
      <c r="J9" s="20"/>
      <c r="K9" s="20"/>
      <c r="L9" s="20"/>
      <c r="M9" s="20">
        <f t="shared" si="0"/>
        <v>11518</v>
      </c>
      <c r="N9" s="24">
        <f t="shared" si="1"/>
        <v>11900</v>
      </c>
      <c r="O9" s="25">
        <f t="shared" si="2"/>
        <v>316.745</v>
      </c>
      <c r="P9" s="26"/>
      <c r="Q9" s="26">
        <v>103</v>
      </c>
      <c r="R9" s="24">
        <f t="shared" si="3"/>
        <v>11480.254999999999</v>
      </c>
      <c r="S9" s="25">
        <f t="shared" si="4"/>
        <v>109.42099999999999</v>
      </c>
      <c r="T9" s="27">
        <f t="shared" si="5"/>
        <v>6.4209999999999923</v>
      </c>
    </row>
    <row r="10" spans="1:20" ht="15.75">
      <c r="A10" s="28">
        <v>4</v>
      </c>
      <c r="B10" s="20">
        <v>1908446137</v>
      </c>
      <c r="C10" s="20" t="s">
        <v>26</v>
      </c>
      <c r="D10" s="29">
        <v>4095</v>
      </c>
      <c r="E10" s="30"/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4275</v>
      </c>
      <c r="N10" s="24">
        <f t="shared" si="1"/>
        <v>5230</v>
      </c>
      <c r="O10" s="25">
        <f t="shared" si="2"/>
        <v>117.5625</v>
      </c>
      <c r="P10" s="26"/>
      <c r="Q10" s="26">
        <v>25</v>
      </c>
      <c r="R10" s="24">
        <f t="shared" si="3"/>
        <v>5087.4375</v>
      </c>
      <c r="S10" s="25">
        <f t="shared" si="4"/>
        <v>40.612499999999997</v>
      </c>
      <c r="T10" s="27">
        <f t="shared" si="5"/>
        <v>15.612499999999997</v>
      </c>
    </row>
    <row r="11" spans="1:20" ht="15.75">
      <c r="A11" s="28">
        <v>5</v>
      </c>
      <c r="B11" s="20">
        <v>1908446138</v>
      </c>
      <c r="C11" s="31" t="s">
        <v>27</v>
      </c>
      <c r="D11" s="29">
        <v>3904</v>
      </c>
      <c r="E11" s="30"/>
      <c r="F11" s="30"/>
      <c r="G11" s="32"/>
      <c r="H11" s="30"/>
      <c r="I11" s="20">
        <v>2</v>
      </c>
      <c r="J11" s="20"/>
      <c r="K11" s="20"/>
      <c r="L11" s="20"/>
      <c r="M11" s="20">
        <f t="shared" si="0"/>
        <v>3904</v>
      </c>
      <c r="N11" s="24">
        <f t="shared" si="1"/>
        <v>4286</v>
      </c>
      <c r="O11" s="25">
        <f t="shared" si="2"/>
        <v>107.36</v>
      </c>
      <c r="P11" s="26"/>
      <c r="Q11" s="26">
        <v>33</v>
      </c>
      <c r="R11" s="24">
        <f t="shared" si="3"/>
        <v>4145.6399999999994</v>
      </c>
      <c r="S11" s="25">
        <f t="shared" si="4"/>
        <v>37.088000000000001</v>
      </c>
      <c r="T11" s="27">
        <f t="shared" si="5"/>
        <v>4.088000000000001</v>
      </c>
    </row>
    <row r="12" spans="1:20" ht="15.75">
      <c r="A12" s="28">
        <v>6</v>
      </c>
      <c r="B12" s="20">
        <v>1908446139</v>
      </c>
      <c r="C12" s="20" t="s">
        <v>28</v>
      </c>
      <c r="D12" s="29">
        <v>6463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6463</v>
      </c>
      <c r="N12" s="24">
        <f t="shared" si="1"/>
        <v>6463</v>
      </c>
      <c r="O12" s="25">
        <f t="shared" si="2"/>
        <v>177.73249999999999</v>
      </c>
      <c r="P12" s="26"/>
      <c r="Q12" s="26">
        <v>26</v>
      </c>
      <c r="R12" s="24">
        <f t="shared" si="3"/>
        <v>6259.2674999999999</v>
      </c>
      <c r="S12" s="25">
        <f t="shared" si="4"/>
        <v>61.398499999999999</v>
      </c>
      <c r="T12" s="27">
        <f t="shared" si="5"/>
        <v>35.398499999999999</v>
      </c>
    </row>
    <row r="13" spans="1:20" ht="15.75">
      <c r="A13" s="28">
        <v>7</v>
      </c>
      <c r="B13" s="20">
        <v>1908446140</v>
      </c>
      <c r="C13" s="20" t="s">
        <v>29</v>
      </c>
      <c r="D13" s="29">
        <v>4112</v>
      </c>
      <c r="E13" s="30">
        <v>20</v>
      </c>
      <c r="F13" s="30">
        <v>20</v>
      </c>
      <c r="G13" s="30">
        <v>10</v>
      </c>
      <c r="H13" s="30">
        <v>130</v>
      </c>
      <c r="I13" s="20">
        <v>1</v>
      </c>
      <c r="J13" s="20"/>
      <c r="K13" s="20"/>
      <c r="L13" s="20"/>
      <c r="M13" s="20">
        <f t="shared" si="0"/>
        <v>5972</v>
      </c>
      <c r="N13" s="24">
        <f t="shared" si="1"/>
        <v>6163</v>
      </c>
      <c r="O13" s="25">
        <f t="shared" si="2"/>
        <v>164.23</v>
      </c>
      <c r="P13" s="26"/>
      <c r="Q13" s="26">
        <v>75</v>
      </c>
      <c r="R13" s="24">
        <f t="shared" si="3"/>
        <v>5923.77</v>
      </c>
      <c r="S13" s="25">
        <f t="shared" si="4"/>
        <v>56.734000000000002</v>
      </c>
      <c r="T13" s="27">
        <f t="shared" si="5"/>
        <v>-18.265999999999998</v>
      </c>
    </row>
    <row r="14" spans="1:20" ht="15.75">
      <c r="A14" s="28">
        <v>8</v>
      </c>
      <c r="B14" s="20">
        <v>1908446141</v>
      </c>
      <c r="C14" s="20" t="s">
        <v>30</v>
      </c>
      <c r="D14" s="29">
        <v>5412</v>
      </c>
      <c r="E14" s="30">
        <v>30</v>
      </c>
      <c r="F14" s="30">
        <v>50</v>
      </c>
      <c r="G14" s="30"/>
      <c r="H14" s="30">
        <v>100</v>
      </c>
      <c r="I14" s="20">
        <v>10</v>
      </c>
      <c r="J14" s="20"/>
      <c r="K14" s="20"/>
      <c r="L14" s="20"/>
      <c r="M14" s="20">
        <f t="shared" si="0"/>
        <v>7412</v>
      </c>
      <c r="N14" s="24">
        <f t="shared" si="1"/>
        <v>9322</v>
      </c>
      <c r="O14" s="25">
        <f t="shared" si="2"/>
        <v>203.83</v>
      </c>
      <c r="P14" s="26"/>
      <c r="Q14" s="26">
        <v>88</v>
      </c>
      <c r="R14" s="24">
        <f t="shared" si="3"/>
        <v>9030.17</v>
      </c>
      <c r="S14" s="25">
        <f t="shared" si="4"/>
        <v>70.414000000000001</v>
      </c>
      <c r="T14" s="27">
        <f t="shared" si="5"/>
        <v>-17.585999999999999</v>
      </c>
    </row>
    <row r="15" spans="1:20" ht="15.75">
      <c r="A15" s="28">
        <v>9</v>
      </c>
      <c r="B15" s="20">
        <v>1908446142</v>
      </c>
      <c r="C15" s="33" t="s">
        <v>31</v>
      </c>
      <c r="D15" s="29">
        <v>10446</v>
      </c>
      <c r="E15" s="30"/>
      <c r="F15" s="30"/>
      <c r="G15" s="30"/>
      <c r="H15" s="30"/>
      <c r="I15" s="20">
        <v>9</v>
      </c>
      <c r="J15" s="20"/>
      <c r="K15" s="20"/>
      <c r="L15" s="20"/>
      <c r="M15" s="20">
        <f t="shared" si="0"/>
        <v>10446</v>
      </c>
      <c r="N15" s="24">
        <f t="shared" si="1"/>
        <v>12165</v>
      </c>
      <c r="O15" s="25">
        <f t="shared" si="2"/>
        <v>287.26499999999999</v>
      </c>
      <c r="P15" s="26"/>
      <c r="Q15" s="26">
        <v>100</v>
      </c>
      <c r="R15" s="24">
        <f t="shared" si="3"/>
        <v>11777.735000000001</v>
      </c>
      <c r="S15" s="25">
        <f t="shared" si="4"/>
        <v>99.236999999999995</v>
      </c>
      <c r="T15" s="27">
        <f t="shared" si="5"/>
        <v>-0.76300000000000523</v>
      </c>
    </row>
    <row r="16" spans="1:20" ht="15.75">
      <c r="A16" s="28">
        <v>10</v>
      </c>
      <c r="B16" s="20">
        <v>1908446143</v>
      </c>
      <c r="C16" s="20" t="s">
        <v>32</v>
      </c>
      <c r="D16" s="29">
        <v>8569</v>
      </c>
      <c r="E16" s="30"/>
      <c r="F16" s="30"/>
      <c r="G16" s="30"/>
      <c r="H16" s="30">
        <v>100</v>
      </c>
      <c r="I16" s="20">
        <v>20</v>
      </c>
      <c r="J16" s="20"/>
      <c r="K16" s="20">
        <v>5</v>
      </c>
      <c r="L16" s="20"/>
      <c r="M16" s="20">
        <f t="shared" si="0"/>
        <v>9469</v>
      </c>
      <c r="N16" s="24">
        <f t="shared" si="1"/>
        <v>14199</v>
      </c>
      <c r="O16" s="25">
        <f t="shared" si="2"/>
        <v>260.39749999999998</v>
      </c>
      <c r="P16" s="26"/>
      <c r="Q16" s="26">
        <v>108</v>
      </c>
      <c r="R16" s="24">
        <f t="shared" si="3"/>
        <v>13830.602500000001</v>
      </c>
      <c r="S16" s="25">
        <f t="shared" si="4"/>
        <v>89.955500000000001</v>
      </c>
      <c r="T16" s="27">
        <f t="shared" si="5"/>
        <v>-18.044499999999999</v>
      </c>
    </row>
    <row r="17" spans="1:20" ht="15.75">
      <c r="A17" s="28">
        <v>11</v>
      </c>
      <c r="B17" s="20">
        <v>1908446144</v>
      </c>
      <c r="C17" s="33" t="s">
        <v>33</v>
      </c>
      <c r="D17" s="29">
        <v>3702</v>
      </c>
      <c r="E17" s="30"/>
      <c r="F17" s="30">
        <v>50</v>
      </c>
      <c r="G17" s="30"/>
      <c r="H17" s="30">
        <v>30</v>
      </c>
      <c r="I17" s="20">
        <v>15</v>
      </c>
      <c r="J17" s="20"/>
      <c r="K17" s="20"/>
      <c r="L17" s="20"/>
      <c r="M17" s="20">
        <f t="shared" si="0"/>
        <v>4472</v>
      </c>
      <c r="N17" s="24">
        <f t="shared" si="1"/>
        <v>7337</v>
      </c>
      <c r="O17" s="25">
        <f t="shared" si="2"/>
        <v>122.98</v>
      </c>
      <c r="P17" s="26"/>
      <c r="Q17" s="26">
        <v>54</v>
      </c>
      <c r="R17" s="24">
        <f t="shared" si="3"/>
        <v>7160.02</v>
      </c>
      <c r="S17" s="25">
        <f t="shared" si="4"/>
        <v>42.484000000000002</v>
      </c>
      <c r="T17" s="27">
        <f t="shared" si="5"/>
        <v>-11.515999999999998</v>
      </c>
    </row>
    <row r="18" spans="1:20" ht="15.75">
      <c r="A18" s="28">
        <v>12</v>
      </c>
      <c r="B18" s="20">
        <v>1908446145</v>
      </c>
      <c r="C18" s="31" t="s">
        <v>34</v>
      </c>
      <c r="D18" s="29">
        <v>8227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8227</v>
      </c>
      <c r="N18" s="24">
        <f t="shared" si="1"/>
        <v>8227</v>
      </c>
      <c r="O18" s="25">
        <f t="shared" si="2"/>
        <v>226.24250000000001</v>
      </c>
      <c r="P18" s="26"/>
      <c r="Q18" s="26">
        <v>150</v>
      </c>
      <c r="R18" s="24">
        <f t="shared" si="3"/>
        <v>7850.7574999999997</v>
      </c>
      <c r="S18" s="25">
        <f t="shared" si="4"/>
        <v>78.156499999999994</v>
      </c>
      <c r="T18" s="27">
        <f t="shared" si="5"/>
        <v>-71.843500000000006</v>
      </c>
    </row>
    <row r="19" spans="1:20" ht="15.75">
      <c r="A19" s="28">
        <v>13</v>
      </c>
      <c r="B19" s="20">
        <v>1908446146</v>
      </c>
      <c r="C19" s="20" t="s">
        <v>35</v>
      </c>
      <c r="D19" s="29">
        <v>10152</v>
      </c>
      <c r="E19" s="30"/>
      <c r="F19" s="30">
        <v>30</v>
      </c>
      <c r="G19" s="30"/>
      <c r="H19" s="30">
        <v>50</v>
      </c>
      <c r="I19" s="20">
        <v>17</v>
      </c>
      <c r="J19" s="20"/>
      <c r="K19" s="20"/>
      <c r="L19" s="20"/>
      <c r="M19" s="20">
        <f t="shared" si="0"/>
        <v>10902</v>
      </c>
      <c r="N19" s="24">
        <f t="shared" si="1"/>
        <v>14149</v>
      </c>
      <c r="O19" s="25">
        <f t="shared" si="2"/>
        <v>299.80500000000001</v>
      </c>
      <c r="P19" s="26"/>
      <c r="Q19" s="26">
        <v>170</v>
      </c>
      <c r="R19" s="24">
        <f t="shared" si="3"/>
        <v>13679.195</v>
      </c>
      <c r="S19" s="25">
        <f t="shared" si="4"/>
        <v>103.569</v>
      </c>
      <c r="T19" s="27">
        <f t="shared" si="5"/>
        <v>-66.430999999999997</v>
      </c>
    </row>
    <row r="20" spans="1:20" ht="15.75">
      <c r="A20" s="28">
        <v>14</v>
      </c>
      <c r="B20" s="20">
        <v>1908446147</v>
      </c>
      <c r="C20" s="20" t="s">
        <v>51</v>
      </c>
      <c r="D20" s="29">
        <v>5863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5863</v>
      </c>
      <c r="N20" s="24">
        <f t="shared" si="1"/>
        <v>5863</v>
      </c>
      <c r="O20" s="25">
        <f t="shared" si="2"/>
        <v>161.23249999999999</v>
      </c>
      <c r="P20" s="26"/>
      <c r="Q20" s="26">
        <v>100</v>
      </c>
      <c r="R20" s="24">
        <f t="shared" si="3"/>
        <v>5601.7674999999999</v>
      </c>
      <c r="S20" s="25">
        <f t="shared" si="4"/>
        <v>55.698499999999996</v>
      </c>
      <c r="T20" s="27">
        <f t="shared" si="5"/>
        <v>-44.301500000000004</v>
      </c>
    </row>
    <row r="21" spans="1:20" ht="15.75">
      <c r="A21" s="28">
        <v>15</v>
      </c>
      <c r="B21" s="20">
        <v>1908446148</v>
      </c>
      <c r="C21" s="20" t="s">
        <v>37</v>
      </c>
      <c r="D21" s="29">
        <v>3599</v>
      </c>
      <c r="E21" s="30"/>
      <c r="F21" s="30">
        <v>50</v>
      </c>
      <c r="G21" s="30"/>
      <c r="H21" s="30"/>
      <c r="I21" s="20">
        <v>1</v>
      </c>
      <c r="J21" s="20"/>
      <c r="K21" s="20"/>
      <c r="L21" s="20"/>
      <c r="M21" s="20">
        <f t="shared" si="0"/>
        <v>4099</v>
      </c>
      <c r="N21" s="24">
        <f t="shared" si="1"/>
        <v>4290</v>
      </c>
      <c r="O21" s="25">
        <f t="shared" si="2"/>
        <v>112.7225</v>
      </c>
      <c r="P21" s="26"/>
      <c r="Q21" s="26">
        <v>60</v>
      </c>
      <c r="R21" s="24">
        <f t="shared" si="3"/>
        <v>4117.2775000000001</v>
      </c>
      <c r="S21" s="25">
        <f t="shared" si="4"/>
        <v>38.9405</v>
      </c>
      <c r="T21" s="27">
        <f t="shared" si="5"/>
        <v>-21.0595</v>
      </c>
    </row>
    <row r="22" spans="1:20" ht="15.75">
      <c r="A22" s="28">
        <v>16</v>
      </c>
      <c r="B22" s="20">
        <v>1908446149</v>
      </c>
      <c r="C22" s="34" t="s">
        <v>38</v>
      </c>
      <c r="D22" s="29">
        <v>7740</v>
      </c>
      <c r="E22" s="30">
        <v>70</v>
      </c>
      <c r="F22" s="30">
        <v>20</v>
      </c>
      <c r="G22" s="20"/>
      <c r="H22" s="30"/>
      <c r="I22" s="20">
        <v>20</v>
      </c>
      <c r="J22" s="20"/>
      <c r="K22" s="20"/>
      <c r="L22" s="20"/>
      <c r="M22" s="20">
        <f t="shared" si="0"/>
        <v>9340</v>
      </c>
      <c r="N22" s="24">
        <f t="shared" si="1"/>
        <v>13160</v>
      </c>
      <c r="O22" s="25">
        <f t="shared" si="2"/>
        <v>256.85000000000002</v>
      </c>
      <c r="P22" s="26"/>
      <c r="Q22" s="26">
        <v>100</v>
      </c>
      <c r="R22" s="24">
        <f t="shared" si="3"/>
        <v>12803.15</v>
      </c>
      <c r="S22" s="25">
        <f t="shared" si="4"/>
        <v>88.73</v>
      </c>
      <c r="T22" s="27">
        <f t="shared" si="5"/>
        <v>-11.269999999999996</v>
      </c>
    </row>
    <row r="23" spans="1:20" ht="15.75">
      <c r="A23" s="28">
        <v>17</v>
      </c>
      <c r="B23" s="20">
        <v>1908446150</v>
      </c>
      <c r="C23" s="20" t="s">
        <v>39</v>
      </c>
      <c r="D23" s="35">
        <v>5266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5266</v>
      </c>
      <c r="N23" s="24">
        <f t="shared" si="1"/>
        <v>5266</v>
      </c>
      <c r="O23" s="25">
        <f t="shared" si="2"/>
        <v>144.815</v>
      </c>
      <c r="P23" s="26"/>
      <c r="Q23" s="26">
        <v>50</v>
      </c>
      <c r="R23" s="24">
        <f t="shared" si="3"/>
        <v>5071.1850000000004</v>
      </c>
      <c r="S23" s="25">
        <f t="shared" si="4"/>
        <v>50.027000000000001</v>
      </c>
      <c r="T23" s="27">
        <f t="shared" si="5"/>
        <v>2.7000000000001023E-2</v>
      </c>
    </row>
    <row r="24" spans="1:20" ht="15.75">
      <c r="A24" s="28">
        <v>18</v>
      </c>
      <c r="B24" s="20">
        <v>1908446151</v>
      </c>
      <c r="C24" s="20" t="s">
        <v>40</v>
      </c>
      <c r="D24" s="29">
        <v>11976</v>
      </c>
      <c r="E24" s="30">
        <v>50</v>
      </c>
      <c r="F24" s="30">
        <v>100</v>
      </c>
      <c r="G24" s="30"/>
      <c r="H24" s="30"/>
      <c r="I24" s="20"/>
      <c r="J24" s="20"/>
      <c r="K24" s="20"/>
      <c r="L24" s="20"/>
      <c r="M24" s="20">
        <f t="shared" si="0"/>
        <v>13976</v>
      </c>
      <c r="N24" s="24">
        <f t="shared" si="1"/>
        <v>13976</v>
      </c>
      <c r="O24" s="25">
        <f t="shared" si="2"/>
        <v>384.34</v>
      </c>
      <c r="P24" s="26"/>
      <c r="Q24" s="26">
        <v>101</v>
      </c>
      <c r="R24" s="24">
        <f t="shared" si="3"/>
        <v>13490.66</v>
      </c>
      <c r="S24" s="25">
        <f t="shared" si="4"/>
        <v>132.77199999999999</v>
      </c>
      <c r="T24" s="27">
        <f t="shared" si="5"/>
        <v>31.771999999999991</v>
      </c>
    </row>
    <row r="25" spans="1:20" ht="15.75">
      <c r="A25" s="28">
        <v>19</v>
      </c>
      <c r="B25" s="20">
        <v>1908446152</v>
      </c>
      <c r="C25" s="20" t="s">
        <v>41</v>
      </c>
      <c r="D25" s="29">
        <v>5194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5194</v>
      </c>
      <c r="N25" s="24">
        <f t="shared" si="1"/>
        <v>5194</v>
      </c>
      <c r="O25" s="25">
        <f t="shared" si="2"/>
        <v>142.83500000000001</v>
      </c>
      <c r="P25" s="26"/>
      <c r="Q25" s="26">
        <v>45</v>
      </c>
      <c r="R25" s="24">
        <f t="shared" si="3"/>
        <v>5006.165</v>
      </c>
      <c r="S25" s="25">
        <f t="shared" si="4"/>
        <v>49.342999999999996</v>
      </c>
      <c r="T25" s="27">
        <f t="shared" si="5"/>
        <v>4.3429999999999964</v>
      </c>
    </row>
    <row r="26" spans="1:20" ht="15.75">
      <c r="A26" s="28">
        <v>70</v>
      </c>
      <c r="B26" s="20">
        <v>1908446153</v>
      </c>
      <c r="C26" s="36" t="s">
        <v>42</v>
      </c>
      <c r="D26" s="29">
        <v>5610</v>
      </c>
      <c r="E26" s="29">
        <v>20</v>
      </c>
      <c r="F26" s="30">
        <v>40</v>
      </c>
      <c r="G26" s="30"/>
      <c r="H26" s="30">
        <v>70</v>
      </c>
      <c r="I26" s="20">
        <v>5</v>
      </c>
      <c r="J26" s="20"/>
      <c r="K26" s="20">
        <v>2</v>
      </c>
      <c r="L26" s="20"/>
      <c r="M26" s="20">
        <f t="shared" si="0"/>
        <v>7040</v>
      </c>
      <c r="N26" s="24">
        <f t="shared" si="1"/>
        <v>8359</v>
      </c>
      <c r="O26" s="25">
        <f t="shared" si="2"/>
        <v>193.6</v>
      </c>
      <c r="P26" s="26"/>
      <c r="Q26" s="26">
        <v>110</v>
      </c>
      <c r="R26" s="24">
        <f t="shared" si="3"/>
        <v>8055.4</v>
      </c>
      <c r="S26" s="25">
        <f t="shared" si="4"/>
        <v>66.88</v>
      </c>
      <c r="T26" s="27">
        <f t="shared" si="5"/>
        <v>-43.120000000000005</v>
      </c>
    </row>
    <row r="27" spans="1:20" ht="19.5" thickBot="1">
      <c r="A27" s="28">
        <v>21</v>
      </c>
      <c r="B27" s="20">
        <v>1908446154</v>
      </c>
      <c r="C27" s="20" t="s">
        <v>43</v>
      </c>
      <c r="D27" s="37">
        <v>3522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3522</v>
      </c>
      <c r="N27" s="40">
        <f t="shared" si="1"/>
        <v>3522</v>
      </c>
      <c r="O27" s="25">
        <f t="shared" si="2"/>
        <v>96.855000000000004</v>
      </c>
      <c r="P27" s="41"/>
      <c r="Q27" s="41">
        <v>80</v>
      </c>
      <c r="R27" s="24">
        <f t="shared" si="3"/>
        <v>3345.145</v>
      </c>
      <c r="S27" s="42">
        <f t="shared" si="4"/>
        <v>33.458999999999996</v>
      </c>
      <c r="T27" s="43">
        <f t="shared" si="5"/>
        <v>-46.541000000000004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136699</v>
      </c>
      <c r="E28" s="45">
        <f t="shared" si="6"/>
        <v>290</v>
      </c>
      <c r="F28" s="45">
        <f t="shared" ref="F28:T28" si="7">SUM(F7:F27)</f>
        <v>460</v>
      </c>
      <c r="G28" s="45">
        <f t="shared" si="7"/>
        <v>30</v>
      </c>
      <c r="H28" s="45">
        <f t="shared" si="7"/>
        <v>650</v>
      </c>
      <c r="I28" s="45">
        <f t="shared" si="7"/>
        <v>122</v>
      </c>
      <c r="J28" s="45">
        <f t="shared" si="7"/>
        <v>0</v>
      </c>
      <c r="K28" s="45">
        <f t="shared" si="7"/>
        <v>7</v>
      </c>
      <c r="L28" s="45">
        <f t="shared" si="7"/>
        <v>0</v>
      </c>
      <c r="M28" s="45">
        <f t="shared" si="7"/>
        <v>153219</v>
      </c>
      <c r="N28" s="45">
        <f t="shared" si="7"/>
        <v>177795</v>
      </c>
      <c r="O28" s="46">
        <f t="shared" si="7"/>
        <v>4213.5224999999991</v>
      </c>
      <c r="P28" s="45">
        <f t="shared" si="7"/>
        <v>0</v>
      </c>
      <c r="Q28" s="45">
        <f t="shared" si="7"/>
        <v>1686</v>
      </c>
      <c r="R28" s="45">
        <f t="shared" si="7"/>
        <v>171895.47750000001</v>
      </c>
      <c r="S28" s="45">
        <f t="shared" si="7"/>
        <v>1455.5805000000003</v>
      </c>
      <c r="T28" s="47">
        <f t="shared" si="7"/>
        <v>-230.41950000000006</v>
      </c>
    </row>
    <row r="29" spans="1:20" ht="15.75" thickBot="1">
      <c r="A29" s="58" t="s">
        <v>45</v>
      </c>
      <c r="B29" s="59"/>
      <c r="C29" s="60"/>
      <c r="D29" s="48">
        <f>D4+D5-D28</f>
        <v>757503</v>
      </c>
      <c r="E29" s="48">
        <f t="shared" ref="E29:L29" si="8">E4+E5-E28</f>
        <v>1140</v>
      </c>
      <c r="F29" s="48">
        <f t="shared" si="8"/>
        <v>3150</v>
      </c>
      <c r="G29" s="48">
        <f t="shared" si="8"/>
        <v>480</v>
      </c>
      <c r="H29" s="48">
        <f t="shared" si="8"/>
        <v>5630</v>
      </c>
      <c r="I29" s="48">
        <f t="shared" si="8"/>
        <v>880</v>
      </c>
      <c r="J29" s="48">
        <f t="shared" si="8"/>
        <v>241</v>
      </c>
      <c r="K29" s="48">
        <f t="shared" si="8"/>
        <v>235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0" priority="43" operator="equal">
      <formula>212030016606640</formula>
    </cfRule>
  </conditionalFormatting>
  <conditionalFormatting sqref="D29 E4:E6 E28:K29">
    <cfRule type="cellIs" dxfId="1329" priority="41" operator="equal">
      <formula>$E$4</formula>
    </cfRule>
    <cfRule type="cellIs" dxfId="1328" priority="42" operator="equal">
      <formula>2120</formula>
    </cfRule>
  </conditionalFormatting>
  <conditionalFormatting sqref="D29:E29 F4:F6 F28:F29">
    <cfRule type="cellIs" dxfId="1327" priority="39" operator="equal">
      <formula>$F$4</formula>
    </cfRule>
    <cfRule type="cellIs" dxfId="1326" priority="40" operator="equal">
      <formula>300</formula>
    </cfRule>
  </conditionalFormatting>
  <conditionalFormatting sqref="G4:G6 G28:G29">
    <cfRule type="cellIs" dxfId="1325" priority="37" operator="equal">
      <formula>$G$4</formula>
    </cfRule>
    <cfRule type="cellIs" dxfId="1324" priority="38" operator="equal">
      <formula>1660</formula>
    </cfRule>
  </conditionalFormatting>
  <conditionalFormatting sqref="H4:H6 H28:H29">
    <cfRule type="cellIs" dxfId="1323" priority="35" operator="equal">
      <formula>$H$4</formula>
    </cfRule>
    <cfRule type="cellIs" dxfId="1322" priority="36" operator="equal">
      <formula>6640</formula>
    </cfRule>
  </conditionalFormatting>
  <conditionalFormatting sqref="T6:T28">
    <cfRule type="cellIs" dxfId="1321" priority="34" operator="lessThan">
      <formula>0</formula>
    </cfRule>
  </conditionalFormatting>
  <conditionalFormatting sqref="T7:T27">
    <cfRule type="cellIs" dxfId="1320" priority="31" operator="lessThan">
      <formula>0</formula>
    </cfRule>
    <cfRule type="cellIs" dxfId="1319" priority="32" operator="lessThan">
      <formula>0</formula>
    </cfRule>
    <cfRule type="cellIs" dxfId="1318" priority="33" operator="lessThan">
      <formula>0</formula>
    </cfRule>
  </conditionalFormatting>
  <conditionalFormatting sqref="E4:E6 E28:K28">
    <cfRule type="cellIs" dxfId="1317" priority="30" operator="equal">
      <formula>$E$4</formula>
    </cfRule>
  </conditionalFormatting>
  <conditionalFormatting sqref="D28:D29 D6 D4:M4">
    <cfRule type="cellIs" dxfId="1316" priority="29" operator="equal">
      <formula>$D$4</formula>
    </cfRule>
  </conditionalFormatting>
  <conditionalFormatting sqref="I4:I6 I28:I29">
    <cfRule type="cellIs" dxfId="1315" priority="28" operator="equal">
      <formula>$I$4</formula>
    </cfRule>
  </conditionalFormatting>
  <conditionalFormatting sqref="J4:J6 J28:J29">
    <cfRule type="cellIs" dxfId="1314" priority="27" operator="equal">
      <formula>$J$4</formula>
    </cfRule>
  </conditionalFormatting>
  <conditionalFormatting sqref="K4:K6 K28:K29">
    <cfRule type="cellIs" dxfId="1313" priority="26" operator="equal">
      <formula>$K$4</formula>
    </cfRule>
  </conditionalFormatting>
  <conditionalFormatting sqref="M4:M6">
    <cfRule type="cellIs" dxfId="1312" priority="25" operator="equal">
      <formula>$L$4</formula>
    </cfRule>
  </conditionalFormatting>
  <conditionalFormatting sqref="T7:T28">
    <cfRule type="cellIs" dxfId="1311" priority="22" operator="lessThan">
      <formula>0</formula>
    </cfRule>
    <cfRule type="cellIs" dxfId="1310" priority="23" operator="lessThan">
      <formula>0</formula>
    </cfRule>
    <cfRule type="cellIs" dxfId="1309" priority="24" operator="lessThan">
      <formula>0</formula>
    </cfRule>
  </conditionalFormatting>
  <conditionalFormatting sqref="D5:K5">
    <cfRule type="cellIs" dxfId="1308" priority="21" operator="greaterThan">
      <formula>0</formula>
    </cfRule>
  </conditionalFormatting>
  <conditionalFormatting sqref="T6:T28">
    <cfRule type="cellIs" dxfId="1307" priority="20" operator="lessThan">
      <formula>0</formula>
    </cfRule>
  </conditionalFormatting>
  <conditionalFormatting sqref="T7:T27">
    <cfRule type="cellIs" dxfId="1306" priority="17" operator="lessThan">
      <formula>0</formula>
    </cfRule>
    <cfRule type="cellIs" dxfId="1305" priority="18" operator="lessThan">
      <formula>0</formula>
    </cfRule>
    <cfRule type="cellIs" dxfId="1304" priority="19" operator="lessThan">
      <formula>0</formula>
    </cfRule>
  </conditionalFormatting>
  <conditionalFormatting sqref="T7:T28">
    <cfRule type="cellIs" dxfId="1303" priority="14" operator="lessThan">
      <formula>0</formula>
    </cfRule>
    <cfRule type="cellIs" dxfId="1302" priority="15" operator="lessThan">
      <formula>0</formula>
    </cfRule>
    <cfRule type="cellIs" dxfId="1301" priority="16" operator="lessThan">
      <formula>0</formula>
    </cfRule>
  </conditionalFormatting>
  <conditionalFormatting sqref="D5:K5">
    <cfRule type="cellIs" dxfId="1300" priority="13" operator="greaterThan">
      <formula>0</formula>
    </cfRule>
  </conditionalFormatting>
  <conditionalFormatting sqref="L4 L6 L28:L29">
    <cfRule type="cellIs" dxfId="1299" priority="12" operator="equal">
      <formula>$L$4</formula>
    </cfRule>
  </conditionalFormatting>
  <conditionalFormatting sqref="D7:S7">
    <cfRule type="cellIs" dxfId="1298" priority="11" operator="greaterThan">
      <formula>0</formula>
    </cfRule>
  </conditionalFormatting>
  <conditionalFormatting sqref="D9:S9">
    <cfRule type="cellIs" dxfId="1297" priority="10" operator="greaterThan">
      <formula>0</formula>
    </cfRule>
  </conditionalFormatting>
  <conditionalFormatting sqref="D11:S11">
    <cfRule type="cellIs" dxfId="1296" priority="9" operator="greaterThan">
      <formula>0</formula>
    </cfRule>
  </conditionalFormatting>
  <conditionalFormatting sqref="D13:S13">
    <cfRule type="cellIs" dxfId="1295" priority="8" operator="greaterThan">
      <formula>0</formula>
    </cfRule>
  </conditionalFormatting>
  <conditionalFormatting sqref="D15:S15">
    <cfRule type="cellIs" dxfId="1294" priority="7" operator="greaterThan">
      <formula>0</formula>
    </cfRule>
  </conditionalFormatting>
  <conditionalFormatting sqref="D17:S17">
    <cfRule type="cellIs" dxfId="1293" priority="6" operator="greaterThan">
      <formula>0</formula>
    </cfRule>
  </conditionalFormatting>
  <conditionalFormatting sqref="D19:S19">
    <cfRule type="cellIs" dxfId="1292" priority="5" operator="greaterThan">
      <formula>0</formula>
    </cfRule>
  </conditionalFormatting>
  <conditionalFormatting sqref="D21:S21">
    <cfRule type="cellIs" dxfId="1291" priority="4" operator="greaterThan">
      <formula>0</formula>
    </cfRule>
  </conditionalFormatting>
  <conditionalFormatting sqref="D23:S23">
    <cfRule type="cellIs" dxfId="1290" priority="3" operator="greaterThan">
      <formula>0</formula>
    </cfRule>
  </conditionalFormatting>
  <conditionalFormatting sqref="D25:S25">
    <cfRule type="cellIs" dxfId="1289" priority="2" operator="greaterThan">
      <formula>0</formula>
    </cfRule>
  </conditionalFormatting>
  <conditionalFormatting sqref="D27:S27">
    <cfRule type="cellIs" dxfId="1288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47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'29'!D29</f>
        <v>1104454</v>
      </c>
      <c r="E4" s="2">
        <f>'29'!E29</f>
        <v>890</v>
      </c>
      <c r="F4" s="2">
        <f>'29'!F29</f>
        <v>2510</v>
      </c>
      <c r="G4" s="2">
        <f>'29'!G29</f>
        <v>480</v>
      </c>
      <c r="H4" s="2">
        <f>'29'!H29</f>
        <v>4570</v>
      </c>
      <c r="I4" s="2">
        <f>'29'!I29</f>
        <v>821</v>
      </c>
      <c r="J4" s="2">
        <f>'29'!J29</f>
        <v>237</v>
      </c>
      <c r="K4" s="2">
        <f>'29'!K29</f>
        <v>221</v>
      </c>
      <c r="L4" s="2">
        <f>'29'!L29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69" priority="43" operator="equal">
      <formula>212030016606640</formula>
    </cfRule>
  </conditionalFormatting>
  <conditionalFormatting sqref="D29 E4:E6 E28:K29">
    <cfRule type="cellIs" dxfId="168" priority="41" operator="equal">
      <formula>$E$4</formula>
    </cfRule>
    <cfRule type="cellIs" dxfId="167" priority="42" operator="equal">
      <formula>2120</formula>
    </cfRule>
  </conditionalFormatting>
  <conditionalFormatting sqref="D29:E29 F4:F6 F28:F29">
    <cfRule type="cellIs" dxfId="166" priority="39" operator="equal">
      <formula>$F$4</formula>
    </cfRule>
    <cfRule type="cellIs" dxfId="165" priority="40" operator="equal">
      <formula>300</formula>
    </cfRule>
  </conditionalFormatting>
  <conditionalFormatting sqref="G4:G6 G28:G29">
    <cfRule type="cellIs" dxfId="164" priority="37" operator="equal">
      <formula>$G$4</formula>
    </cfRule>
    <cfRule type="cellIs" dxfId="163" priority="38" operator="equal">
      <formula>1660</formula>
    </cfRule>
  </conditionalFormatting>
  <conditionalFormatting sqref="H4:H6 H28:H29">
    <cfRule type="cellIs" dxfId="162" priority="35" operator="equal">
      <formula>$H$4</formula>
    </cfRule>
    <cfRule type="cellIs" dxfId="161" priority="36" operator="equal">
      <formula>6640</formula>
    </cfRule>
  </conditionalFormatting>
  <conditionalFormatting sqref="T6:T28">
    <cfRule type="cellIs" dxfId="160" priority="34" operator="lessThan">
      <formula>0</formula>
    </cfRule>
  </conditionalFormatting>
  <conditionalFormatting sqref="T7:T27">
    <cfRule type="cellIs" dxfId="159" priority="31" operator="lessThan">
      <formula>0</formula>
    </cfRule>
    <cfRule type="cellIs" dxfId="158" priority="32" operator="lessThan">
      <formula>0</formula>
    </cfRule>
    <cfRule type="cellIs" dxfId="157" priority="33" operator="lessThan">
      <formula>0</formula>
    </cfRule>
  </conditionalFormatting>
  <conditionalFormatting sqref="E4:E6 E28:K28">
    <cfRule type="cellIs" dxfId="156" priority="30" operator="equal">
      <formula>$E$4</formula>
    </cfRule>
  </conditionalFormatting>
  <conditionalFormatting sqref="D28:D29 D6 D4:M4">
    <cfRule type="cellIs" dxfId="155" priority="29" operator="equal">
      <formula>$D$4</formula>
    </cfRule>
  </conditionalFormatting>
  <conditionalFormatting sqref="I4:I6 I28:I29">
    <cfRule type="cellIs" dxfId="154" priority="28" operator="equal">
      <formula>$I$4</formula>
    </cfRule>
  </conditionalFormatting>
  <conditionalFormatting sqref="J4:J6 J28:J29">
    <cfRule type="cellIs" dxfId="153" priority="27" operator="equal">
      <formula>$J$4</formula>
    </cfRule>
  </conditionalFormatting>
  <conditionalFormatting sqref="K4:K6 K28:K29">
    <cfRule type="cellIs" dxfId="152" priority="26" operator="equal">
      <formula>$K$4</formula>
    </cfRule>
  </conditionalFormatting>
  <conditionalFormatting sqref="M4:M6">
    <cfRule type="cellIs" dxfId="151" priority="25" operator="equal">
      <formula>$L$4</formula>
    </cfRule>
  </conditionalFormatting>
  <conditionalFormatting sqref="T7:T28">
    <cfRule type="cellIs" dxfId="150" priority="22" operator="lessThan">
      <formula>0</formula>
    </cfRule>
    <cfRule type="cellIs" dxfId="149" priority="23" operator="lessThan">
      <formula>0</formula>
    </cfRule>
    <cfRule type="cellIs" dxfId="148" priority="24" operator="lessThan">
      <formula>0</formula>
    </cfRule>
  </conditionalFormatting>
  <conditionalFormatting sqref="D5:K5">
    <cfRule type="cellIs" dxfId="147" priority="21" operator="greaterThan">
      <formula>0</formula>
    </cfRule>
  </conditionalFormatting>
  <conditionalFormatting sqref="T6:T28">
    <cfRule type="cellIs" dxfId="146" priority="20" operator="lessThan">
      <formula>0</formula>
    </cfRule>
  </conditionalFormatting>
  <conditionalFormatting sqref="T7:T27">
    <cfRule type="cellIs" dxfId="145" priority="17" operator="lessThan">
      <formula>0</formula>
    </cfRule>
    <cfRule type="cellIs" dxfId="144" priority="18" operator="lessThan">
      <formula>0</formula>
    </cfRule>
    <cfRule type="cellIs" dxfId="143" priority="19" operator="lessThan">
      <formula>0</formula>
    </cfRule>
  </conditionalFormatting>
  <conditionalFormatting sqref="T7:T28">
    <cfRule type="cellIs" dxfId="142" priority="14" operator="lessThan">
      <formula>0</formula>
    </cfRule>
    <cfRule type="cellIs" dxfId="141" priority="15" operator="lessThan">
      <formula>0</formula>
    </cfRule>
    <cfRule type="cellIs" dxfId="140" priority="16" operator="lessThan">
      <formula>0</formula>
    </cfRule>
  </conditionalFormatting>
  <conditionalFormatting sqref="D5:K5">
    <cfRule type="cellIs" dxfId="139" priority="13" operator="greaterThan">
      <formula>0</formula>
    </cfRule>
  </conditionalFormatting>
  <conditionalFormatting sqref="L4 L6 L28:L29">
    <cfRule type="cellIs" dxfId="138" priority="12" operator="equal">
      <formula>$L$4</formula>
    </cfRule>
  </conditionalFormatting>
  <conditionalFormatting sqref="D7:S7">
    <cfRule type="cellIs" dxfId="137" priority="11" operator="greaterThan">
      <formula>0</formula>
    </cfRule>
  </conditionalFormatting>
  <conditionalFormatting sqref="D9:S9">
    <cfRule type="cellIs" dxfId="136" priority="10" operator="greaterThan">
      <formula>0</formula>
    </cfRule>
  </conditionalFormatting>
  <conditionalFormatting sqref="D11:S11">
    <cfRule type="cellIs" dxfId="135" priority="9" operator="greaterThan">
      <formula>0</formula>
    </cfRule>
  </conditionalFormatting>
  <conditionalFormatting sqref="D13:S13">
    <cfRule type="cellIs" dxfId="134" priority="8" operator="greaterThan">
      <formula>0</formula>
    </cfRule>
  </conditionalFormatting>
  <conditionalFormatting sqref="D15:S15">
    <cfRule type="cellIs" dxfId="133" priority="7" operator="greaterThan">
      <formula>0</formula>
    </cfRule>
  </conditionalFormatting>
  <conditionalFormatting sqref="D17:S17">
    <cfRule type="cellIs" dxfId="132" priority="6" operator="greaterThan">
      <formula>0</formula>
    </cfRule>
  </conditionalFormatting>
  <conditionalFormatting sqref="D19:S19">
    <cfRule type="cellIs" dxfId="131" priority="5" operator="greaterThan">
      <formula>0</formula>
    </cfRule>
  </conditionalFormatting>
  <conditionalFormatting sqref="D21:S21">
    <cfRule type="cellIs" dxfId="130" priority="4" operator="greaterThan">
      <formula>0</formula>
    </cfRule>
  </conditionalFormatting>
  <conditionalFormatting sqref="D23:S23">
    <cfRule type="cellIs" dxfId="129" priority="3" operator="greaterThan">
      <formula>0</formula>
    </cfRule>
  </conditionalFormatting>
  <conditionalFormatting sqref="D25:S25">
    <cfRule type="cellIs" dxfId="128" priority="2" operator="greaterThan">
      <formula>0</formula>
    </cfRule>
  </conditionalFormatting>
  <conditionalFormatting sqref="D27:S27">
    <cfRule type="cellIs" dxfId="127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47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'30'!D29</f>
        <v>1104454</v>
      </c>
      <c r="E4" s="2">
        <f>'30'!E29</f>
        <v>890</v>
      </c>
      <c r="F4" s="2">
        <f>'30'!F29</f>
        <v>2510</v>
      </c>
      <c r="G4" s="2">
        <f>'30'!G29</f>
        <v>480</v>
      </c>
      <c r="H4" s="2">
        <f>'30'!H29</f>
        <v>4570</v>
      </c>
      <c r="I4" s="2">
        <f>'30'!I29</f>
        <v>821</v>
      </c>
      <c r="J4" s="2">
        <f>'30'!J29</f>
        <v>237</v>
      </c>
      <c r="K4" s="2">
        <f>'30'!K29</f>
        <v>221</v>
      </c>
      <c r="L4" s="2">
        <f>'30'!L29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6" priority="43" operator="equal">
      <formula>212030016606640</formula>
    </cfRule>
  </conditionalFormatting>
  <conditionalFormatting sqref="D29 E4:E6 E28:K29">
    <cfRule type="cellIs" dxfId="125" priority="41" operator="equal">
      <formula>$E$4</formula>
    </cfRule>
    <cfRule type="cellIs" dxfId="124" priority="42" operator="equal">
      <formula>2120</formula>
    </cfRule>
  </conditionalFormatting>
  <conditionalFormatting sqref="D29:E29 F4:F6 F28:F29">
    <cfRule type="cellIs" dxfId="123" priority="39" operator="equal">
      <formula>$F$4</formula>
    </cfRule>
    <cfRule type="cellIs" dxfId="122" priority="40" operator="equal">
      <formula>300</formula>
    </cfRule>
  </conditionalFormatting>
  <conditionalFormatting sqref="G4:G6 G28:G29">
    <cfRule type="cellIs" dxfId="121" priority="37" operator="equal">
      <formula>$G$4</formula>
    </cfRule>
    <cfRule type="cellIs" dxfId="120" priority="38" operator="equal">
      <formula>1660</formula>
    </cfRule>
  </conditionalFormatting>
  <conditionalFormatting sqref="H4:H6 H28:H29">
    <cfRule type="cellIs" dxfId="119" priority="35" operator="equal">
      <formula>$H$4</formula>
    </cfRule>
    <cfRule type="cellIs" dxfId="118" priority="36" operator="equal">
      <formula>6640</formula>
    </cfRule>
  </conditionalFormatting>
  <conditionalFormatting sqref="T6:T28">
    <cfRule type="cellIs" dxfId="117" priority="34" operator="lessThan">
      <formula>0</formula>
    </cfRule>
  </conditionalFormatting>
  <conditionalFormatting sqref="T7:T27">
    <cfRule type="cellIs" dxfId="116" priority="31" operator="lessThan">
      <formula>0</formula>
    </cfRule>
    <cfRule type="cellIs" dxfId="115" priority="32" operator="lessThan">
      <formula>0</formula>
    </cfRule>
    <cfRule type="cellIs" dxfId="114" priority="33" operator="lessThan">
      <formula>0</formula>
    </cfRule>
  </conditionalFormatting>
  <conditionalFormatting sqref="E4:E6 E28:K28">
    <cfRule type="cellIs" dxfId="113" priority="30" operator="equal">
      <formula>$E$4</formula>
    </cfRule>
  </conditionalFormatting>
  <conditionalFormatting sqref="D28:D29 D6 D4:M4">
    <cfRule type="cellIs" dxfId="112" priority="29" operator="equal">
      <formula>$D$4</formula>
    </cfRule>
  </conditionalFormatting>
  <conditionalFormatting sqref="I4:I6 I28:I29">
    <cfRule type="cellIs" dxfId="111" priority="28" operator="equal">
      <formula>$I$4</formula>
    </cfRule>
  </conditionalFormatting>
  <conditionalFormatting sqref="J4:J6 J28:J29">
    <cfRule type="cellIs" dxfId="110" priority="27" operator="equal">
      <formula>$J$4</formula>
    </cfRule>
  </conditionalFormatting>
  <conditionalFormatting sqref="K4:K6 K28:K29">
    <cfRule type="cellIs" dxfId="109" priority="26" operator="equal">
      <formula>$K$4</formula>
    </cfRule>
  </conditionalFormatting>
  <conditionalFormatting sqref="M4:M6">
    <cfRule type="cellIs" dxfId="108" priority="25" operator="equal">
      <formula>$L$4</formula>
    </cfRule>
  </conditionalFormatting>
  <conditionalFormatting sqref="T7:T28">
    <cfRule type="cellIs" dxfId="107" priority="22" operator="lessThan">
      <formula>0</formula>
    </cfRule>
    <cfRule type="cellIs" dxfId="106" priority="23" operator="lessThan">
      <formula>0</formula>
    </cfRule>
    <cfRule type="cellIs" dxfId="105" priority="24" operator="lessThan">
      <formula>0</formula>
    </cfRule>
  </conditionalFormatting>
  <conditionalFormatting sqref="D5:K5">
    <cfRule type="cellIs" dxfId="104" priority="21" operator="greaterThan">
      <formula>0</formula>
    </cfRule>
  </conditionalFormatting>
  <conditionalFormatting sqref="T6:T28">
    <cfRule type="cellIs" dxfId="103" priority="20" operator="lessThan">
      <formula>0</formula>
    </cfRule>
  </conditionalFormatting>
  <conditionalFormatting sqref="T7:T27">
    <cfRule type="cellIs" dxfId="102" priority="17" operator="lessThan">
      <formula>0</formula>
    </cfRule>
    <cfRule type="cellIs" dxfId="101" priority="18" operator="lessThan">
      <formula>0</formula>
    </cfRule>
    <cfRule type="cellIs" dxfId="100" priority="19" operator="lessThan">
      <formula>0</formula>
    </cfRule>
  </conditionalFormatting>
  <conditionalFormatting sqref="T7:T28">
    <cfRule type="cellIs" dxfId="99" priority="14" operator="lessThan">
      <formula>0</formula>
    </cfRule>
    <cfRule type="cellIs" dxfId="98" priority="15" operator="lessThan">
      <formula>0</formula>
    </cfRule>
    <cfRule type="cellIs" dxfId="97" priority="16" operator="lessThan">
      <formula>0</formula>
    </cfRule>
  </conditionalFormatting>
  <conditionalFormatting sqref="D5:K5">
    <cfRule type="cellIs" dxfId="96" priority="13" operator="greaterThan">
      <formula>0</formula>
    </cfRule>
  </conditionalFormatting>
  <conditionalFormatting sqref="L4 L6 L28:L29">
    <cfRule type="cellIs" dxfId="95" priority="12" operator="equal">
      <formula>$L$4</formula>
    </cfRule>
  </conditionalFormatting>
  <conditionalFormatting sqref="D7:S7">
    <cfRule type="cellIs" dxfId="94" priority="11" operator="greaterThan">
      <formula>0</formula>
    </cfRule>
  </conditionalFormatting>
  <conditionalFormatting sqref="D9:S9">
    <cfRule type="cellIs" dxfId="93" priority="10" operator="greaterThan">
      <formula>0</formula>
    </cfRule>
  </conditionalFormatting>
  <conditionalFormatting sqref="D11:S11">
    <cfRule type="cellIs" dxfId="92" priority="9" operator="greaterThan">
      <formula>0</formula>
    </cfRule>
  </conditionalFormatting>
  <conditionalFormatting sqref="D13:S13">
    <cfRule type="cellIs" dxfId="91" priority="8" operator="greaterThan">
      <formula>0</formula>
    </cfRule>
  </conditionalFormatting>
  <conditionalFormatting sqref="D15:S15">
    <cfRule type="cellIs" dxfId="90" priority="7" operator="greaterThan">
      <formula>0</formula>
    </cfRule>
  </conditionalFormatting>
  <conditionalFormatting sqref="D17:S17">
    <cfRule type="cellIs" dxfId="89" priority="6" operator="greaterThan">
      <formula>0</formula>
    </cfRule>
  </conditionalFormatting>
  <conditionalFormatting sqref="D19:S19">
    <cfRule type="cellIs" dxfId="88" priority="5" operator="greaterThan">
      <formula>0</formula>
    </cfRule>
  </conditionalFormatting>
  <conditionalFormatting sqref="D21:S21">
    <cfRule type="cellIs" dxfId="87" priority="4" operator="greaterThan">
      <formula>0</formula>
    </cfRule>
  </conditionalFormatting>
  <conditionalFormatting sqref="D23:S23">
    <cfRule type="cellIs" dxfId="86" priority="3" operator="greaterThan">
      <formula>0</formula>
    </cfRule>
  </conditionalFormatting>
  <conditionalFormatting sqref="D25:S25">
    <cfRule type="cellIs" dxfId="85" priority="2" operator="greaterThan">
      <formula>0</formula>
    </cfRule>
  </conditionalFormatting>
  <conditionalFormatting sqref="D27:S27">
    <cfRule type="cellIs" dxfId="84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selection activeCell="J33" sqref="J3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/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'1'!D4</f>
        <v>636977</v>
      </c>
      <c r="E4" s="2">
        <f>'1'!E4</f>
        <v>2120</v>
      </c>
      <c r="F4" s="2">
        <f>'1'!F4</f>
        <v>4660</v>
      </c>
      <c r="G4" s="2">
        <f>'1'!G4</f>
        <v>540</v>
      </c>
      <c r="H4" s="2">
        <f>'1'!H4</f>
        <v>3870</v>
      </c>
      <c r="I4" s="2">
        <f>'1'!I4</f>
        <v>1968</v>
      </c>
      <c r="J4" s="2">
        <f>'1'!J4</f>
        <v>658</v>
      </c>
      <c r="K4" s="2">
        <f>'1'!K4</f>
        <v>370</v>
      </c>
      <c r="L4" s="2">
        <f>'1'!L4</f>
        <v>50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997857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5000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33952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50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90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30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90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68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9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36932</v>
      </c>
      <c r="N7" s="24">
        <f>D7+E7*20+F7*10+G7*9+H7*9+I7*191+J7*191+K7*182+L7*100</f>
        <v>53459</v>
      </c>
      <c r="O7" s="25">
        <f>M7*2.75%</f>
        <v>1015.63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207</v>
      </c>
      <c r="R7" s="24">
        <f>M7-(M7*2.75%)+I7*191+J7*191+K7*182+L7*100-Q7</f>
        <v>52236.37</v>
      </c>
      <c r="S7" s="25">
        <f>M7*0.95%</f>
        <v>350.85399999999998</v>
      </c>
      <c r="T7" s="27">
        <f>S7-Q7</f>
        <v>143.85399999999998</v>
      </c>
    </row>
    <row r="8" spans="1:20" ht="15.7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13099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310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45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15889</v>
      </c>
      <c r="N8" s="24">
        <f t="shared" ref="N8:N27" si="1">D8+E8*20+F8*10+G8*9+H8*9+I8*191+J8*191+K8*182+L8*100</f>
        <v>24484</v>
      </c>
      <c r="O8" s="25">
        <f t="shared" ref="O8:O27" si="2">M8*2.75%</f>
        <v>436.94749999999999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190</v>
      </c>
      <c r="R8" s="24">
        <f t="shared" ref="R8:R27" si="3">M8-(M8*2.75%)+I8*191+J8*191+K8*182+L8*100-Q8</f>
        <v>23857.052499999998</v>
      </c>
      <c r="S8" s="25">
        <f t="shared" ref="S8:S27" si="4">M8*0.95%</f>
        <v>150.94550000000001</v>
      </c>
      <c r="T8" s="27">
        <f t="shared" ref="T8:T27" si="5">S8-Q8</f>
        <v>-39.05449999999999</v>
      </c>
    </row>
    <row r="9" spans="1:20" ht="15.7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37058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140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100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260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49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3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43198</v>
      </c>
      <c r="N9" s="24">
        <f t="shared" si="1"/>
        <v>53130</v>
      </c>
      <c r="O9" s="25">
        <f t="shared" si="2"/>
        <v>1187.9449999999999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382</v>
      </c>
      <c r="R9" s="24">
        <f t="shared" si="3"/>
        <v>51560.055</v>
      </c>
      <c r="S9" s="25">
        <f t="shared" si="4"/>
        <v>410.38099999999997</v>
      </c>
      <c r="T9" s="27">
        <f t="shared" si="5"/>
        <v>28.380999999999972</v>
      </c>
    </row>
    <row r="10" spans="1:20" ht="15.7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15887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140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9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17147</v>
      </c>
      <c r="N10" s="24">
        <f t="shared" si="1"/>
        <v>18866</v>
      </c>
      <c r="O10" s="25">
        <f t="shared" si="2"/>
        <v>471.54250000000002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96</v>
      </c>
      <c r="R10" s="24">
        <f t="shared" si="3"/>
        <v>18298.4575</v>
      </c>
      <c r="S10" s="25">
        <f t="shared" si="4"/>
        <v>162.8965</v>
      </c>
      <c r="T10" s="27">
        <f t="shared" si="5"/>
        <v>66.896500000000003</v>
      </c>
    </row>
    <row r="11" spans="1:20" ht="15.7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16816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60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300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462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194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59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29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45</v>
      </c>
      <c r="M11" s="20">
        <f t="shared" si="0"/>
        <v>25174</v>
      </c>
      <c r="N11" s="24">
        <f t="shared" si="1"/>
        <v>83275</v>
      </c>
      <c r="O11" s="25">
        <f t="shared" si="2"/>
        <v>692.28499999999997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127</v>
      </c>
      <c r="R11" s="24">
        <f t="shared" si="3"/>
        <v>82455.714999999997</v>
      </c>
      <c r="S11" s="25">
        <f t="shared" si="4"/>
        <v>239.15299999999999</v>
      </c>
      <c r="T11" s="27">
        <f t="shared" si="5"/>
        <v>112.15299999999999</v>
      </c>
    </row>
    <row r="12" spans="1:20" ht="15.7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19848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50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50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60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264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345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46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21888</v>
      </c>
      <c r="N12" s="24">
        <f t="shared" si="1"/>
        <v>146579</v>
      </c>
      <c r="O12" s="25">
        <f t="shared" si="2"/>
        <v>601.91999999999996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111</v>
      </c>
      <c r="R12" s="24">
        <f t="shared" si="3"/>
        <v>145866.08000000002</v>
      </c>
      <c r="S12" s="25">
        <f t="shared" si="4"/>
        <v>207.93600000000001</v>
      </c>
      <c r="T12" s="27">
        <f t="shared" si="5"/>
        <v>96.936000000000007</v>
      </c>
    </row>
    <row r="13" spans="1:20" ht="15.7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15979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20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20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10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130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4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17839</v>
      </c>
      <c r="N13" s="24">
        <f t="shared" si="1"/>
        <v>18603</v>
      </c>
      <c r="O13" s="25">
        <f t="shared" si="2"/>
        <v>490.57249999999999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176</v>
      </c>
      <c r="R13" s="24">
        <f t="shared" si="3"/>
        <v>17936.427500000002</v>
      </c>
      <c r="S13" s="25">
        <f t="shared" si="4"/>
        <v>169.47049999999999</v>
      </c>
      <c r="T13" s="27">
        <f t="shared" si="5"/>
        <v>-6.529500000000013</v>
      </c>
    </row>
    <row r="14" spans="1:20" ht="15.7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33608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180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280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600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40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45408</v>
      </c>
      <c r="N14" s="24">
        <f t="shared" si="1"/>
        <v>53048</v>
      </c>
      <c r="O14" s="25">
        <f t="shared" si="2"/>
        <v>1248.72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338</v>
      </c>
      <c r="R14" s="24">
        <f t="shared" si="3"/>
        <v>51461.279999999999</v>
      </c>
      <c r="S14" s="25">
        <f t="shared" si="4"/>
        <v>431.37599999999998</v>
      </c>
      <c r="T14" s="27">
        <f t="shared" si="5"/>
        <v>93.375999999999976</v>
      </c>
    </row>
    <row r="15" spans="1:20" ht="15.7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52774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30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18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53674</v>
      </c>
      <c r="N15" s="24">
        <f t="shared" si="1"/>
        <v>57112</v>
      </c>
      <c r="O15" s="25">
        <f t="shared" si="2"/>
        <v>1476.0350000000001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410</v>
      </c>
      <c r="R15" s="24">
        <f t="shared" si="3"/>
        <v>55225.964999999997</v>
      </c>
      <c r="S15" s="25">
        <f t="shared" si="4"/>
        <v>509.90299999999996</v>
      </c>
      <c r="T15" s="27">
        <f t="shared" si="5"/>
        <v>99.902999999999963</v>
      </c>
    </row>
    <row r="16" spans="1:20" ht="15.7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32035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80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100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328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23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37587</v>
      </c>
      <c r="N16" s="24">
        <f t="shared" si="1"/>
        <v>43254</v>
      </c>
      <c r="O16" s="25">
        <f t="shared" si="2"/>
        <v>1033.6424999999999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372</v>
      </c>
      <c r="R16" s="24">
        <f t="shared" si="3"/>
        <v>41848.357499999998</v>
      </c>
      <c r="S16" s="25">
        <f t="shared" si="4"/>
        <v>357.07650000000001</v>
      </c>
      <c r="T16" s="27">
        <f t="shared" si="5"/>
        <v>-14.92349999999999</v>
      </c>
    </row>
    <row r="17" spans="1:20" ht="15.7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19314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90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250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39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7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22664</v>
      </c>
      <c r="N17" s="24">
        <f t="shared" si="1"/>
        <v>31387</v>
      </c>
      <c r="O17" s="25">
        <f t="shared" si="2"/>
        <v>623.26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260</v>
      </c>
      <c r="R17" s="24">
        <f t="shared" si="3"/>
        <v>30503.74</v>
      </c>
      <c r="S17" s="25">
        <f t="shared" si="4"/>
        <v>215.30799999999999</v>
      </c>
      <c r="T17" s="27">
        <f t="shared" si="5"/>
        <v>-44.692000000000007</v>
      </c>
    </row>
    <row r="18" spans="1:20" ht="15.7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20567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60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20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14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21947</v>
      </c>
      <c r="N18" s="24">
        <f t="shared" si="1"/>
        <v>25349</v>
      </c>
      <c r="O18" s="25">
        <f t="shared" si="2"/>
        <v>603.54250000000002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444</v>
      </c>
      <c r="R18" s="24">
        <f t="shared" si="3"/>
        <v>24301.4575</v>
      </c>
      <c r="S18" s="25">
        <f t="shared" si="4"/>
        <v>208.4965</v>
      </c>
      <c r="T18" s="27">
        <f t="shared" si="5"/>
        <v>-235.5035</v>
      </c>
    </row>
    <row r="19" spans="1:20" ht="15.7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35370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20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50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30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36520</v>
      </c>
      <c r="N19" s="24">
        <f t="shared" si="1"/>
        <v>42250</v>
      </c>
      <c r="O19" s="25">
        <f t="shared" si="2"/>
        <v>1004.3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595</v>
      </c>
      <c r="R19" s="24">
        <f t="shared" si="3"/>
        <v>40650.699999999997</v>
      </c>
      <c r="S19" s="25">
        <f t="shared" si="4"/>
        <v>346.94</v>
      </c>
      <c r="T19" s="27">
        <f t="shared" si="5"/>
        <v>-248.06</v>
      </c>
    </row>
    <row r="20" spans="1:20" ht="15.75">
      <c r="A20" s="28">
        <v>14</v>
      </c>
      <c r="B20" s="20">
        <v>1908446147</v>
      </c>
      <c r="C20" s="20" t="s">
        <v>36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21080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20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20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60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58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3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22220</v>
      </c>
      <c r="N20" s="24">
        <f t="shared" si="1"/>
        <v>36601</v>
      </c>
      <c r="O20" s="25">
        <f t="shared" si="2"/>
        <v>611.04999999999995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400</v>
      </c>
      <c r="R20" s="24">
        <f t="shared" si="3"/>
        <v>35589.949999999997</v>
      </c>
      <c r="S20" s="25">
        <f t="shared" si="4"/>
        <v>211.09</v>
      </c>
      <c r="T20" s="27">
        <f t="shared" si="5"/>
        <v>-188.91</v>
      </c>
    </row>
    <row r="21" spans="1:20" ht="15.7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13160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160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180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20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15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18340</v>
      </c>
      <c r="N21" s="24">
        <f t="shared" si="1"/>
        <v>21205</v>
      </c>
      <c r="O21" s="25">
        <f t="shared" si="2"/>
        <v>504.35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93</v>
      </c>
      <c r="R21" s="24">
        <f t="shared" si="3"/>
        <v>20607.650000000001</v>
      </c>
      <c r="S21" s="25">
        <f t="shared" si="4"/>
        <v>174.23</v>
      </c>
      <c r="T21" s="27">
        <f t="shared" si="5"/>
        <v>81.22999999999999</v>
      </c>
    </row>
    <row r="22" spans="1:20" ht="15.7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31579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70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20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200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80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6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34979</v>
      </c>
      <c r="N22" s="24">
        <f t="shared" si="1"/>
        <v>51351</v>
      </c>
      <c r="O22" s="25">
        <f t="shared" si="2"/>
        <v>961.92250000000001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717</v>
      </c>
      <c r="R22" s="24">
        <f t="shared" si="3"/>
        <v>49672.077499999999</v>
      </c>
      <c r="S22" s="25">
        <f t="shared" si="4"/>
        <v>332.3005</v>
      </c>
      <c r="T22" s="27">
        <f t="shared" si="5"/>
        <v>-384.6995</v>
      </c>
    </row>
    <row r="23" spans="1:20" ht="15.7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20658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200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25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7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24458</v>
      </c>
      <c r="N23" s="24">
        <f t="shared" si="1"/>
        <v>30507</v>
      </c>
      <c r="O23" s="25">
        <f t="shared" si="2"/>
        <v>672.59500000000003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150</v>
      </c>
      <c r="R23" s="24">
        <f t="shared" si="3"/>
        <v>29684.404999999999</v>
      </c>
      <c r="S23" s="25">
        <f t="shared" si="4"/>
        <v>232.351</v>
      </c>
      <c r="T23" s="27">
        <f t="shared" si="5"/>
        <v>82.350999999999999</v>
      </c>
    </row>
    <row r="24" spans="1:20" ht="15.7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47389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150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200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500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100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5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56889</v>
      </c>
      <c r="N24" s="24">
        <f t="shared" si="1"/>
        <v>76899</v>
      </c>
      <c r="O24" s="25">
        <f t="shared" si="2"/>
        <v>1564.4475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398</v>
      </c>
      <c r="R24" s="24">
        <f t="shared" si="3"/>
        <v>74936.552499999991</v>
      </c>
      <c r="S24" s="25">
        <f t="shared" si="4"/>
        <v>540.44550000000004</v>
      </c>
      <c r="T24" s="27">
        <f t="shared" si="5"/>
        <v>142.44550000000004</v>
      </c>
    </row>
    <row r="25" spans="1:20" ht="15.7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16512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0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16512</v>
      </c>
      <c r="N25" s="24">
        <f t="shared" si="1"/>
        <v>16512</v>
      </c>
      <c r="O25" s="25">
        <f t="shared" si="2"/>
        <v>454.08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145</v>
      </c>
      <c r="R25" s="24">
        <f t="shared" si="3"/>
        <v>15912.92</v>
      </c>
      <c r="S25" s="25">
        <f t="shared" si="4"/>
        <v>156.864</v>
      </c>
      <c r="T25" s="27">
        <f t="shared" si="5"/>
        <v>11.864000000000004</v>
      </c>
    </row>
    <row r="26" spans="1:20" ht="15.7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15574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20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50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440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20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2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20434</v>
      </c>
      <c r="N26" s="24">
        <f t="shared" si="1"/>
        <v>24618</v>
      </c>
      <c r="O26" s="25">
        <f t="shared" si="2"/>
        <v>561.93500000000006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365</v>
      </c>
      <c r="R26" s="24">
        <f t="shared" si="3"/>
        <v>23691.064999999999</v>
      </c>
      <c r="S26" s="25">
        <f t="shared" si="4"/>
        <v>194.12299999999999</v>
      </c>
      <c r="T26" s="27">
        <f t="shared" si="5"/>
        <v>-170.87700000000001</v>
      </c>
    </row>
    <row r="27" spans="1:20" ht="16.5" thickBot="1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18121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140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330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20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180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52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2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11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26021</v>
      </c>
      <c r="N27" s="40">
        <f t="shared" si="1"/>
        <v>38337</v>
      </c>
      <c r="O27" s="25">
        <f t="shared" si="2"/>
        <v>715.57749999999999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300</v>
      </c>
      <c r="R27" s="24">
        <f t="shared" si="3"/>
        <v>37321.422500000001</v>
      </c>
      <c r="S27" s="42">
        <f t="shared" si="4"/>
        <v>247.1995</v>
      </c>
      <c r="T27" s="43">
        <f t="shared" si="5"/>
        <v>-52.8005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530380</v>
      </c>
      <c r="E28" s="45">
        <f t="shared" si="6"/>
        <v>1230</v>
      </c>
      <c r="F28" s="45">
        <f t="shared" ref="F28:T28" si="7">SUM(F7:F27)</f>
        <v>2150</v>
      </c>
      <c r="G28" s="45">
        <f t="shared" si="7"/>
        <v>60</v>
      </c>
      <c r="H28" s="45">
        <f t="shared" si="7"/>
        <v>4300</v>
      </c>
      <c r="I28" s="45">
        <f t="shared" si="7"/>
        <v>1147</v>
      </c>
      <c r="J28" s="45">
        <f t="shared" si="7"/>
        <v>421</v>
      </c>
      <c r="K28" s="45">
        <f t="shared" si="7"/>
        <v>149</v>
      </c>
      <c r="L28" s="45">
        <f t="shared" si="7"/>
        <v>45</v>
      </c>
      <c r="M28" s="45">
        <f t="shared" si="7"/>
        <v>615720</v>
      </c>
      <c r="N28" s="45">
        <f t="shared" si="7"/>
        <v>946826</v>
      </c>
      <c r="O28" s="46">
        <f t="shared" si="7"/>
        <v>16932.3</v>
      </c>
      <c r="P28" s="45">
        <f t="shared" si="7"/>
        <v>0</v>
      </c>
      <c r="Q28" s="45">
        <f t="shared" si="7"/>
        <v>6276</v>
      </c>
      <c r="R28" s="45">
        <f t="shared" si="7"/>
        <v>923617.7</v>
      </c>
      <c r="S28" s="45">
        <f t="shared" si="7"/>
        <v>5849.3399999999983</v>
      </c>
      <c r="T28" s="47">
        <f t="shared" si="7"/>
        <v>-426.66000000000014</v>
      </c>
    </row>
    <row r="29" spans="1:20" ht="15.75" thickBot="1">
      <c r="A29" s="58" t="s">
        <v>45</v>
      </c>
      <c r="B29" s="59"/>
      <c r="C29" s="60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83" priority="44" operator="equal">
      <formula>212030016606640</formula>
    </cfRule>
  </conditionalFormatting>
  <conditionalFormatting sqref="D29 E28:K29 E4 E6">
    <cfRule type="cellIs" dxfId="82" priority="42" operator="equal">
      <formula>$E$4</formula>
    </cfRule>
    <cfRule type="cellIs" dxfId="81" priority="43" operator="equal">
      <formula>2120</formula>
    </cfRule>
  </conditionalFormatting>
  <conditionalFormatting sqref="D29:E29 F28:F29 F4 F6">
    <cfRule type="cellIs" dxfId="80" priority="40" operator="equal">
      <formula>$F$4</formula>
    </cfRule>
    <cfRule type="cellIs" dxfId="79" priority="41" operator="equal">
      <formula>300</formula>
    </cfRule>
  </conditionalFormatting>
  <conditionalFormatting sqref="G28:G29 G4 G6">
    <cfRule type="cellIs" dxfId="78" priority="38" operator="equal">
      <formula>$G$4</formula>
    </cfRule>
    <cfRule type="cellIs" dxfId="77" priority="39" operator="equal">
      <formula>1660</formula>
    </cfRule>
  </conditionalFormatting>
  <conditionalFormatting sqref="H28:H29 H4 H6">
    <cfRule type="cellIs" dxfId="76" priority="36" operator="equal">
      <formula>$H$4</formula>
    </cfRule>
    <cfRule type="cellIs" dxfId="75" priority="37" operator="equal">
      <formula>6640</formula>
    </cfRule>
  </conditionalFormatting>
  <conditionalFormatting sqref="T6:T28">
    <cfRule type="cellIs" dxfId="74" priority="35" operator="lessThan">
      <formula>0</formula>
    </cfRule>
  </conditionalFormatting>
  <conditionalFormatting sqref="T7:T27">
    <cfRule type="cellIs" dxfId="73" priority="32" operator="lessThan">
      <formula>0</formula>
    </cfRule>
    <cfRule type="cellIs" dxfId="72" priority="33" operator="lessThan">
      <formula>0</formula>
    </cfRule>
    <cfRule type="cellIs" dxfId="71" priority="34" operator="lessThan">
      <formula>0</formula>
    </cfRule>
  </conditionalFormatting>
  <conditionalFormatting sqref="E28:K28 E4 E6">
    <cfRule type="cellIs" dxfId="70" priority="31" operator="equal">
      <formula>$E$4</formula>
    </cfRule>
  </conditionalFormatting>
  <conditionalFormatting sqref="D28:D29 D6 D4:M4">
    <cfRule type="cellIs" dxfId="69" priority="30" operator="equal">
      <formula>$D$4</formula>
    </cfRule>
  </conditionalFormatting>
  <conditionalFormatting sqref="I28:I29 I4 I6">
    <cfRule type="cellIs" dxfId="68" priority="29" operator="equal">
      <formula>$I$4</formula>
    </cfRule>
  </conditionalFormatting>
  <conditionalFormatting sqref="J28:J29 J4 J6">
    <cfRule type="cellIs" dxfId="67" priority="28" operator="equal">
      <formula>$J$4</formula>
    </cfRule>
  </conditionalFormatting>
  <conditionalFormatting sqref="K28:K29 K4 K6">
    <cfRule type="cellIs" dxfId="66" priority="27" operator="equal">
      <formula>$K$4</formula>
    </cfRule>
  </conditionalFormatting>
  <conditionalFormatting sqref="M4:M6">
    <cfRule type="cellIs" dxfId="65" priority="26" operator="equal">
      <formula>$L$4</formula>
    </cfRule>
  </conditionalFormatting>
  <conditionalFormatting sqref="T7:T28">
    <cfRule type="cellIs" dxfId="64" priority="23" operator="lessThan">
      <formula>0</formula>
    </cfRule>
    <cfRule type="cellIs" dxfId="63" priority="24" operator="lessThan">
      <formula>0</formula>
    </cfRule>
    <cfRule type="cellIs" dxfId="62" priority="25" operator="lessThan">
      <formula>0</formula>
    </cfRule>
  </conditionalFormatting>
  <conditionalFormatting sqref="T6:T28">
    <cfRule type="cellIs" dxfId="61" priority="21" operator="lessThan">
      <formula>0</formula>
    </cfRule>
  </conditionalFormatting>
  <conditionalFormatting sqref="T7:T27">
    <cfRule type="cellIs" dxfId="60" priority="18" operator="lessThan">
      <formula>0</formula>
    </cfRule>
    <cfRule type="cellIs" dxfId="59" priority="19" operator="lessThan">
      <formula>0</formula>
    </cfRule>
    <cfRule type="cellIs" dxfId="58" priority="20" operator="lessThan">
      <formula>0</formula>
    </cfRule>
  </conditionalFormatting>
  <conditionalFormatting sqref="T7:T28">
    <cfRule type="cellIs" dxfId="57" priority="15" operator="lessThan">
      <formula>0</formula>
    </cfRule>
    <cfRule type="cellIs" dxfId="56" priority="16" operator="lessThan">
      <formula>0</formula>
    </cfRule>
    <cfRule type="cellIs" dxfId="55" priority="17" operator="lessThan">
      <formula>0</formula>
    </cfRule>
  </conditionalFormatting>
  <conditionalFormatting sqref="L4 L6 L28:L29">
    <cfRule type="cellIs" dxfId="54" priority="13" operator="equal">
      <formula>$L$4</formula>
    </cfRule>
  </conditionalFormatting>
  <conditionalFormatting sqref="D7:S7 D8:L27 Q8:Q27">
    <cfRule type="cellIs" dxfId="53" priority="12" operator="greaterThan">
      <formula>0</formula>
    </cfRule>
  </conditionalFormatting>
  <conditionalFormatting sqref="D9:S9">
    <cfRule type="cellIs" dxfId="52" priority="11" operator="greaterThan">
      <formula>0</formula>
    </cfRule>
  </conditionalFormatting>
  <conditionalFormatting sqref="D11:S11">
    <cfRule type="cellIs" dxfId="51" priority="10" operator="greaterThan">
      <formula>0</formula>
    </cfRule>
  </conditionalFormatting>
  <conditionalFormatting sqref="D13:S13">
    <cfRule type="cellIs" dxfId="50" priority="9" operator="greaterThan">
      <formula>0</formula>
    </cfRule>
  </conditionalFormatting>
  <conditionalFormatting sqref="D15:S15">
    <cfRule type="cellIs" dxfId="49" priority="8" operator="greaterThan">
      <formula>0</formula>
    </cfRule>
  </conditionalFormatting>
  <conditionalFormatting sqref="D17:S17">
    <cfRule type="cellIs" dxfId="48" priority="7" operator="greaterThan">
      <formula>0</formula>
    </cfRule>
  </conditionalFormatting>
  <conditionalFormatting sqref="D19:S19">
    <cfRule type="cellIs" dxfId="47" priority="6" operator="greaterThan">
      <formula>0</formula>
    </cfRule>
  </conditionalFormatting>
  <conditionalFormatting sqref="D21:S21">
    <cfRule type="cellIs" dxfId="46" priority="5" operator="greaterThan">
      <formula>0</formula>
    </cfRule>
  </conditionalFormatting>
  <conditionalFormatting sqref="D23:S23">
    <cfRule type="cellIs" dxfId="45" priority="4" operator="greaterThan">
      <formula>0</formula>
    </cfRule>
  </conditionalFormatting>
  <conditionalFormatting sqref="D25:S25">
    <cfRule type="cellIs" dxfId="44" priority="3" operator="greaterThan">
      <formula>0</formula>
    </cfRule>
  </conditionalFormatting>
  <conditionalFormatting sqref="D27:S27">
    <cfRule type="cellIs" dxfId="43" priority="2" operator="greaterThan">
      <formula>0</formula>
    </cfRule>
  </conditionalFormatting>
  <conditionalFormatting sqref="D5:L5">
    <cfRule type="cellIs" dxfId="42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U30"/>
  <sheetViews>
    <sheetView workbookViewId="0">
      <selection activeCell="K15" sqref="K15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48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v>636977</v>
      </c>
      <c r="E4" s="2">
        <v>2120</v>
      </c>
      <c r="F4" s="2">
        <v>4660</v>
      </c>
      <c r="G4" s="2">
        <v>540</v>
      </c>
      <c r="H4" s="2">
        <v>3870</v>
      </c>
      <c r="I4" s="2">
        <v>1968</v>
      </c>
      <c r="J4" s="2">
        <v>658</v>
      </c>
      <c r="K4" s="2">
        <v>370</v>
      </c>
      <c r="L4" s="3">
        <v>50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53" t="s">
        <v>16</v>
      </c>
      <c r="O6" s="17" t="s">
        <v>17</v>
      </c>
      <c r="P6" s="53" t="s">
        <v>18</v>
      </c>
      <c r="Q6" s="53" t="s">
        <v>19</v>
      </c>
      <c r="R6" s="53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>
        <v>3907</v>
      </c>
      <c r="E7" s="22"/>
      <c r="F7" s="22"/>
      <c r="G7" s="22"/>
      <c r="H7" s="22"/>
      <c r="I7" s="23">
        <v>16</v>
      </c>
      <c r="J7" s="23"/>
      <c r="K7" s="23"/>
      <c r="L7" s="23"/>
      <c r="M7" s="20">
        <f>D7+E7*20+F7*10+G7*9+H7*9</f>
        <v>3907</v>
      </c>
      <c r="N7" s="24">
        <f>D7+E7*20+F7*10+G7*9+H7*9+I7*191+J7*191+K7*182+L7*100</f>
        <v>6963</v>
      </c>
      <c r="O7" s="25">
        <f>M7*2.75%</f>
        <v>107.4425</v>
      </c>
      <c r="P7" s="26"/>
      <c r="Q7" s="26"/>
      <c r="R7" s="24">
        <f>M7-(M7*2.75%)+I7*191+J7*191+K7*182+L7*100-Q7</f>
        <v>6855.5574999999999</v>
      </c>
      <c r="S7" s="25">
        <f>M7*0.95%</f>
        <v>37.116500000000002</v>
      </c>
      <c r="T7" s="27">
        <f>S7-Q7</f>
        <v>37.116500000000002</v>
      </c>
    </row>
    <row r="8" spans="1:20" ht="15.75">
      <c r="A8" s="28">
        <v>2</v>
      </c>
      <c r="B8" s="20">
        <v>1908446135</v>
      </c>
      <c r="C8" s="23" t="s">
        <v>24</v>
      </c>
      <c r="D8" s="29">
        <v>1064</v>
      </c>
      <c r="E8" s="30"/>
      <c r="F8" s="30"/>
      <c r="G8" s="30"/>
      <c r="H8" s="30">
        <v>200</v>
      </c>
      <c r="I8" s="20">
        <v>5</v>
      </c>
      <c r="J8" s="20"/>
      <c r="K8" s="20"/>
      <c r="L8" s="20"/>
      <c r="M8" s="20">
        <f t="shared" ref="M8:M27" si="0">D8+E8*20+F8*10+G8*9+H8*9</f>
        <v>2864</v>
      </c>
      <c r="N8" s="24">
        <f t="shared" ref="N8:N27" si="1">D8+E8*20+F8*10+G8*9+H8*9+I8*191+J8*191+K8*182+L8*100</f>
        <v>3819</v>
      </c>
      <c r="O8" s="25">
        <f t="shared" ref="O8:O27" si="2">M8*2.75%</f>
        <v>78.760000000000005</v>
      </c>
      <c r="P8" s="26"/>
      <c r="Q8" s="26">
        <v>10</v>
      </c>
      <c r="R8" s="24">
        <f t="shared" ref="R8:R27" si="3">M8-(M8*2.75%)+I8*191+J8*191+K8*182+L8*100-Q8</f>
        <v>3730.24</v>
      </c>
      <c r="S8" s="25">
        <f t="shared" ref="S8:S27" si="4">M8*0.95%</f>
        <v>27.207999999999998</v>
      </c>
      <c r="T8" s="27">
        <f t="shared" ref="T8:T27" si="5">S8-Q8</f>
        <v>17.207999999999998</v>
      </c>
    </row>
    <row r="9" spans="1:20" ht="15.75">
      <c r="A9" s="28">
        <v>3</v>
      </c>
      <c r="B9" s="20">
        <v>1908446136</v>
      </c>
      <c r="C9" s="20" t="s">
        <v>25</v>
      </c>
      <c r="D9" s="29">
        <v>6555</v>
      </c>
      <c r="E9" s="30">
        <v>30</v>
      </c>
      <c r="F9" s="30"/>
      <c r="G9" s="30"/>
      <c r="H9" s="30">
        <v>60</v>
      </c>
      <c r="I9" s="20">
        <v>6</v>
      </c>
      <c r="J9" s="20"/>
      <c r="K9" s="20"/>
      <c r="L9" s="20"/>
      <c r="M9" s="20">
        <f t="shared" si="0"/>
        <v>7695</v>
      </c>
      <c r="N9" s="24">
        <f t="shared" si="1"/>
        <v>8841</v>
      </c>
      <c r="O9" s="25">
        <f t="shared" si="2"/>
        <v>211.61250000000001</v>
      </c>
      <c r="P9" s="26"/>
      <c r="Q9" s="26">
        <v>70</v>
      </c>
      <c r="R9" s="24">
        <f t="shared" si="3"/>
        <v>8559.3875000000007</v>
      </c>
      <c r="S9" s="25">
        <f t="shared" si="4"/>
        <v>73.102499999999992</v>
      </c>
      <c r="T9" s="27">
        <f t="shared" si="5"/>
        <v>3.102499999999992</v>
      </c>
    </row>
    <row r="10" spans="1:20" ht="15.75">
      <c r="A10" s="28">
        <v>4</v>
      </c>
      <c r="B10" s="20">
        <v>1908446137</v>
      </c>
      <c r="C10" s="20" t="s">
        <v>26</v>
      </c>
      <c r="D10" s="29">
        <v>2173</v>
      </c>
      <c r="E10" s="30"/>
      <c r="F10" s="30"/>
      <c r="G10" s="30"/>
      <c r="H10" s="30">
        <v>100</v>
      </c>
      <c r="I10" s="20"/>
      <c r="J10" s="20"/>
      <c r="K10" s="20"/>
      <c r="L10" s="20"/>
      <c r="M10" s="20">
        <f t="shared" si="0"/>
        <v>3073</v>
      </c>
      <c r="N10" s="24">
        <f t="shared" si="1"/>
        <v>3073</v>
      </c>
      <c r="O10" s="25">
        <f t="shared" si="2"/>
        <v>84.507500000000007</v>
      </c>
      <c r="P10" s="26"/>
      <c r="Q10" s="26">
        <v>13</v>
      </c>
      <c r="R10" s="24">
        <f t="shared" si="3"/>
        <v>2975.4924999999998</v>
      </c>
      <c r="S10" s="25">
        <f t="shared" si="4"/>
        <v>29.1935</v>
      </c>
      <c r="T10" s="27">
        <f t="shared" si="5"/>
        <v>16.1935</v>
      </c>
    </row>
    <row r="11" spans="1:20" ht="15.75">
      <c r="A11" s="28">
        <v>5</v>
      </c>
      <c r="B11" s="20">
        <v>1908446138</v>
      </c>
      <c r="C11" s="31" t="s">
        <v>27</v>
      </c>
      <c r="D11" s="29">
        <v>5363</v>
      </c>
      <c r="E11" s="30">
        <v>10</v>
      </c>
      <c r="F11" s="30">
        <v>30</v>
      </c>
      <c r="G11" s="32"/>
      <c r="H11" s="30">
        <v>30</v>
      </c>
      <c r="I11" s="20"/>
      <c r="J11" s="20"/>
      <c r="K11" s="20"/>
      <c r="L11" s="20"/>
      <c r="M11" s="20">
        <f t="shared" si="0"/>
        <v>6133</v>
      </c>
      <c r="N11" s="24">
        <f t="shared" si="1"/>
        <v>6133</v>
      </c>
      <c r="O11" s="25">
        <f t="shared" si="2"/>
        <v>168.6575</v>
      </c>
      <c r="P11" s="26"/>
      <c r="Q11" s="26">
        <v>24</v>
      </c>
      <c r="R11" s="24">
        <f t="shared" si="3"/>
        <v>5940.3424999999997</v>
      </c>
      <c r="S11" s="25">
        <f t="shared" si="4"/>
        <v>58.263500000000001</v>
      </c>
      <c r="T11" s="27">
        <f t="shared" si="5"/>
        <v>34.263500000000001</v>
      </c>
    </row>
    <row r="12" spans="1:20" ht="15.75">
      <c r="A12" s="28">
        <v>6</v>
      </c>
      <c r="B12" s="20">
        <v>1908446139</v>
      </c>
      <c r="C12" s="20" t="s">
        <v>28</v>
      </c>
      <c r="D12" s="29">
        <v>2469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2469</v>
      </c>
      <c r="N12" s="24">
        <f t="shared" si="1"/>
        <v>2469</v>
      </c>
      <c r="O12" s="25">
        <f t="shared" si="2"/>
        <v>67.897499999999994</v>
      </c>
      <c r="P12" s="26"/>
      <c r="Q12" s="26">
        <v>21</v>
      </c>
      <c r="R12" s="24">
        <f t="shared" si="3"/>
        <v>2380.1025</v>
      </c>
      <c r="S12" s="25">
        <f t="shared" si="4"/>
        <v>23.455500000000001</v>
      </c>
      <c r="T12" s="27">
        <f t="shared" si="5"/>
        <v>2.4555000000000007</v>
      </c>
    </row>
    <row r="13" spans="1:20" ht="15.75">
      <c r="A13" s="28">
        <v>7</v>
      </c>
      <c r="B13" s="20">
        <v>1908446140</v>
      </c>
      <c r="C13" s="20" t="s">
        <v>29</v>
      </c>
      <c r="D13" s="29">
        <v>2187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2187</v>
      </c>
      <c r="N13" s="24">
        <f t="shared" si="1"/>
        <v>2187</v>
      </c>
      <c r="O13" s="25">
        <f t="shared" si="2"/>
        <v>60.142499999999998</v>
      </c>
      <c r="P13" s="26"/>
      <c r="Q13" s="26">
        <v>16</v>
      </c>
      <c r="R13" s="24">
        <f t="shared" si="3"/>
        <v>2110.8575000000001</v>
      </c>
      <c r="S13" s="25">
        <f t="shared" si="4"/>
        <v>20.776499999999999</v>
      </c>
      <c r="T13" s="27">
        <f t="shared" si="5"/>
        <v>4.7764999999999986</v>
      </c>
    </row>
    <row r="14" spans="1:20" ht="15.75">
      <c r="A14" s="28">
        <v>8</v>
      </c>
      <c r="B14" s="20">
        <v>1908446141</v>
      </c>
      <c r="C14" s="20" t="s">
        <v>30</v>
      </c>
      <c r="D14" s="29">
        <v>6792</v>
      </c>
      <c r="E14" s="30">
        <v>150</v>
      </c>
      <c r="F14" s="30">
        <v>230</v>
      </c>
      <c r="G14" s="30"/>
      <c r="H14" s="30">
        <v>500</v>
      </c>
      <c r="I14" s="20">
        <v>20</v>
      </c>
      <c r="J14" s="20"/>
      <c r="K14" s="20"/>
      <c r="L14" s="20"/>
      <c r="M14" s="20">
        <f t="shared" si="0"/>
        <v>16592</v>
      </c>
      <c r="N14" s="24">
        <f t="shared" si="1"/>
        <v>20412</v>
      </c>
      <c r="O14" s="25">
        <f t="shared" si="2"/>
        <v>456.28000000000003</v>
      </c>
      <c r="P14" s="26"/>
      <c r="Q14" s="26">
        <v>86</v>
      </c>
      <c r="R14" s="24">
        <f t="shared" si="3"/>
        <v>19869.72</v>
      </c>
      <c r="S14" s="25">
        <f t="shared" si="4"/>
        <v>157.624</v>
      </c>
      <c r="T14" s="27">
        <f t="shared" si="5"/>
        <v>71.623999999999995</v>
      </c>
    </row>
    <row r="15" spans="1:20" ht="15.75">
      <c r="A15" s="28">
        <v>9</v>
      </c>
      <c r="B15" s="20">
        <v>1908446142</v>
      </c>
      <c r="C15" s="33" t="s">
        <v>31</v>
      </c>
      <c r="D15" s="29">
        <v>21435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21435</v>
      </c>
      <c r="N15" s="24">
        <f t="shared" si="1"/>
        <v>22008</v>
      </c>
      <c r="O15" s="25">
        <f t="shared" si="2"/>
        <v>589.46249999999998</v>
      </c>
      <c r="P15" s="26"/>
      <c r="Q15" s="26">
        <v>120</v>
      </c>
      <c r="R15" s="24">
        <f t="shared" si="3"/>
        <v>21298.537499999999</v>
      </c>
      <c r="S15" s="25">
        <f t="shared" si="4"/>
        <v>203.63249999999999</v>
      </c>
      <c r="T15" s="27">
        <f t="shared" si="5"/>
        <v>83.632499999999993</v>
      </c>
    </row>
    <row r="16" spans="1:20" ht="15.75">
      <c r="A16" s="28">
        <v>10</v>
      </c>
      <c r="B16" s="20">
        <v>1908446143</v>
      </c>
      <c r="C16" s="20" t="s">
        <v>32</v>
      </c>
      <c r="D16" s="29">
        <v>5552</v>
      </c>
      <c r="E16" s="30"/>
      <c r="F16" s="30"/>
      <c r="G16" s="30"/>
      <c r="H16" s="30">
        <v>28</v>
      </c>
      <c r="I16" s="20">
        <v>2</v>
      </c>
      <c r="J16" s="20"/>
      <c r="K16" s="20"/>
      <c r="L16" s="20"/>
      <c r="M16" s="20">
        <f t="shared" si="0"/>
        <v>5804</v>
      </c>
      <c r="N16" s="24">
        <f t="shared" si="1"/>
        <v>6186</v>
      </c>
      <c r="O16" s="25">
        <f t="shared" si="2"/>
        <v>159.61000000000001</v>
      </c>
      <c r="P16" s="26"/>
      <c r="Q16" s="26">
        <v>100</v>
      </c>
      <c r="R16" s="24">
        <f t="shared" si="3"/>
        <v>5926.39</v>
      </c>
      <c r="S16" s="25">
        <f t="shared" si="4"/>
        <v>55.137999999999998</v>
      </c>
      <c r="T16" s="27">
        <f t="shared" si="5"/>
        <v>-44.862000000000002</v>
      </c>
    </row>
    <row r="17" spans="1:21" ht="15.75">
      <c r="A17" s="28">
        <v>11</v>
      </c>
      <c r="B17" s="20">
        <v>1908446144</v>
      </c>
      <c r="C17" s="33" t="s">
        <v>33</v>
      </c>
      <c r="D17" s="29">
        <v>3769</v>
      </c>
      <c r="E17" s="30"/>
      <c r="F17" s="30"/>
      <c r="G17" s="30"/>
      <c r="H17" s="30">
        <v>100</v>
      </c>
      <c r="I17" s="20">
        <v>15</v>
      </c>
      <c r="J17" s="20"/>
      <c r="K17" s="20"/>
      <c r="L17" s="20"/>
      <c r="M17" s="20">
        <f t="shared" si="0"/>
        <v>4669</v>
      </c>
      <c r="N17" s="24">
        <f t="shared" si="1"/>
        <v>7534</v>
      </c>
      <c r="O17" s="25">
        <f t="shared" si="2"/>
        <v>128.39750000000001</v>
      </c>
      <c r="P17" s="26"/>
      <c r="Q17" s="26">
        <v>80</v>
      </c>
      <c r="R17" s="24">
        <f t="shared" si="3"/>
        <v>7325.6025</v>
      </c>
      <c r="S17" s="25">
        <f t="shared" si="4"/>
        <v>44.355499999999999</v>
      </c>
      <c r="T17" s="27">
        <f t="shared" si="5"/>
        <v>-35.644500000000001</v>
      </c>
      <c r="U17">
        <v>525</v>
      </c>
    </row>
    <row r="18" spans="1:21" ht="15.75">
      <c r="A18" s="28">
        <v>12</v>
      </c>
      <c r="B18" s="20">
        <v>1908446145</v>
      </c>
      <c r="C18" s="31" t="s">
        <v>34</v>
      </c>
      <c r="D18" s="29">
        <v>4217</v>
      </c>
      <c r="E18" s="30"/>
      <c r="F18" s="30"/>
      <c r="G18" s="30"/>
      <c r="H18" s="30"/>
      <c r="I18" s="20">
        <v>9</v>
      </c>
      <c r="J18" s="20"/>
      <c r="K18" s="20">
        <v>4</v>
      </c>
      <c r="L18" s="20"/>
      <c r="M18" s="20">
        <f t="shared" si="0"/>
        <v>4217</v>
      </c>
      <c r="N18" s="24">
        <f t="shared" si="1"/>
        <v>6664</v>
      </c>
      <c r="O18" s="25">
        <f t="shared" si="2"/>
        <v>115.9675</v>
      </c>
      <c r="P18" s="26"/>
      <c r="Q18" s="26">
        <v>98</v>
      </c>
      <c r="R18" s="24">
        <f t="shared" si="3"/>
        <v>6450.0325000000003</v>
      </c>
      <c r="S18" s="25">
        <f t="shared" si="4"/>
        <v>40.061500000000002</v>
      </c>
      <c r="T18" s="27">
        <f t="shared" si="5"/>
        <v>-57.938499999999998</v>
      </c>
    </row>
    <row r="19" spans="1:21" ht="15.75">
      <c r="A19" s="28">
        <v>102</v>
      </c>
      <c r="B19" s="20">
        <v>1908446146</v>
      </c>
      <c r="C19" s="20" t="s">
        <v>35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>
        <v>98</v>
      </c>
      <c r="R19" s="24">
        <f t="shared" si="3"/>
        <v>4900.6499999999996</v>
      </c>
      <c r="S19" s="25">
        <f t="shared" si="4"/>
        <v>48.83</v>
      </c>
      <c r="T19" s="27">
        <f t="shared" si="5"/>
        <v>-49.17</v>
      </c>
    </row>
    <row r="20" spans="1:21" ht="15.75">
      <c r="A20" s="28">
        <v>14</v>
      </c>
      <c r="B20" s="20">
        <v>1908446147</v>
      </c>
      <c r="C20" s="20" t="s">
        <v>36</v>
      </c>
      <c r="D20" s="29">
        <v>4421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4421</v>
      </c>
      <c r="N20" s="24">
        <f t="shared" si="1"/>
        <v>4421</v>
      </c>
      <c r="O20" s="25">
        <f t="shared" si="2"/>
        <v>121.5775</v>
      </c>
      <c r="P20" s="26"/>
      <c r="Q20" s="26">
        <v>100</v>
      </c>
      <c r="R20" s="24">
        <f t="shared" si="3"/>
        <v>4199.4224999999997</v>
      </c>
      <c r="S20" s="25">
        <f t="shared" si="4"/>
        <v>41.999499999999998</v>
      </c>
      <c r="T20" s="27">
        <f t="shared" si="5"/>
        <v>-58.000500000000002</v>
      </c>
    </row>
    <row r="21" spans="1:21" ht="15.75">
      <c r="A21" s="28">
        <v>15</v>
      </c>
      <c r="B21" s="20">
        <v>1908446148</v>
      </c>
      <c r="C21" s="20" t="s">
        <v>37</v>
      </c>
      <c r="D21" s="29">
        <v>1513</v>
      </c>
      <c r="E21" s="30">
        <v>100</v>
      </c>
      <c r="F21" s="30">
        <v>50</v>
      </c>
      <c r="G21" s="30"/>
      <c r="H21" s="30"/>
      <c r="I21" s="20">
        <v>7</v>
      </c>
      <c r="J21" s="20"/>
      <c r="K21" s="20"/>
      <c r="L21" s="20"/>
      <c r="M21" s="20">
        <f t="shared" si="0"/>
        <v>4013</v>
      </c>
      <c r="N21" s="24">
        <f t="shared" si="1"/>
        <v>5350</v>
      </c>
      <c r="O21" s="25">
        <f t="shared" si="2"/>
        <v>110.3575</v>
      </c>
      <c r="P21" s="26"/>
      <c r="Q21" s="26"/>
      <c r="R21" s="24">
        <f t="shared" si="3"/>
        <v>5239.6424999999999</v>
      </c>
      <c r="S21" s="25">
        <f t="shared" si="4"/>
        <v>38.1235</v>
      </c>
      <c r="T21" s="27">
        <f t="shared" si="5"/>
        <v>38.1235</v>
      </c>
    </row>
    <row r="22" spans="1:21" ht="15.75">
      <c r="A22" s="28">
        <v>16</v>
      </c>
      <c r="B22" s="20">
        <v>1908446149</v>
      </c>
      <c r="C22" s="34" t="s">
        <v>38</v>
      </c>
      <c r="D22" s="29">
        <v>2074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2074</v>
      </c>
      <c r="N22" s="24">
        <f t="shared" si="1"/>
        <v>2074</v>
      </c>
      <c r="O22" s="25">
        <f t="shared" si="2"/>
        <v>57.035000000000004</v>
      </c>
      <c r="P22" s="26"/>
      <c r="Q22" s="26"/>
      <c r="R22" s="24">
        <f t="shared" si="3"/>
        <v>2016.9649999999999</v>
      </c>
      <c r="S22" s="25">
        <f t="shared" si="4"/>
        <v>19.702999999999999</v>
      </c>
      <c r="T22" s="27">
        <f t="shared" si="5"/>
        <v>19.702999999999999</v>
      </c>
    </row>
    <row r="23" spans="1:21" ht="15.75">
      <c r="A23" s="28">
        <v>17</v>
      </c>
      <c r="B23" s="20">
        <v>1908446150</v>
      </c>
      <c r="C23" s="20" t="s">
        <v>39</v>
      </c>
      <c r="D23" s="35">
        <v>4625</v>
      </c>
      <c r="E23" s="30"/>
      <c r="F23" s="30">
        <v>200</v>
      </c>
      <c r="G23" s="30"/>
      <c r="H23" s="30">
        <v>200</v>
      </c>
      <c r="I23" s="20">
        <v>25</v>
      </c>
      <c r="J23" s="20"/>
      <c r="K23" s="20">
        <v>7</v>
      </c>
      <c r="L23" s="20"/>
      <c r="M23" s="20">
        <f t="shared" si="0"/>
        <v>8425</v>
      </c>
      <c r="N23" s="24">
        <f t="shared" si="1"/>
        <v>14474</v>
      </c>
      <c r="O23" s="25">
        <f t="shared" si="2"/>
        <v>231.6875</v>
      </c>
      <c r="P23" s="26"/>
      <c r="Q23" s="26"/>
      <c r="R23" s="24">
        <f t="shared" si="3"/>
        <v>14242.3125</v>
      </c>
      <c r="S23" s="25">
        <f t="shared" si="4"/>
        <v>80.037499999999994</v>
      </c>
      <c r="T23" s="27">
        <f t="shared" si="5"/>
        <v>80.037499999999994</v>
      </c>
    </row>
    <row r="24" spans="1:21" ht="15.75">
      <c r="A24" s="28">
        <v>18</v>
      </c>
      <c r="B24" s="20">
        <v>1908446151</v>
      </c>
      <c r="C24" s="20" t="s">
        <v>40</v>
      </c>
      <c r="D24" s="29">
        <v>9351</v>
      </c>
      <c r="E24" s="30"/>
      <c r="F24" s="30"/>
      <c r="G24" s="30"/>
      <c r="H24" s="30">
        <v>100</v>
      </c>
      <c r="I24" s="20">
        <v>85</v>
      </c>
      <c r="J24" s="20"/>
      <c r="K24" s="20"/>
      <c r="L24" s="20"/>
      <c r="M24" s="20">
        <f t="shared" si="0"/>
        <v>10251</v>
      </c>
      <c r="N24" s="24">
        <f t="shared" si="1"/>
        <v>26486</v>
      </c>
      <c r="O24" s="25">
        <f t="shared" si="2"/>
        <v>281.90249999999997</v>
      </c>
      <c r="P24" s="26"/>
      <c r="Q24" s="26">
        <v>94</v>
      </c>
      <c r="R24" s="24">
        <f t="shared" si="3"/>
        <v>26110.0975</v>
      </c>
      <c r="S24" s="25">
        <f t="shared" si="4"/>
        <v>97.384500000000003</v>
      </c>
      <c r="T24" s="27">
        <f t="shared" si="5"/>
        <v>3.3845000000000027</v>
      </c>
    </row>
    <row r="25" spans="1:21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1" ht="15.75">
      <c r="A26" s="28">
        <v>70</v>
      </c>
      <c r="B26" s="20">
        <v>1908446153</v>
      </c>
      <c r="C26" s="36" t="s">
        <v>42</v>
      </c>
      <c r="D26" s="29">
        <v>1696</v>
      </c>
      <c r="E26" s="29"/>
      <c r="F26" s="30"/>
      <c r="G26" s="30"/>
      <c r="H26" s="30">
        <v>300</v>
      </c>
      <c r="I26" s="20">
        <v>15</v>
      </c>
      <c r="J26" s="20"/>
      <c r="K26" s="20"/>
      <c r="L26" s="20"/>
      <c r="M26" s="20">
        <f t="shared" si="0"/>
        <v>4396</v>
      </c>
      <c r="N26" s="24">
        <f t="shared" si="1"/>
        <v>7261</v>
      </c>
      <c r="O26" s="25">
        <f t="shared" si="2"/>
        <v>120.89</v>
      </c>
      <c r="P26" s="26"/>
      <c r="Q26" s="26">
        <v>50</v>
      </c>
      <c r="R26" s="24">
        <f t="shared" si="3"/>
        <v>7090.11</v>
      </c>
      <c r="S26" s="25">
        <f t="shared" si="4"/>
        <v>41.762</v>
      </c>
      <c r="T26" s="27">
        <f t="shared" si="5"/>
        <v>-8.2379999999999995</v>
      </c>
    </row>
    <row r="27" spans="1:21" ht="19.5" thickBot="1">
      <c r="A27" s="28">
        <v>21</v>
      </c>
      <c r="B27" s="20">
        <v>1908446154</v>
      </c>
      <c r="C27" s="20" t="s">
        <v>43</v>
      </c>
      <c r="D27" s="37">
        <v>1440</v>
      </c>
      <c r="E27" s="38">
        <v>190</v>
      </c>
      <c r="F27" s="39">
        <v>130</v>
      </c>
      <c r="G27" s="39">
        <v>40</v>
      </c>
      <c r="H27" s="39">
        <v>130</v>
      </c>
      <c r="I27" s="31">
        <v>47</v>
      </c>
      <c r="J27" s="31">
        <v>2</v>
      </c>
      <c r="K27" s="31">
        <v>11</v>
      </c>
      <c r="L27" s="31"/>
      <c r="M27" s="31">
        <f t="shared" si="0"/>
        <v>8070</v>
      </c>
      <c r="N27" s="40">
        <f t="shared" si="1"/>
        <v>19431</v>
      </c>
      <c r="O27" s="25">
        <f t="shared" si="2"/>
        <v>221.92500000000001</v>
      </c>
      <c r="P27" s="41"/>
      <c r="Q27" s="41">
        <v>20</v>
      </c>
      <c r="R27" s="24">
        <f t="shared" si="3"/>
        <v>19189.075000000001</v>
      </c>
      <c r="S27" s="42">
        <f t="shared" si="4"/>
        <v>76.664999999999992</v>
      </c>
      <c r="T27" s="43">
        <f t="shared" si="5"/>
        <v>56.664999999999992</v>
      </c>
    </row>
    <row r="28" spans="1:21" ht="16.5" thickBot="1">
      <c r="A28" s="55" t="s">
        <v>44</v>
      </c>
      <c r="B28" s="56"/>
      <c r="C28" s="57"/>
      <c r="D28" s="44">
        <f t="shared" ref="D28:E28" si="6">SUM(D7:D27)</f>
        <v>95743</v>
      </c>
      <c r="E28" s="45">
        <f t="shared" si="6"/>
        <v>480</v>
      </c>
      <c r="F28" s="45">
        <f t="shared" ref="F28:T28" si="7">SUM(F7:F27)</f>
        <v>640</v>
      </c>
      <c r="G28" s="45">
        <f t="shared" si="7"/>
        <v>40</v>
      </c>
      <c r="H28" s="45">
        <f t="shared" si="7"/>
        <v>1748</v>
      </c>
      <c r="I28" s="45">
        <f t="shared" si="7"/>
        <v>255</v>
      </c>
      <c r="J28" s="45">
        <f t="shared" si="7"/>
        <v>2</v>
      </c>
      <c r="K28" s="45">
        <f t="shared" si="7"/>
        <v>22</v>
      </c>
      <c r="L28" s="45">
        <f t="shared" si="7"/>
        <v>0</v>
      </c>
      <c r="M28" s="45">
        <f t="shared" si="7"/>
        <v>127835</v>
      </c>
      <c r="N28" s="45">
        <f t="shared" si="7"/>
        <v>180926</v>
      </c>
      <c r="O28" s="46">
        <f t="shared" si="7"/>
        <v>3515.4625000000005</v>
      </c>
      <c r="P28" s="45">
        <f t="shared" si="7"/>
        <v>0</v>
      </c>
      <c r="Q28" s="45">
        <f t="shared" si="7"/>
        <v>1000</v>
      </c>
      <c r="R28" s="45">
        <f t="shared" si="7"/>
        <v>176410.53749999998</v>
      </c>
      <c r="S28" s="45">
        <f t="shared" si="7"/>
        <v>1214.4325000000001</v>
      </c>
      <c r="T28" s="47">
        <f t="shared" si="7"/>
        <v>214.43249999999992</v>
      </c>
    </row>
    <row r="29" spans="1:21" ht="15.75" thickBot="1">
      <c r="A29" s="58" t="s">
        <v>45</v>
      </c>
      <c r="B29" s="59"/>
      <c r="C29" s="60"/>
      <c r="D29" s="48">
        <f>D4+D5-D28</f>
        <v>541234</v>
      </c>
      <c r="E29" s="48">
        <f t="shared" ref="E29:L29" si="8">E4+E5-E28</f>
        <v>1640</v>
      </c>
      <c r="F29" s="48">
        <f t="shared" si="8"/>
        <v>4020</v>
      </c>
      <c r="G29" s="48">
        <f t="shared" si="8"/>
        <v>500</v>
      </c>
      <c r="H29" s="48">
        <f t="shared" si="8"/>
        <v>2122</v>
      </c>
      <c r="I29" s="48">
        <f t="shared" si="8"/>
        <v>1713</v>
      </c>
      <c r="J29" s="48">
        <f t="shared" si="8"/>
        <v>656</v>
      </c>
      <c r="K29" s="48">
        <f t="shared" si="8"/>
        <v>348</v>
      </c>
      <c r="L29" s="48">
        <f t="shared" si="8"/>
        <v>50</v>
      </c>
      <c r="M29" s="61"/>
      <c r="N29" s="62"/>
      <c r="O29" s="62"/>
      <c r="P29" s="62"/>
      <c r="Q29" s="62"/>
      <c r="R29" s="62"/>
      <c r="S29" s="62"/>
      <c r="T29" s="63"/>
    </row>
    <row r="30" spans="1:21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2" operator="equal">
      <formula>212030016606640</formula>
    </cfRule>
  </conditionalFormatting>
  <conditionalFormatting sqref="D29 E28:K29 E4 E6">
    <cfRule type="cellIs" dxfId="40" priority="40" operator="equal">
      <formula>$E$4</formula>
    </cfRule>
    <cfRule type="cellIs" dxfId="39" priority="41" operator="equal">
      <formula>2120</formula>
    </cfRule>
  </conditionalFormatting>
  <conditionalFormatting sqref="D29:E29 F28:F29 F4 F6">
    <cfRule type="cellIs" dxfId="38" priority="38" operator="equal">
      <formula>$F$4</formula>
    </cfRule>
    <cfRule type="cellIs" dxfId="37" priority="39" operator="equal">
      <formula>300</formula>
    </cfRule>
  </conditionalFormatting>
  <conditionalFormatting sqref="G28:G29 G4 G6">
    <cfRule type="cellIs" dxfId="36" priority="36" operator="equal">
      <formula>$G$4</formula>
    </cfRule>
    <cfRule type="cellIs" dxfId="35" priority="37" operator="equal">
      <formula>1660</formula>
    </cfRule>
  </conditionalFormatting>
  <conditionalFormatting sqref="H28:H29 H4 H6">
    <cfRule type="cellIs" dxfId="34" priority="34" operator="equal">
      <formula>$H$4</formula>
    </cfRule>
    <cfRule type="cellIs" dxfId="33" priority="35" operator="equal">
      <formula>6640</formula>
    </cfRule>
  </conditionalFormatting>
  <conditionalFormatting sqref="T6:T28">
    <cfRule type="cellIs" dxfId="32" priority="33" operator="lessThan">
      <formula>0</formula>
    </cfRule>
  </conditionalFormatting>
  <conditionalFormatting sqref="T7:T27">
    <cfRule type="cellIs" dxfId="31" priority="30" operator="lessThan">
      <formula>0</formula>
    </cfRule>
    <cfRule type="cellIs" dxfId="30" priority="31" operator="lessThan">
      <formula>0</formula>
    </cfRule>
    <cfRule type="cellIs" dxfId="29" priority="32" operator="lessThan">
      <formula>0</formula>
    </cfRule>
  </conditionalFormatting>
  <conditionalFormatting sqref="E28:K28 E4 E6">
    <cfRule type="cellIs" dxfId="28" priority="29" operator="equal">
      <formula>$E$4</formula>
    </cfRule>
  </conditionalFormatting>
  <conditionalFormatting sqref="D28:D29 D4:K4 M4 D6">
    <cfRule type="cellIs" dxfId="27" priority="28" operator="equal">
      <formula>$D$4</formula>
    </cfRule>
  </conditionalFormatting>
  <conditionalFormatting sqref="I28:I29 I4 I6">
    <cfRule type="cellIs" dxfId="26" priority="27" operator="equal">
      <formula>$I$4</formula>
    </cfRule>
  </conditionalFormatting>
  <conditionalFormatting sqref="J28:J29 J4 J6">
    <cfRule type="cellIs" dxfId="25" priority="26" operator="equal">
      <formula>$J$4</formula>
    </cfRule>
  </conditionalFormatting>
  <conditionalFormatting sqref="K28:K29 K4 K6">
    <cfRule type="cellIs" dxfId="24" priority="25" operator="equal">
      <formula>$K$4</formula>
    </cfRule>
  </conditionalFormatting>
  <conditionalFormatting sqref="M4:M6">
    <cfRule type="cellIs" dxfId="23" priority="24" operator="equal">
      <formula>$L$4</formula>
    </cfRule>
  </conditionalFormatting>
  <conditionalFormatting sqref="T7:T28">
    <cfRule type="cellIs" dxfId="22" priority="21" operator="lessThan">
      <formula>0</formula>
    </cfRule>
    <cfRule type="cellIs" dxfId="21" priority="22" operator="lessThan">
      <formula>0</formula>
    </cfRule>
    <cfRule type="cellIs" dxfId="20" priority="23" operator="lessThan">
      <formula>0</formula>
    </cfRule>
  </conditionalFormatting>
  <conditionalFormatting sqref="T6:T28">
    <cfRule type="cellIs" dxfId="19" priority="20" operator="lessThan">
      <formula>0</formula>
    </cfRule>
  </conditionalFormatting>
  <conditionalFormatting sqref="T7:T27">
    <cfRule type="cellIs" dxfId="18" priority="17" operator="lessThan">
      <formula>0</formula>
    </cfRule>
    <cfRule type="cellIs" dxfId="17" priority="18" operator="lessThan">
      <formula>0</formula>
    </cfRule>
    <cfRule type="cellIs" dxfId="16" priority="19" operator="lessThan">
      <formula>0</formula>
    </cfRule>
  </conditionalFormatting>
  <conditionalFormatting sqref="T7:T28">
    <cfRule type="cellIs" dxfId="15" priority="14" operator="lessThan">
      <formula>0</formula>
    </cfRule>
    <cfRule type="cellIs" dxfId="14" priority="15" operator="lessThan">
      <formula>0</formula>
    </cfRule>
    <cfRule type="cellIs" dxfId="13" priority="16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30"/>
  <sheetViews>
    <sheetView tabSelected="1" workbookViewId="0">
      <pane ySplit="6" topLeftCell="A19" activePane="bottomLeft" state="frozen"/>
      <selection pane="bottomLeft" activeCell="K28" sqref="K28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54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'3'!D29</f>
        <v>757503</v>
      </c>
      <c r="E4" s="2">
        <f>'3'!E29</f>
        <v>1140</v>
      </c>
      <c r="F4" s="2">
        <f>'3'!F29</f>
        <v>3150</v>
      </c>
      <c r="G4" s="2">
        <f>'3'!G29</f>
        <v>480</v>
      </c>
      <c r="H4" s="2">
        <f>'3'!H29</f>
        <v>5630</v>
      </c>
      <c r="I4" s="2">
        <f>'3'!I29</f>
        <v>880</v>
      </c>
      <c r="J4" s="2">
        <f>'3'!J29</f>
        <v>241</v>
      </c>
      <c r="K4" s="2">
        <f>'3'!K29</f>
        <v>235</v>
      </c>
      <c r="L4" s="2">
        <f>'3'!L29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>
        <v>523377</v>
      </c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>
        <v>12000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12000</v>
      </c>
      <c r="N7" s="24">
        <f>D7+E7*20+F7*10+G7*9+H7*9+I7*191+J7*191+K7*182+L7*100</f>
        <v>12910</v>
      </c>
      <c r="O7" s="25">
        <f>M7*2.75%</f>
        <v>330</v>
      </c>
      <c r="P7" s="26"/>
      <c r="Q7" s="26">
        <v>50</v>
      </c>
      <c r="R7" s="24">
        <f>M7-(M7*2.75%)+I7*191+J7*191+K7*182+L7*100-Q7</f>
        <v>12530</v>
      </c>
      <c r="S7" s="25">
        <f>M7*0.95%</f>
        <v>114</v>
      </c>
      <c r="T7" s="27">
        <f>S7-Q7</f>
        <v>64</v>
      </c>
    </row>
    <row r="8" spans="1:20" ht="15.75">
      <c r="A8" s="28">
        <v>2</v>
      </c>
      <c r="B8" s="20">
        <v>1908446135</v>
      </c>
      <c r="C8" s="23" t="s">
        <v>24</v>
      </c>
      <c r="D8" s="29">
        <v>4632</v>
      </c>
      <c r="E8" s="30"/>
      <c r="F8" s="30"/>
      <c r="G8" s="30"/>
      <c r="H8" s="30">
        <v>110</v>
      </c>
      <c r="I8" s="20"/>
      <c r="J8" s="20"/>
      <c r="K8" s="20"/>
      <c r="L8" s="20"/>
      <c r="M8" s="20">
        <f t="shared" ref="M8:M27" si="0">D8+E8*20+F8*10+G8*9+H8*9</f>
        <v>5622</v>
      </c>
      <c r="N8" s="24">
        <f t="shared" ref="N8:N27" si="1">D8+E8*20+F8*10+G8*9+H8*9+I8*191+J8*191+K8*182+L8*100</f>
        <v>5622</v>
      </c>
      <c r="O8" s="25">
        <f t="shared" ref="O8:O27" si="2">M8*2.75%</f>
        <v>154.60499999999999</v>
      </c>
      <c r="P8" s="26"/>
      <c r="Q8" s="26">
        <v>75</v>
      </c>
      <c r="R8" s="24">
        <f t="shared" ref="R8:R27" si="3">M8-(M8*2.75%)+I8*191+J8*191+K8*182+L8*100-Q8</f>
        <v>5392.3950000000004</v>
      </c>
      <c r="S8" s="25">
        <f t="shared" ref="S8:S27" si="4">M8*0.95%</f>
        <v>53.408999999999999</v>
      </c>
      <c r="T8" s="27">
        <f t="shared" ref="T8:T27" si="5">S8-Q8</f>
        <v>-21.591000000000001</v>
      </c>
    </row>
    <row r="9" spans="1:20" ht="15.75">
      <c r="A9" s="28">
        <v>3</v>
      </c>
      <c r="B9" s="20">
        <v>1908446136</v>
      </c>
      <c r="C9" s="20" t="s">
        <v>25</v>
      </c>
      <c r="D9" s="29">
        <v>12041</v>
      </c>
      <c r="E9" s="30">
        <v>60</v>
      </c>
      <c r="F9" s="30">
        <v>50</v>
      </c>
      <c r="G9" s="30"/>
      <c r="H9" s="30">
        <v>100</v>
      </c>
      <c r="I9" s="20"/>
      <c r="J9" s="20">
        <v>3</v>
      </c>
      <c r="K9" s="20"/>
      <c r="L9" s="20"/>
      <c r="M9" s="20">
        <f t="shared" si="0"/>
        <v>14641</v>
      </c>
      <c r="N9" s="24">
        <f t="shared" si="1"/>
        <v>15214</v>
      </c>
      <c r="O9" s="25">
        <f t="shared" si="2"/>
        <v>402.6275</v>
      </c>
      <c r="P9" s="26"/>
      <c r="Q9" s="26">
        <v>121</v>
      </c>
      <c r="R9" s="24">
        <f t="shared" si="3"/>
        <v>14690.372499999999</v>
      </c>
      <c r="S9" s="25">
        <f t="shared" si="4"/>
        <v>139.08949999999999</v>
      </c>
      <c r="T9" s="27">
        <f t="shared" si="5"/>
        <v>18.089499999999987</v>
      </c>
    </row>
    <row r="10" spans="1:20" ht="15.75">
      <c r="A10" s="28">
        <v>4</v>
      </c>
      <c r="B10" s="20">
        <v>1908446137</v>
      </c>
      <c r="C10" s="20" t="s">
        <v>26</v>
      </c>
      <c r="D10" s="29">
        <v>4785</v>
      </c>
      <c r="E10" s="30"/>
      <c r="F10" s="30"/>
      <c r="G10" s="30"/>
      <c r="H10" s="30">
        <v>20</v>
      </c>
      <c r="I10" s="20">
        <v>2</v>
      </c>
      <c r="J10" s="20"/>
      <c r="K10" s="20"/>
      <c r="L10" s="20"/>
      <c r="M10" s="20">
        <f t="shared" si="0"/>
        <v>4965</v>
      </c>
      <c r="N10" s="24">
        <f t="shared" si="1"/>
        <v>5347</v>
      </c>
      <c r="O10" s="25">
        <f t="shared" si="2"/>
        <v>136.53749999999999</v>
      </c>
      <c r="P10" s="26"/>
      <c r="Q10" s="26">
        <v>25</v>
      </c>
      <c r="R10" s="24">
        <f t="shared" si="3"/>
        <v>5185.4624999999996</v>
      </c>
      <c r="S10" s="25">
        <f t="shared" si="4"/>
        <v>47.167499999999997</v>
      </c>
      <c r="T10" s="27">
        <f t="shared" si="5"/>
        <v>22.167499999999997</v>
      </c>
    </row>
    <row r="11" spans="1:20" ht="15.75">
      <c r="A11" s="28">
        <v>5</v>
      </c>
      <c r="B11" s="20">
        <v>1908446138</v>
      </c>
      <c r="C11" s="31" t="s">
        <v>27</v>
      </c>
      <c r="D11" s="29">
        <v>3603</v>
      </c>
      <c r="E11" s="30"/>
      <c r="F11" s="30">
        <v>100</v>
      </c>
      <c r="G11" s="32"/>
      <c r="H11" s="30">
        <v>110</v>
      </c>
      <c r="I11" s="20"/>
      <c r="J11" s="20">
        <v>1</v>
      </c>
      <c r="K11" s="20"/>
      <c r="L11" s="20"/>
      <c r="M11" s="20">
        <f t="shared" si="0"/>
        <v>5593</v>
      </c>
      <c r="N11" s="24">
        <f t="shared" si="1"/>
        <v>5784</v>
      </c>
      <c r="O11" s="25">
        <f t="shared" si="2"/>
        <v>153.8075</v>
      </c>
      <c r="P11" s="26"/>
      <c r="Q11" s="26">
        <v>40</v>
      </c>
      <c r="R11" s="24">
        <f t="shared" si="3"/>
        <v>5590.1925000000001</v>
      </c>
      <c r="S11" s="25">
        <f t="shared" si="4"/>
        <v>53.133499999999998</v>
      </c>
      <c r="T11" s="27">
        <f t="shared" si="5"/>
        <v>13.133499999999998</v>
      </c>
    </row>
    <row r="12" spans="1:20" ht="15.75">
      <c r="A12" s="28">
        <v>6</v>
      </c>
      <c r="B12" s="20">
        <v>1908446139</v>
      </c>
      <c r="C12" s="20" t="s">
        <v>28</v>
      </c>
      <c r="D12" s="29">
        <v>5658</v>
      </c>
      <c r="E12" s="30"/>
      <c r="F12" s="30"/>
      <c r="G12" s="30"/>
      <c r="H12" s="30">
        <v>10</v>
      </c>
      <c r="I12" s="20"/>
      <c r="J12" s="20"/>
      <c r="K12" s="20"/>
      <c r="L12" s="20"/>
      <c r="M12" s="20">
        <f t="shared" si="0"/>
        <v>5748</v>
      </c>
      <c r="N12" s="24">
        <f t="shared" si="1"/>
        <v>5748</v>
      </c>
      <c r="O12" s="25">
        <f t="shared" si="2"/>
        <v>158.07</v>
      </c>
      <c r="P12" s="26"/>
      <c r="Q12" s="26">
        <v>30</v>
      </c>
      <c r="R12" s="24">
        <f t="shared" si="3"/>
        <v>5559.93</v>
      </c>
      <c r="S12" s="25">
        <f t="shared" si="4"/>
        <v>54.606000000000002</v>
      </c>
      <c r="T12" s="27">
        <f t="shared" si="5"/>
        <v>24.606000000000002</v>
      </c>
    </row>
    <row r="13" spans="1:20" ht="15.75">
      <c r="A13" s="28">
        <v>7</v>
      </c>
      <c r="B13" s="20">
        <v>1908446140</v>
      </c>
      <c r="C13" s="20" t="s">
        <v>29</v>
      </c>
      <c r="D13" s="29">
        <v>6177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6177</v>
      </c>
      <c r="N13" s="24">
        <f t="shared" si="1"/>
        <v>6177</v>
      </c>
      <c r="O13" s="25">
        <f t="shared" si="2"/>
        <v>169.86750000000001</v>
      </c>
      <c r="P13" s="26"/>
      <c r="Q13" s="26">
        <v>55</v>
      </c>
      <c r="R13" s="24">
        <f t="shared" si="3"/>
        <v>5952.1324999999997</v>
      </c>
      <c r="S13" s="25">
        <f t="shared" si="4"/>
        <v>58.6815</v>
      </c>
      <c r="T13" s="27">
        <f t="shared" si="5"/>
        <v>3.6814999999999998</v>
      </c>
    </row>
    <row r="14" spans="1:20" ht="15.75">
      <c r="A14" s="28">
        <v>8</v>
      </c>
      <c r="B14" s="20">
        <v>1908446141</v>
      </c>
      <c r="C14" s="20" t="s">
        <v>30</v>
      </c>
      <c r="D14" s="29">
        <v>15328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15328</v>
      </c>
      <c r="N14" s="24">
        <f t="shared" si="1"/>
        <v>15328</v>
      </c>
      <c r="O14" s="25">
        <f t="shared" si="2"/>
        <v>421.52</v>
      </c>
      <c r="P14" s="26"/>
      <c r="Q14" s="26">
        <v>86</v>
      </c>
      <c r="R14" s="24">
        <f t="shared" si="3"/>
        <v>14820.48</v>
      </c>
      <c r="S14" s="25">
        <f t="shared" si="4"/>
        <v>145.61599999999999</v>
      </c>
      <c r="T14" s="27">
        <f t="shared" si="5"/>
        <v>59.615999999999985</v>
      </c>
    </row>
    <row r="15" spans="1:20" ht="15.75">
      <c r="A15" s="28">
        <v>9</v>
      </c>
      <c r="B15" s="20">
        <v>1908446142</v>
      </c>
      <c r="C15" s="33" t="s">
        <v>31</v>
      </c>
      <c r="D15" s="29">
        <v>12033</v>
      </c>
      <c r="E15" s="30"/>
      <c r="F15" s="30">
        <v>30</v>
      </c>
      <c r="G15" s="30"/>
      <c r="H15" s="30"/>
      <c r="I15" s="20"/>
      <c r="J15" s="20"/>
      <c r="K15" s="20"/>
      <c r="L15" s="20"/>
      <c r="M15" s="20">
        <f t="shared" si="0"/>
        <v>12333</v>
      </c>
      <c r="N15" s="24">
        <f t="shared" si="1"/>
        <v>12333</v>
      </c>
      <c r="O15" s="25">
        <f t="shared" si="2"/>
        <v>339.15750000000003</v>
      </c>
      <c r="P15" s="26"/>
      <c r="Q15" s="26">
        <v>110</v>
      </c>
      <c r="R15" s="24">
        <f t="shared" si="3"/>
        <v>11883.842500000001</v>
      </c>
      <c r="S15" s="25">
        <f t="shared" si="4"/>
        <v>117.1635</v>
      </c>
      <c r="T15" s="27">
        <f t="shared" si="5"/>
        <v>7.1634999999999991</v>
      </c>
    </row>
    <row r="16" spans="1:20" ht="15.75">
      <c r="A16" s="28">
        <v>10</v>
      </c>
      <c r="B16" s="20">
        <v>1908446143</v>
      </c>
      <c r="C16" s="20" t="s">
        <v>32</v>
      </c>
      <c r="D16" s="29">
        <v>12672</v>
      </c>
      <c r="E16" s="30">
        <v>30</v>
      </c>
      <c r="F16" s="30">
        <v>100</v>
      </c>
      <c r="G16" s="30"/>
      <c r="H16" s="30">
        <v>100</v>
      </c>
      <c r="I16" s="20"/>
      <c r="J16" s="20"/>
      <c r="K16" s="20"/>
      <c r="L16" s="20"/>
      <c r="M16" s="20">
        <f t="shared" si="0"/>
        <v>15172</v>
      </c>
      <c r="N16" s="24">
        <f t="shared" si="1"/>
        <v>15172</v>
      </c>
      <c r="O16" s="25">
        <f t="shared" si="2"/>
        <v>417.23</v>
      </c>
      <c r="P16" s="26"/>
      <c r="Q16" s="26">
        <v>104</v>
      </c>
      <c r="R16" s="24">
        <f t="shared" si="3"/>
        <v>14650.77</v>
      </c>
      <c r="S16" s="25">
        <f t="shared" si="4"/>
        <v>144.13399999999999</v>
      </c>
      <c r="T16" s="27">
        <f t="shared" si="5"/>
        <v>40.133999999999986</v>
      </c>
    </row>
    <row r="17" spans="1:21" ht="15.75">
      <c r="A17" s="28">
        <v>11</v>
      </c>
      <c r="B17" s="20">
        <v>1908446144</v>
      </c>
      <c r="C17" s="33" t="s">
        <v>33</v>
      </c>
      <c r="D17" s="29">
        <v>7424</v>
      </c>
      <c r="E17" s="30">
        <v>10</v>
      </c>
      <c r="F17" s="30">
        <v>10</v>
      </c>
      <c r="G17" s="30"/>
      <c r="H17" s="30">
        <v>100</v>
      </c>
      <c r="I17" s="20">
        <v>7</v>
      </c>
      <c r="J17" s="20"/>
      <c r="K17" s="20">
        <v>4</v>
      </c>
      <c r="L17" s="20"/>
      <c r="M17" s="20">
        <f t="shared" si="0"/>
        <v>8624</v>
      </c>
      <c r="N17" s="24">
        <f t="shared" si="1"/>
        <v>10689</v>
      </c>
      <c r="O17" s="25">
        <f t="shared" si="2"/>
        <v>237.16</v>
      </c>
      <c r="P17" s="26"/>
      <c r="Q17" s="26">
        <v>81</v>
      </c>
      <c r="R17" s="24">
        <f t="shared" si="3"/>
        <v>10370.84</v>
      </c>
      <c r="S17" s="25">
        <f t="shared" si="4"/>
        <v>81.927999999999997</v>
      </c>
      <c r="T17" s="27">
        <f t="shared" si="5"/>
        <v>0.92799999999999727</v>
      </c>
    </row>
    <row r="18" spans="1:21" ht="15.75">
      <c r="A18" s="28">
        <v>12</v>
      </c>
      <c r="B18" s="20">
        <v>1908446145</v>
      </c>
      <c r="C18" s="31" t="s">
        <v>34</v>
      </c>
      <c r="D18" s="29">
        <v>4418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4418</v>
      </c>
      <c r="N18" s="24">
        <f t="shared" si="1"/>
        <v>4418</v>
      </c>
      <c r="O18" s="25">
        <f t="shared" si="2"/>
        <v>121.495</v>
      </c>
      <c r="P18" s="26"/>
      <c r="Q18" s="26">
        <v>96</v>
      </c>
      <c r="R18" s="24">
        <f t="shared" si="3"/>
        <v>4200.5050000000001</v>
      </c>
      <c r="S18" s="25">
        <f t="shared" si="4"/>
        <v>41.970999999999997</v>
      </c>
      <c r="T18" s="27">
        <f t="shared" si="5"/>
        <v>-54.029000000000003</v>
      </c>
    </row>
    <row r="19" spans="1:21" ht="15.75">
      <c r="A19" s="28">
        <v>13</v>
      </c>
      <c r="B19" s="20">
        <v>1908446146</v>
      </c>
      <c r="C19" s="20" t="s">
        <v>35</v>
      </c>
      <c r="D19" s="29">
        <v>10929</v>
      </c>
      <c r="E19" s="30">
        <v>20</v>
      </c>
      <c r="F19" s="30"/>
      <c r="G19" s="30"/>
      <c r="H19" s="30"/>
      <c r="I19" s="20">
        <v>13</v>
      </c>
      <c r="J19" s="20"/>
      <c r="K19" s="20"/>
      <c r="L19" s="20"/>
      <c r="M19" s="20">
        <f t="shared" si="0"/>
        <v>11329</v>
      </c>
      <c r="N19" s="24">
        <f t="shared" si="1"/>
        <v>13812</v>
      </c>
      <c r="O19" s="25">
        <f t="shared" si="2"/>
        <v>311.54750000000001</v>
      </c>
      <c r="P19" s="26"/>
      <c r="Q19" s="26">
        <v>170</v>
      </c>
      <c r="R19" s="24">
        <f t="shared" si="3"/>
        <v>13330.452499999999</v>
      </c>
      <c r="S19" s="25">
        <f t="shared" si="4"/>
        <v>107.6255</v>
      </c>
      <c r="T19" s="27">
        <f t="shared" si="5"/>
        <v>-62.374499999999998</v>
      </c>
    </row>
    <row r="20" spans="1:21" ht="15.75">
      <c r="A20" s="28">
        <v>14</v>
      </c>
      <c r="B20" s="20">
        <v>1908446147</v>
      </c>
      <c r="C20" s="20" t="s">
        <v>53</v>
      </c>
      <c r="D20" s="29">
        <v>7093</v>
      </c>
      <c r="E20" s="30">
        <v>20</v>
      </c>
      <c r="F20" s="30">
        <v>20</v>
      </c>
      <c r="G20" s="30"/>
      <c r="H20" s="30">
        <v>60</v>
      </c>
      <c r="I20" s="20"/>
      <c r="J20" s="20"/>
      <c r="K20" s="20"/>
      <c r="L20" s="20"/>
      <c r="M20" s="20">
        <f t="shared" si="0"/>
        <v>8233</v>
      </c>
      <c r="N20" s="24">
        <f t="shared" si="1"/>
        <v>8233</v>
      </c>
      <c r="O20" s="25">
        <f t="shared" si="2"/>
        <v>226.4075</v>
      </c>
      <c r="P20" s="26"/>
      <c r="Q20" s="26">
        <v>100</v>
      </c>
      <c r="R20" s="24">
        <f t="shared" si="3"/>
        <v>7906.5924999999997</v>
      </c>
      <c r="S20" s="25">
        <f t="shared" si="4"/>
        <v>78.213499999999996</v>
      </c>
      <c r="T20" s="27">
        <f t="shared" si="5"/>
        <v>-21.786500000000004</v>
      </c>
    </row>
    <row r="21" spans="1:21" ht="15.75">
      <c r="A21" s="28">
        <v>15</v>
      </c>
      <c r="B21" s="20">
        <v>1908446148</v>
      </c>
      <c r="C21" s="20" t="s">
        <v>37</v>
      </c>
      <c r="D21" s="29">
        <v>4732</v>
      </c>
      <c r="E21" s="30">
        <v>10</v>
      </c>
      <c r="F21" s="30">
        <v>30</v>
      </c>
      <c r="G21" s="30"/>
      <c r="H21" s="30"/>
      <c r="I21" s="20">
        <v>2</v>
      </c>
      <c r="J21" s="20"/>
      <c r="K21" s="20"/>
      <c r="L21" s="20"/>
      <c r="M21" s="20">
        <f t="shared" si="0"/>
        <v>5232</v>
      </c>
      <c r="N21" s="24">
        <f t="shared" si="1"/>
        <v>5614</v>
      </c>
      <c r="O21" s="25">
        <f t="shared" si="2"/>
        <v>143.88</v>
      </c>
      <c r="P21" s="26"/>
      <c r="Q21" s="26"/>
      <c r="R21" s="24">
        <f t="shared" si="3"/>
        <v>5470.12</v>
      </c>
      <c r="S21" s="25">
        <f t="shared" si="4"/>
        <v>49.704000000000001</v>
      </c>
      <c r="T21" s="27">
        <f t="shared" si="5"/>
        <v>49.704000000000001</v>
      </c>
    </row>
    <row r="22" spans="1:21" ht="15.75">
      <c r="A22" s="28">
        <v>16</v>
      </c>
      <c r="B22" s="20">
        <v>1908446149</v>
      </c>
      <c r="C22" s="34" t="s">
        <v>38</v>
      </c>
      <c r="D22" s="29">
        <v>14765</v>
      </c>
      <c r="E22" s="30"/>
      <c r="F22" s="30"/>
      <c r="G22" s="20"/>
      <c r="H22" s="30">
        <v>100</v>
      </c>
      <c r="I22" s="20">
        <v>30</v>
      </c>
      <c r="J22" s="20"/>
      <c r="K22" s="20">
        <v>5</v>
      </c>
      <c r="L22" s="20"/>
      <c r="M22" s="20">
        <f t="shared" si="0"/>
        <v>15665</v>
      </c>
      <c r="N22" s="24">
        <f t="shared" si="1"/>
        <v>22305</v>
      </c>
      <c r="O22" s="25">
        <f t="shared" si="2"/>
        <v>430.78750000000002</v>
      </c>
      <c r="P22" s="26"/>
      <c r="Q22" s="26">
        <v>530</v>
      </c>
      <c r="R22" s="24">
        <f t="shared" si="3"/>
        <v>21344.212500000001</v>
      </c>
      <c r="S22" s="25">
        <f t="shared" si="4"/>
        <v>148.8175</v>
      </c>
      <c r="T22" s="27">
        <f t="shared" si="5"/>
        <v>-381.1825</v>
      </c>
      <c r="U22" t="s">
        <v>52</v>
      </c>
    </row>
    <row r="23" spans="1:21" ht="15.75">
      <c r="A23" s="28">
        <v>17</v>
      </c>
      <c r="B23" s="20">
        <v>1908446150</v>
      </c>
      <c r="C23" s="20" t="s">
        <v>39</v>
      </c>
      <c r="D23" s="35">
        <v>5240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5240</v>
      </c>
      <c r="N23" s="24">
        <f t="shared" si="1"/>
        <v>5240</v>
      </c>
      <c r="O23" s="25">
        <f t="shared" si="2"/>
        <v>144.1</v>
      </c>
      <c r="P23" s="26"/>
      <c r="Q23" s="26">
        <v>50</v>
      </c>
      <c r="R23" s="24">
        <f t="shared" si="3"/>
        <v>5045.8999999999996</v>
      </c>
      <c r="S23" s="25">
        <f t="shared" si="4"/>
        <v>49.78</v>
      </c>
      <c r="T23" s="27">
        <f t="shared" si="5"/>
        <v>-0.21999999999999886</v>
      </c>
    </row>
    <row r="24" spans="1:21" ht="15.75">
      <c r="A24" s="28">
        <v>18</v>
      </c>
      <c r="B24" s="20">
        <v>1908446151</v>
      </c>
      <c r="C24" s="20" t="s">
        <v>40</v>
      </c>
      <c r="D24" s="29">
        <v>15474</v>
      </c>
      <c r="E24" s="30">
        <v>100</v>
      </c>
      <c r="F24" s="30">
        <v>100</v>
      </c>
      <c r="G24" s="30"/>
      <c r="H24" s="30">
        <v>300</v>
      </c>
      <c r="I24" s="20">
        <v>5</v>
      </c>
      <c r="J24" s="20"/>
      <c r="K24" s="20"/>
      <c r="L24" s="20"/>
      <c r="M24" s="20">
        <f t="shared" si="0"/>
        <v>21174</v>
      </c>
      <c r="N24" s="24">
        <f t="shared" si="1"/>
        <v>22129</v>
      </c>
      <c r="O24" s="25">
        <f t="shared" si="2"/>
        <v>582.28499999999997</v>
      </c>
      <c r="P24" s="26"/>
      <c r="Q24" s="26">
        <v>106</v>
      </c>
      <c r="R24" s="24">
        <f t="shared" si="3"/>
        <v>21440.715</v>
      </c>
      <c r="S24" s="25">
        <f t="shared" si="4"/>
        <v>201.15299999999999</v>
      </c>
      <c r="T24" s="27">
        <f t="shared" si="5"/>
        <v>95.152999999999992</v>
      </c>
    </row>
    <row r="25" spans="1:21" ht="15.75">
      <c r="A25" s="28">
        <v>19</v>
      </c>
      <c r="B25" s="20">
        <v>1908446152</v>
      </c>
      <c r="C25" s="20" t="s">
        <v>41</v>
      </c>
      <c r="D25" s="29">
        <v>3910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3910</v>
      </c>
      <c r="N25" s="24">
        <f t="shared" si="1"/>
        <v>3910</v>
      </c>
      <c r="O25" s="25">
        <f t="shared" si="2"/>
        <v>107.52500000000001</v>
      </c>
      <c r="P25" s="26"/>
      <c r="Q25" s="26">
        <v>35</v>
      </c>
      <c r="R25" s="24">
        <f t="shared" si="3"/>
        <v>3767.4749999999999</v>
      </c>
      <c r="S25" s="25">
        <f t="shared" si="4"/>
        <v>37.144999999999996</v>
      </c>
      <c r="T25" s="27">
        <f t="shared" si="5"/>
        <v>2.144999999999996</v>
      </c>
    </row>
    <row r="26" spans="1:21" ht="15.75">
      <c r="A26" s="28">
        <v>70</v>
      </c>
      <c r="B26" s="20">
        <v>1908446153</v>
      </c>
      <c r="C26" s="36" t="s">
        <v>42</v>
      </c>
      <c r="D26" s="29">
        <v>5903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5903</v>
      </c>
      <c r="N26" s="24">
        <f t="shared" si="1"/>
        <v>5903</v>
      </c>
      <c r="O26" s="25">
        <f t="shared" si="2"/>
        <v>162.33250000000001</v>
      </c>
      <c r="P26" s="26"/>
      <c r="Q26" s="26">
        <v>95</v>
      </c>
      <c r="R26" s="24">
        <f t="shared" si="3"/>
        <v>5645.6674999999996</v>
      </c>
      <c r="S26" s="25">
        <f t="shared" si="4"/>
        <v>56.078499999999998</v>
      </c>
      <c r="T26" s="27">
        <f t="shared" si="5"/>
        <v>-38.921500000000002</v>
      </c>
    </row>
    <row r="27" spans="1:21" ht="16.5" customHeight="1" thickBot="1">
      <c r="A27" s="28">
        <v>21</v>
      </c>
      <c r="B27" s="20">
        <v>1908446154</v>
      </c>
      <c r="C27" s="20" t="s">
        <v>43</v>
      </c>
      <c r="D27" s="37">
        <v>7609</v>
      </c>
      <c r="E27" s="38"/>
      <c r="F27" s="39">
        <v>200</v>
      </c>
      <c r="G27" s="39"/>
      <c r="H27" s="39">
        <v>50</v>
      </c>
      <c r="I27" s="31"/>
      <c r="J27" s="31"/>
      <c r="K27" s="31"/>
      <c r="L27" s="31"/>
      <c r="M27" s="31">
        <f t="shared" si="0"/>
        <v>10059</v>
      </c>
      <c r="N27" s="40">
        <f t="shared" si="1"/>
        <v>10059</v>
      </c>
      <c r="O27" s="25">
        <f t="shared" si="2"/>
        <v>276.6225</v>
      </c>
      <c r="P27" s="41"/>
      <c r="Q27" s="41">
        <v>100</v>
      </c>
      <c r="R27" s="24">
        <f t="shared" si="3"/>
        <v>9682.3775000000005</v>
      </c>
      <c r="S27" s="42">
        <f t="shared" si="4"/>
        <v>95.560500000000005</v>
      </c>
      <c r="T27" s="43">
        <f t="shared" si="5"/>
        <v>-4.4394999999999953</v>
      </c>
    </row>
    <row r="28" spans="1:21" ht="16.5" thickBot="1">
      <c r="A28" s="55" t="s">
        <v>44</v>
      </c>
      <c r="B28" s="56"/>
      <c r="C28" s="57"/>
      <c r="D28" s="44">
        <f t="shared" ref="D28:E28" si="6">SUM(D7:D27)</f>
        <v>176426</v>
      </c>
      <c r="E28" s="45">
        <f t="shared" si="6"/>
        <v>250</v>
      </c>
      <c r="F28" s="45">
        <f t="shared" ref="F28:T28" si="7">SUM(F7:F27)</f>
        <v>640</v>
      </c>
      <c r="G28" s="45">
        <f t="shared" si="7"/>
        <v>0</v>
      </c>
      <c r="H28" s="45">
        <f t="shared" si="7"/>
        <v>1060</v>
      </c>
      <c r="I28" s="45">
        <f t="shared" si="7"/>
        <v>59</v>
      </c>
      <c r="J28" s="45">
        <f t="shared" si="7"/>
        <v>4</v>
      </c>
      <c r="K28" s="45">
        <f t="shared" si="7"/>
        <v>14</v>
      </c>
      <c r="L28" s="45">
        <f t="shared" si="7"/>
        <v>0</v>
      </c>
      <c r="M28" s="45">
        <f t="shared" si="7"/>
        <v>197366</v>
      </c>
      <c r="N28" s="45">
        <f t="shared" si="7"/>
        <v>211947</v>
      </c>
      <c r="O28" s="46">
        <f t="shared" si="7"/>
        <v>5427.5650000000005</v>
      </c>
      <c r="P28" s="45">
        <f t="shared" si="7"/>
        <v>0</v>
      </c>
      <c r="Q28" s="45">
        <f t="shared" si="7"/>
        <v>2059</v>
      </c>
      <c r="R28" s="45">
        <f t="shared" si="7"/>
        <v>204460.435</v>
      </c>
      <c r="S28" s="45">
        <f t="shared" si="7"/>
        <v>1874.9770000000003</v>
      </c>
      <c r="T28" s="47">
        <f t="shared" si="7"/>
        <v>-184.02300000000002</v>
      </c>
    </row>
    <row r="29" spans="1:21" ht="15.75" thickBot="1">
      <c r="A29" s="58" t="s">
        <v>45</v>
      </c>
      <c r="B29" s="59"/>
      <c r="C29" s="60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1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7" priority="43" operator="equal">
      <formula>212030016606640</formula>
    </cfRule>
  </conditionalFormatting>
  <conditionalFormatting sqref="D29 E4:E6 E28:K29">
    <cfRule type="cellIs" dxfId="1286" priority="41" operator="equal">
      <formula>$E$4</formula>
    </cfRule>
    <cfRule type="cellIs" dxfId="1285" priority="42" operator="equal">
      <formula>2120</formula>
    </cfRule>
  </conditionalFormatting>
  <conditionalFormatting sqref="D29:E29 F4:F6 F28:F29">
    <cfRule type="cellIs" dxfId="1284" priority="39" operator="equal">
      <formula>$F$4</formula>
    </cfRule>
    <cfRule type="cellIs" dxfId="1283" priority="40" operator="equal">
      <formula>300</formula>
    </cfRule>
  </conditionalFormatting>
  <conditionalFormatting sqref="G4:G6 G28:G29">
    <cfRule type="cellIs" dxfId="1282" priority="37" operator="equal">
      <formula>$G$4</formula>
    </cfRule>
    <cfRule type="cellIs" dxfId="1281" priority="38" operator="equal">
      <formula>1660</formula>
    </cfRule>
  </conditionalFormatting>
  <conditionalFormatting sqref="H4:H6 H28:H29">
    <cfRule type="cellIs" dxfId="1280" priority="35" operator="equal">
      <formula>$H$4</formula>
    </cfRule>
    <cfRule type="cellIs" dxfId="1279" priority="36" operator="equal">
      <formula>6640</formula>
    </cfRule>
  </conditionalFormatting>
  <conditionalFormatting sqref="T6:T28">
    <cfRule type="cellIs" dxfId="1278" priority="34" operator="lessThan">
      <formula>0</formula>
    </cfRule>
  </conditionalFormatting>
  <conditionalFormatting sqref="T7:T27">
    <cfRule type="cellIs" dxfId="1277" priority="31" operator="lessThan">
      <formula>0</formula>
    </cfRule>
    <cfRule type="cellIs" dxfId="1276" priority="32" operator="lessThan">
      <formula>0</formula>
    </cfRule>
    <cfRule type="cellIs" dxfId="1275" priority="33" operator="lessThan">
      <formula>0</formula>
    </cfRule>
  </conditionalFormatting>
  <conditionalFormatting sqref="E4:E6 E28:K28">
    <cfRule type="cellIs" dxfId="1274" priority="30" operator="equal">
      <formula>$E$4</formula>
    </cfRule>
  </conditionalFormatting>
  <conditionalFormatting sqref="D28:D29 D6 D4:M4">
    <cfRule type="cellIs" dxfId="1273" priority="29" operator="equal">
      <formula>$D$4</formula>
    </cfRule>
  </conditionalFormatting>
  <conditionalFormatting sqref="I4:I6 I28:I29">
    <cfRule type="cellIs" dxfId="1272" priority="28" operator="equal">
      <formula>$I$4</formula>
    </cfRule>
  </conditionalFormatting>
  <conditionalFormatting sqref="J4:J6 J28:J29">
    <cfRule type="cellIs" dxfId="1271" priority="27" operator="equal">
      <formula>$J$4</formula>
    </cfRule>
  </conditionalFormatting>
  <conditionalFormatting sqref="K4:K6 K28:K29">
    <cfRule type="cellIs" dxfId="1270" priority="26" operator="equal">
      <formula>$K$4</formula>
    </cfRule>
  </conditionalFormatting>
  <conditionalFormatting sqref="M4:M6">
    <cfRule type="cellIs" dxfId="1269" priority="25" operator="equal">
      <formula>$L$4</formula>
    </cfRule>
  </conditionalFormatting>
  <conditionalFormatting sqref="T7:T28">
    <cfRule type="cellIs" dxfId="1268" priority="22" operator="lessThan">
      <formula>0</formula>
    </cfRule>
    <cfRule type="cellIs" dxfId="1267" priority="23" operator="lessThan">
      <formula>0</formula>
    </cfRule>
    <cfRule type="cellIs" dxfId="1266" priority="24" operator="lessThan">
      <formula>0</formula>
    </cfRule>
  </conditionalFormatting>
  <conditionalFormatting sqref="D5:K5">
    <cfRule type="cellIs" dxfId="1265" priority="21" operator="greaterThan">
      <formula>0</formula>
    </cfRule>
  </conditionalFormatting>
  <conditionalFormatting sqref="T6:T28">
    <cfRule type="cellIs" dxfId="1264" priority="20" operator="lessThan">
      <formula>0</formula>
    </cfRule>
  </conditionalFormatting>
  <conditionalFormatting sqref="T7:T27">
    <cfRule type="cellIs" dxfId="1263" priority="17" operator="lessThan">
      <formula>0</formula>
    </cfRule>
    <cfRule type="cellIs" dxfId="1262" priority="18" operator="lessThan">
      <formula>0</formula>
    </cfRule>
    <cfRule type="cellIs" dxfId="1261" priority="19" operator="lessThan">
      <formula>0</formula>
    </cfRule>
  </conditionalFormatting>
  <conditionalFormatting sqref="T7:T28">
    <cfRule type="cellIs" dxfId="1260" priority="14" operator="lessThan">
      <formula>0</formula>
    </cfRule>
    <cfRule type="cellIs" dxfId="1259" priority="15" operator="lessThan">
      <formula>0</formula>
    </cfRule>
    <cfRule type="cellIs" dxfId="1258" priority="16" operator="lessThan">
      <formula>0</formula>
    </cfRule>
  </conditionalFormatting>
  <conditionalFormatting sqref="D5:K5">
    <cfRule type="cellIs" dxfId="1257" priority="13" operator="greaterThan">
      <formula>0</formula>
    </cfRule>
  </conditionalFormatting>
  <conditionalFormatting sqref="L4 L6 L28:L29">
    <cfRule type="cellIs" dxfId="1256" priority="12" operator="equal">
      <formula>$L$4</formula>
    </cfRule>
  </conditionalFormatting>
  <conditionalFormatting sqref="D7:S7">
    <cfRule type="cellIs" dxfId="1255" priority="11" operator="greaterThan">
      <formula>0</formula>
    </cfRule>
  </conditionalFormatting>
  <conditionalFormatting sqref="D9:S9">
    <cfRule type="cellIs" dxfId="1254" priority="10" operator="greaterThan">
      <formula>0</formula>
    </cfRule>
  </conditionalFormatting>
  <conditionalFormatting sqref="D11:S11">
    <cfRule type="cellIs" dxfId="1253" priority="9" operator="greaterThan">
      <formula>0</formula>
    </cfRule>
  </conditionalFormatting>
  <conditionalFormatting sqref="D13:S13">
    <cfRule type="cellIs" dxfId="1252" priority="8" operator="greaterThan">
      <formula>0</formula>
    </cfRule>
  </conditionalFormatting>
  <conditionalFormatting sqref="D15:S15">
    <cfRule type="cellIs" dxfId="1251" priority="7" operator="greaterThan">
      <formula>0</formula>
    </cfRule>
  </conditionalFormatting>
  <conditionalFormatting sqref="D17:S17">
    <cfRule type="cellIs" dxfId="1250" priority="6" operator="greaterThan">
      <formula>0</formula>
    </cfRule>
  </conditionalFormatting>
  <conditionalFormatting sqref="D19:S19">
    <cfRule type="cellIs" dxfId="1249" priority="5" operator="greaterThan">
      <formula>0</formula>
    </cfRule>
  </conditionalFormatting>
  <conditionalFormatting sqref="D21:S21">
    <cfRule type="cellIs" dxfId="1248" priority="4" operator="greaterThan">
      <formula>0</formula>
    </cfRule>
  </conditionalFormatting>
  <conditionalFormatting sqref="D23:S23">
    <cfRule type="cellIs" dxfId="1247" priority="3" operator="greaterThan">
      <formula>0</formula>
    </cfRule>
  </conditionalFormatting>
  <conditionalFormatting sqref="D25:S25">
    <cfRule type="cellIs" dxfId="1246" priority="2" operator="greaterThan">
      <formula>0</formula>
    </cfRule>
  </conditionalFormatting>
  <conditionalFormatting sqref="D27:S27">
    <cfRule type="cellIs" dxfId="1245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16" activePane="bottomLeft" state="frozen"/>
      <selection pane="bottomLeft" activeCell="K21" sqref="K21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'4'!D29</f>
        <v>1104454</v>
      </c>
      <c r="E4" s="2">
        <f>'4'!E29</f>
        <v>890</v>
      </c>
      <c r="F4" s="2">
        <f>'4'!F29</f>
        <v>2510</v>
      </c>
      <c r="G4" s="2">
        <f>'4'!G29</f>
        <v>480</v>
      </c>
      <c r="H4" s="2">
        <f>'4'!H29</f>
        <v>4570</v>
      </c>
      <c r="I4" s="2">
        <f>'4'!I29</f>
        <v>821</v>
      </c>
      <c r="J4" s="2">
        <f>'4'!J29</f>
        <v>237</v>
      </c>
      <c r="K4" s="2">
        <f>'4'!K29</f>
        <v>221</v>
      </c>
      <c r="L4" s="2">
        <f>'4'!L29</f>
        <v>5</v>
      </c>
      <c r="M4" s="2">
        <f>'4'!M29</f>
        <v>0</v>
      </c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4" priority="43" operator="equal">
      <formula>212030016606640</formula>
    </cfRule>
  </conditionalFormatting>
  <conditionalFormatting sqref="D29 E4:E6 E28:K29">
    <cfRule type="cellIs" dxfId="1243" priority="41" operator="equal">
      <formula>$E$4</formula>
    </cfRule>
    <cfRule type="cellIs" dxfId="1242" priority="42" operator="equal">
      <formula>2120</formula>
    </cfRule>
  </conditionalFormatting>
  <conditionalFormatting sqref="D29:E29 F4:F6 F28:F29">
    <cfRule type="cellIs" dxfId="1241" priority="39" operator="equal">
      <formula>$F$4</formula>
    </cfRule>
    <cfRule type="cellIs" dxfId="1240" priority="40" operator="equal">
      <formula>300</formula>
    </cfRule>
  </conditionalFormatting>
  <conditionalFormatting sqref="G4:G6 G28:G29">
    <cfRule type="cellIs" dxfId="1239" priority="37" operator="equal">
      <formula>$G$4</formula>
    </cfRule>
    <cfRule type="cellIs" dxfId="1238" priority="38" operator="equal">
      <formula>1660</formula>
    </cfRule>
  </conditionalFormatting>
  <conditionalFormatting sqref="H4:H6 H28:H29">
    <cfRule type="cellIs" dxfId="1237" priority="35" operator="equal">
      <formula>$H$4</formula>
    </cfRule>
    <cfRule type="cellIs" dxfId="1236" priority="36" operator="equal">
      <formula>6640</formula>
    </cfRule>
  </conditionalFormatting>
  <conditionalFormatting sqref="T6:T28">
    <cfRule type="cellIs" dxfId="1235" priority="34" operator="lessThan">
      <formula>0</formula>
    </cfRule>
  </conditionalFormatting>
  <conditionalFormatting sqref="T7:T27">
    <cfRule type="cellIs" dxfId="1234" priority="31" operator="lessThan">
      <formula>0</formula>
    </cfRule>
    <cfRule type="cellIs" dxfId="1233" priority="32" operator="lessThan">
      <formula>0</formula>
    </cfRule>
    <cfRule type="cellIs" dxfId="1232" priority="33" operator="lessThan">
      <formula>0</formula>
    </cfRule>
  </conditionalFormatting>
  <conditionalFormatting sqref="E4:E6 E28:K28">
    <cfRule type="cellIs" dxfId="1231" priority="30" operator="equal">
      <formula>$E$4</formula>
    </cfRule>
  </conditionalFormatting>
  <conditionalFormatting sqref="D28:D29 D6 D4:M4">
    <cfRule type="cellIs" dxfId="1230" priority="29" operator="equal">
      <formula>$D$4</formula>
    </cfRule>
  </conditionalFormatting>
  <conditionalFormatting sqref="I4:I6 I28:I29">
    <cfRule type="cellIs" dxfId="1229" priority="28" operator="equal">
      <formula>$I$4</formula>
    </cfRule>
  </conditionalFormatting>
  <conditionalFormatting sqref="J4:J6 J28:J29">
    <cfRule type="cellIs" dxfId="1228" priority="27" operator="equal">
      <formula>$J$4</formula>
    </cfRule>
  </conditionalFormatting>
  <conditionalFormatting sqref="K4:K6 K28:K29">
    <cfRule type="cellIs" dxfId="1227" priority="26" operator="equal">
      <formula>$K$4</formula>
    </cfRule>
  </conditionalFormatting>
  <conditionalFormatting sqref="M4:M6">
    <cfRule type="cellIs" dxfId="1226" priority="25" operator="equal">
      <formula>$L$4</formula>
    </cfRule>
  </conditionalFormatting>
  <conditionalFormatting sqref="T7:T28">
    <cfRule type="cellIs" dxfId="1225" priority="22" operator="lessThan">
      <formula>0</formula>
    </cfRule>
    <cfRule type="cellIs" dxfId="1224" priority="23" operator="lessThan">
      <formula>0</formula>
    </cfRule>
    <cfRule type="cellIs" dxfId="1223" priority="24" operator="lessThan">
      <formula>0</formula>
    </cfRule>
  </conditionalFormatting>
  <conditionalFormatting sqref="D5:K5">
    <cfRule type="cellIs" dxfId="1222" priority="21" operator="greaterThan">
      <formula>0</formula>
    </cfRule>
  </conditionalFormatting>
  <conditionalFormatting sqref="T6:T28">
    <cfRule type="cellIs" dxfId="1221" priority="20" operator="lessThan">
      <formula>0</formula>
    </cfRule>
  </conditionalFormatting>
  <conditionalFormatting sqref="T7:T27">
    <cfRule type="cellIs" dxfId="1220" priority="17" operator="lessThan">
      <formula>0</formula>
    </cfRule>
    <cfRule type="cellIs" dxfId="1219" priority="18" operator="lessThan">
      <formula>0</formula>
    </cfRule>
    <cfRule type="cellIs" dxfId="1218" priority="19" operator="lessThan">
      <formula>0</formula>
    </cfRule>
  </conditionalFormatting>
  <conditionalFormatting sqref="T7:T28">
    <cfRule type="cellIs" dxfId="1217" priority="14" operator="lessThan">
      <formula>0</formula>
    </cfRule>
    <cfRule type="cellIs" dxfId="1216" priority="15" operator="lessThan">
      <formula>0</formula>
    </cfRule>
    <cfRule type="cellIs" dxfId="1215" priority="16" operator="lessThan">
      <formula>0</formula>
    </cfRule>
  </conditionalFormatting>
  <conditionalFormatting sqref="D5:K5">
    <cfRule type="cellIs" dxfId="1214" priority="13" operator="greaterThan">
      <formula>0</formula>
    </cfRule>
  </conditionalFormatting>
  <conditionalFormatting sqref="L4 L6 L28:L29">
    <cfRule type="cellIs" dxfId="1213" priority="12" operator="equal">
      <formula>$L$4</formula>
    </cfRule>
  </conditionalFormatting>
  <conditionalFormatting sqref="D7:S7">
    <cfRule type="cellIs" dxfId="1212" priority="11" operator="greaterThan">
      <formula>0</formula>
    </cfRule>
  </conditionalFormatting>
  <conditionalFormatting sqref="D9:S9">
    <cfRule type="cellIs" dxfId="1211" priority="10" operator="greaterThan">
      <formula>0</formula>
    </cfRule>
  </conditionalFormatting>
  <conditionalFormatting sqref="D11:S11">
    <cfRule type="cellIs" dxfId="1210" priority="9" operator="greaterThan">
      <formula>0</formula>
    </cfRule>
  </conditionalFormatting>
  <conditionalFormatting sqref="D13:S13">
    <cfRule type="cellIs" dxfId="1209" priority="8" operator="greaterThan">
      <formula>0</formula>
    </cfRule>
  </conditionalFormatting>
  <conditionalFormatting sqref="D15:S15">
    <cfRule type="cellIs" dxfId="1208" priority="7" operator="greaterThan">
      <formula>0</formula>
    </cfRule>
  </conditionalFormatting>
  <conditionalFormatting sqref="D17:S17">
    <cfRule type="cellIs" dxfId="1207" priority="6" operator="greaterThan">
      <formula>0</formula>
    </cfRule>
  </conditionalFormatting>
  <conditionalFormatting sqref="D19:S19">
    <cfRule type="cellIs" dxfId="1206" priority="5" operator="greaterThan">
      <formula>0</formula>
    </cfRule>
  </conditionalFormatting>
  <conditionalFormatting sqref="D21:S21">
    <cfRule type="cellIs" dxfId="1205" priority="4" operator="greaterThan">
      <formula>0</formula>
    </cfRule>
  </conditionalFormatting>
  <conditionalFormatting sqref="D23:S23">
    <cfRule type="cellIs" dxfId="1204" priority="3" operator="greaterThan">
      <formula>0</formula>
    </cfRule>
  </conditionalFormatting>
  <conditionalFormatting sqref="D25:S25">
    <cfRule type="cellIs" dxfId="1203" priority="2" operator="greaterThan">
      <formula>0</formula>
    </cfRule>
  </conditionalFormatting>
  <conditionalFormatting sqref="D27:S27">
    <cfRule type="cellIs" dxfId="1202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I13" sqref="I1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47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'5'!D29</f>
        <v>1104454</v>
      </c>
      <c r="E4" s="2">
        <f>'5'!E29</f>
        <v>890</v>
      </c>
      <c r="F4" s="2">
        <f>'5'!F29</f>
        <v>2510</v>
      </c>
      <c r="G4" s="2">
        <f>'5'!G29</f>
        <v>480</v>
      </c>
      <c r="H4" s="2">
        <f>'5'!H29</f>
        <v>4570</v>
      </c>
      <c r="I4" s="2">
        <f>'5'!I29</f>
        <v>821</v>
      </c>
      <c r="J4" s="2">
        <f>'5'!J29</f>
        <v>237</v>
      </c>
      <c r="K4" s="2">
        <f>'5'!K29</f>
        <v>221</v>
      </c>
      <c r="L4" s="2">
        <f>'5'!L29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1" priority="43" operator="equal">
      <formula>212030016606640</formula>
    </cfRule>
  </conditionalFormatting>
  <conditionalFormatting sqref="D29 E4:E6 E28:K29">
    <cfRule type="cellIs" dxfId="1200" priority="41" operator="equal">
      <formula>$E$4</formula>
    </cfRule>
    <cfRule type="cellIs" dxfId="1199" priority="42" operator="equal">
      <formula>2120</formula>
    </cfRule>
  </conditionalFormatting>
  <conditionalFormatting sqref="D29:E29 F4:F6 F28:F29">
    <cfRule type="cellIs" dxfId="1198" priority="39" operator="equal">
      <formula>$F$4</formula>
    </cfRule>
    <cfRule type="cellIs" dxfId="1197" priority="40" operator="equal">
      <formula>300</formula>
    </cfRule>
  </conditionalFormatting>
  <conditionalFormatting sqref="G4:G6 G28:G29">
    <cfRule type="cellIs" dxfId="1196" priority="37" operator="equal">
      <formula>$G$4</formula>
    </cfRule>
    <cfRule type="cellIs" dxfId="1195" priority="38" operator="equal">
      <formula>1660</formula>
    </cfRule>
  </conditionalFormatting>
  <conditionalFormatting sqref="H4:H6 H28:H29">
    <cfRule type="cellIs" dxfId="1194" priority="35" operator="equal">
      <formula>$H$4</formula>
    </cfRule>
    <cfRule type="cellIs" dxfId="1193" priority="36" operator="equal">
      <formula>6640</formula>
    </cfRule>
  </conditionalFormatting>
  <conditionalFormatting sqref="T6:T28">
    <cfRule type="cellIs" dxfId="1192" priority="34" operator="lessThan">
      <formula>0</formula>
    </cfRule>
  </conditionalFormatting>
  <conditionalFormatting sqref="T7:T27">
    <cfRule type="cellIs" dxfId="1191" priority="31" operator="lessThan">
      <formula>0</formula>
    </cfRule>
    <cfRule type="cellIs" dxfId="1190" priority="32" operator="lessThan">
      <formula>0</formula>
    </cfRule>
    <cfRule type="cellIs" dxfId="1189" priority="33" operator="lessThan">
      <formula>0</formula>
    </cfRule>
  </conditionalFormatting>
  <conditionalFormatting sqref="E4:E6 E28:K28">
    <cfRule type="cellIs" dxfId="1188" priority="30" operator="equal">
      <formula>$E$4</formula>
    </cfRule>
  </conditionalFormatting>
  <conditionalFormatting sqref="D28:D29 D6 D4:M4">
    <cfRule type="cellIs" dxfId="1187" priority="29" operator="equal">
      <formula>$D$4</formula>
    </cfRule>
  </conditionalFormatting>
  <conditionalFormatting sqref="I4:I6 I28:I29">
    <cfRule type="cellIs" dxfId="1186" priority="28" operator="equal">
      <formula>$I$4</formula>
    </cfRule>
  </conditionalFormatting>
  <conditionalFormatting sqref="J4:J6 J28:J29">
    <cfRule type="cellIs" dxfId="1185" priority="27" operator="equal">
      <formula>$J$4</formula>
    </cfRule>
  </conditionalFormatting>
  <conditionalFormatting sqref="K4:K6 K28:K29">
    <cfRule type="cellIs" dxfId="1184" priority="26" operator="equal">
      <formula>$K$4</formula>
    </cfRule>
  </conditionalFormatting>
  <conditionalFormatting sqref="M4:M6">
    <cfRule type="cellIs" dxfId="1183" priority="25" operator="equal">
      <formula>$L$4</formula>
    </cfRule>
  </conditionalFormatting>
  <conditionalFormatting sqref="T7:T28">
    <cfRule type="cellIs" dxfId="1182" priority="22" operator="lessThan">
      <formula>0</formula>
    </cfRule>
    <cfRule type="cellIs" dxfId="1181" priority="23" operator="lessThan">
      <formula>0</formula>
    </cfRule>
    <cfRule type="cellIs" dxfId="1180" priority="24" operator="lessThan">
      <formula>0</formula>
    </cfRule>
  </conditionalFormatting>
  <conditionalFormatting sqref="D5:K5">
    <cfRule type="cellIs" dxfId="1179" priority="21" operator="greaterThan">
      <formula>0</formula>
    </cfRule>
  </conditionalFormatting>
  <conditionalFormatting sqref="T6:T28">
    <cfRule type="cellIs" dxfId="1178" priority="20" operator="lessThan">
      <formula>0</formula>
    </cfRule>
  </conditionalFormatting>
  <conditionalFormatting sqref="T7:T27">
    <cfRule type="cellIs" dxfId="1177" priority="17" operator="lessThan">
      <formula>0</formula>
    </cfRule>
    <cfRule type="cellIs" dxfId="1176" priority="18" operator="lessThan">
      <formula>0</formula>
    </cfRule>
    <cfRule type="cellIs" dxfId="1175" priority="19" operator="lessThan">
      <formula>0</formula>
    </cfRule>
  </conditionalFormatting>
  <conditionalFormatting sqref="T7:T28">
    <cfRule type="cellIs" dxfId="1174" priority="14" operator="lessThan">
      <formula>0</formula>
    </cfRule>
    <cfRule type="cellIs" dxfId="1173" priority="15" operator="lessThan">
      <formula>0</formula>
    </cfRule>
    <cfRule type="cellIs" dxfId="1172" priority="16" operator="lessThan">
      <formula>0</formula>
    </cfRule>
  </conditionalFormatting>
  <conditionalFormatting sqref="D5:K5">
    <cfRule type="cellIs" dxfId="1171" priority="13" operator="greaterThan">
      <formula>0</formula>
    </cfRule>
  </conditionalFormatting>
  <conditionalFormatting sqref="L4 L6 L28:L29">
    <cfRule type="cellIs" dxfId="1170" priority="12" operator="equal">
      <formula>$L$4</formula>
    </cfRule>
  </conditionalFormatting>
  <conditionalFormatting sqref="D7:S7">
    <cfRule type="cellIs" dxfId="1169" priority="11" operator="greaterThan">
      <formula>0</formula>
    </cfRule>
  </conditionalFormatting>
  <conditionalFormatting sqref="D9:S9">
    <cfRule type="cellIs" dxfId="1168" priority="10" operator="greaterThan">
      <formula>0</formula>
    </cfRule>
  </conditionalFormatting>
  <conditionalFormatting sqref="D11:S11">
    <cfRule type="cellIs" dxfId="1167" priority="9" operator="greaterThan">
      <formula>0</formula>
    </cfRule>
  </conditionalFormatting>
  <conditionalFormatting sqref="D13:S13">
    <cfRule type="cellIs" dxfId="1166" priority="8" operator="greaterThan">
      <formula>0</formula>
    </cfRule>
  </conditionalFormatting>
  <conditionalFormatting sqref="D15:S15">
    <cfRule type="cellIs" dxfId="1165" priority="7" operator="greaterThan">
      <formula>0</formula>
    </cfRule>
  </conditionalFormatting>
  <conditionalFormatting sqref="D17:S17">
    <cfRule type="cellIs" dxfId="1164" priority="6" operator="greaterThan">
      <formula>0</formula>
    </cfRule>
  </conditionalFormatting>
  <conditionalFormatting sqref="D19:S19">
    <cfRule type="cellIs" dxfId="1163" priority="5" operator="greaterThan">
      <formula>0</formula>
    </cfRule>
  </conditionalFormatting>
  <conditionalFormatting sqref="D21:S21">
    <cfRule type="cellIs" dxfId="1162" priority="4" operator="greaterThan">
      <formula>0</formula>
    </cfRule>
  </conditionalFormatting>
  <conditionalFormatting sqref="D23:S23">
    <cfRule type="cellIs" dxfId="1161" priority="3" operator="greaterThan">
      <formula>0</formula>
    </cfRule>
  </conditionalFormatting>
  <conditionalFormatting sqref="D25:S25">
    <cfRule type="cellIs" dxfId="1160" priority="2" operator="greaterThan">
      <formula>0</formula>
    </cfRule>
  </conditionalFormatting>
  <conditionalFormatting sqref="D27:S27">
    <cfRule type="cellIs" dxfId="1159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19" activePane="bottomLeft" state="frozen"/>
      <selection pane="bottomLeft" activeCell="G10" sqref="G10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'6'!D29</f>
        <v>1104454</v>
      </c>
      <c r="E4" s="2">
        <f>'6'!E29</f>
        <v>890</v>
      </c>
      <c r="F4" s="2">
        <f>'6'!F29</f>
        <v>2510</v>
      </c>
      <c r="G4" s="2">
        <f>'6'!G29</f>
        <v>480</v>
      </c>
      <c r="H4" s="2">
        <f>'6'!H29</f>
        <v>4570</v>
      </c>
      <c r="I4" s="2">
        <f>'6'!I29</f>
        <v>821</v>
      </c>
      <c r="J4" s="2">
        <f>'6'!J29</f>
        <v>237</v>
      </c>
      <c r="K4" s="2">
        <f>'6'!K29</f>
        <v>221</v>
      </c>
      <c r="L4" s="2">
        <f>'6'!L29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8" priority="43" operator="equal">
      <formula>212030016606640</formula>
    </cfRule>
  </conditionalFormatting>
  <conditionalFormatting sqref="D29 E4:E6 E28:K29">
    <cfRule type="cellIs" dxfId="1157" priority="41" operator="equal">
      <formula>$E$4</formula>
    </cfRule>
    <cfRule type="cellIs" dxfId="1156" priority="42" operator="equal">
      <formula>2120</formula>
    </cfRule>
  </conditionalFormatting>
  <conditionalFormatting sqref="D29:E29 F4:F6 F28:F29">
    <cfRule type="cellIs" dxfId="1155" priority="39" operator="equal">
      <formula>$F$4</formula>
    </cfRule>
    <cfRule type="cellIs" dxfId="1154" priority="40" operator="equal">
      <formula>300</formula>
    </cfRule>
  </conditionalFormatting>
  <conditionalFormatting sqref="G4:G6 G28:G29">
    <cfRule type="cellIs" dxfId="1153" priority="37" operator="equal">
      <formula>$G$4</formula>
    </cfRule>
    <cfRule type="cellIs" dxfId="1152" priority="38" operator="equal">
      <formula>1660</formula>
    </cfRule>
  </conditionalFormatting>
  <conditionalFormatting sqref="H4:H6 H28:H29">
    <cfRule type="cellIs" dxfId="1151" priority="35" operator="equal">
      <formula>$H$4</formula>
    </cfRule>
    <cfRule type="cellIs" dxfId="1150" priority="36" operator="equal">
      <formula>6640</formula>
    </cfRule>
  </conditionalFormatting>
  <conditionalFormatting sqref="T6:T28">
    <cfRule type="cellIs" dxfId="1149" priority="34" operator="lessThan">
      <formula>0</formula>
    </cfRule>
  </conditionalFormatting>
  <conditionalFormatting sqref="T7:T27">
    <cfRule type="cellIs" dxfId="1148" priority="31" operator="lessThan">
      <formula>0</formula>
    </cfRule>
    <cfRule type="cellIs" dxfId="1147" priority="32" operator="lessThan">
      <formula>0</formula>
    </cfRule>
    <cfRule type="cellIs" dxfId="1146" priority="33" operator="lessThan">
      <formula>0</formula>
    </cfRule>
  </conditionalFormatting>
  <conditionalFormatting sqref="E4:E6 E28:K28">
    <cfRule type="cellIs" dxfId="1145" priority="30" operator="equal">
      <formula>$E$4</formula>
    </cfRule>
  </conditionalFormatting>
  <conditionalFormatting sqref="D28:D29 D6 D4:M4">
    <cfRule type="cellIs" dxfId="1144" priority="29" operator="equal">
      <formula>$D$4</formula>
    </cfRule>
  </conditionalFormatting>
  <conditionalFormatting sqref="I4:I6 I28:I29">
    <cfRule type="cellIs" dxfId="1143" priority="28" operator="equal">
      <formula>$I$4</formula>
    </cfRule>
  </conditionalFormatting>
  <conditionalFormatting sqref="J4:J6 J28:J29">
    <cfRule type="cellIs" dxfId="1142" priority="27" operator="equal">
      <formula>$J$4</formula>
    </cfRule>
  </conditionalFormatting>
  <conditionalFormatting sqref="K4:K6 K28:K29">
    <cfRule type="cellIs" dxfId="1141" priority="26" operator="equal">
      <formula>$K$4</formula>
    </cfRule>
  </conditionalFormatting>
  <conditionalFormatting sqref="M4:M6">
    <cfRule type="cellIs" dxfId="1140" priority="25" operator="equal">
      <formula>$L$4</formula>
    </cfRule>
  </conditionalFormatting>
  <conditionalFormatting sqref="T7:T28">
    <cfRule type="cellIs" dxfId="1139" priority="22" operator="lessThan">
      <formula>0</formula>
    </cfRule>
    <cfRule type="cellIs" dxfId="1138" priority="23" operator="lessThan">
      <formula>0</formula>
    </cfRule>
    <cfRule type="cellIs" dxfId="1137" priority="24" operator="lessThan">
      <formula>0</formula>
    </cfRule>
  </conditionalFormatting>
  <conditionalFormatting sqref="D5:K5">
    <cfRule type="cellIs" dxfId="1136" priority="21" operator="greaterThan">
      <formula>0</formula>
    </cfRule>
  </conditionalFormatting>
  <conditionalFormatting sqref="T6:T28">
    <cfRule type="cellIs" dxfId="1135" priority="20" operator="lessThan">
      <formula>0</formula>
    </cfRule>
  </conditionalFormatting>
  <conditionalFormatting sqref="T7:T27">
    <cfRule type="cellIs" dxfId="1134" priority="17" operator="lessThan">
      <formula>0</formula>
    </cfRule>
    <cfRule type="cellIs" dxfId="1133" priority="18" operator="lessThan">
      <formula>0</formula>
    </cfRule>
    <cfRule type="cellIs" dxfId="1132" priority="19" operator="lessThan">
      <formula>0</formula>
    </cfRule>
  </conditionalFormatting>
  <conditionalFormatting sqref="T7:T28">
    <cfRule type="cellIs" dxfId="1131" priority="14" operator="lessThan">
      <formula>0</formula>
    </cfRule>
    <cfRule type="cellIs" dxfId="1130" priority="15" operator="lessThan">
      <formula>0</formula>
    </cfRule>
    <cfRule type="cellIs" dxfId="1129" priority="16" operator="lessThan">
      <formula>0</formula>
    </cfRule>
  </conditionalFormatting>
  <conditionalFormatting sqref="D5:K5">
    <cfRule type="cellIs" dxfId="1128" priority="13" operator="greaterThan">
      <formula>0</formula>
    </cfRule>
  </conditionalFormatting>
  <conditionalFormatting sqref="L4 L6 L28:L29">
    <cfRule type="cellIs" dxfId="1127" priority="12" operator="equal">
      <formula>$L$4</formula>
    </cfRule>
  </conditionalFormatting>
  <conditionalFormatting sqref="D7:S7">
    <cfRule type="cellIs" dxfId="1126" priority="11" operator="greaterThan">
      <formula>0</formula>
    </cfRule>
  </conditionalFormatting>
  <conditionalFormatting sqref="D9:S9">
    <cfRule type="cellIs" dxfId="1125" priority="10" operator="greaterThan">
      <formula>0</formula>
    </cfRule>
  </conditionalFormatting>
  <conditionalFormatting sqref="D11:S11">
    <cfRule type="cellIs" dxfId="1124" priority="9" operator="greaterThan">
      <formula>0</formula>
    </cfRule>
  </conditionalFormatting>
  <conditionalFormatting sqref="D13:S13">
    <cfRule type="cellIs" dxfId="1123" priority="8" operator="greaterThan">
      <formula>0</formula>
    </cfRule>
  </conditionalFormatting>
  <conditionalFormatting sqref="D15:S15">
    <cfRule type="cellIs" dxfId="1122" priority="7" operator="greaterThan">
      <formula>0</formula>
    </cfRule>
  </conditionalFormatting>
  <conditionalFormatting sqref="D17:S17">
    <cfRule type="cellIs" dxfId="1121" priority="6" operator="greaterThan">
      <formula>0</formula>
    </cfRule>
  </conditionalFormatting>
  <conditionalFormatting sqref="D19:S19">
    <cfRule type="cellIs" dxfId="1120" priority="5" operator="greaterThan">
      <formula>0</formula>
    </cfRule>
  </conditionalFormatting>
  <conditionalFormatting sqref="D21:S21">
    <cfRule type="cellIs" dxfId="1119" priority="4" operator="greaterThan">
      <formula>0</formula>
    </cfRule>
  </conditionalFormatting>
  <conditionalFormatting sqref="D23:S23">
    <cfRule type="cellIs" dxfId="1118" priority="3" operator="greaterThan">
      <formula>0</formula>
    </cfRule>
  </conditionalFormatting>
  <conditionalFormatting sqref="D25:S25">
    <cfRule type="cellIs" dxfId="1117" priority="2" operator="greaterThan">
      <formula>0</formula>
    </cfRule>
  </conditionalFormatting>
  <conditionalFormatting sqref="D27:S27">
    <cfRule type="cellIs" dxfId="1116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19" activePane="bottomLeft" state="frozen"/>
      <selection pane="bottomLeft" activeCell="G21" sqref="G21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46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'7'!D29</f>
        <v>1104454</v>
      </c>
      <c r="E4" s="2">
        <f>'7'!E29</f>
        <v>890</v>
      </c>
      <c r="F4" s="2">
        <f>'7'!F29</f>
        <v>2510</v>
      </c>
      <c r="G4" s="2">
        <f>'7'!G29</f>
        <v>480</v>
      </c>
      <c r="H4" s="2">
        <f>'7'!H29</f>
        <v>4570</v>
      </c>
      <c r="I4" s="2">
        <f>'7'!I29</f>
        <v>821</v>
      </c>
      <c r="J4" s="2">
        <f>'7'!J29</f>
        <v>237</v>
      </c>
      <c r="K4" s="2">
        <f>'7'!K29</f>
        <v>221</v>
      </c>
      <c r="L4" s="2">
        <f>'7'!L29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5" priority="43" operator="equal">
      <formula>212030016606640</formula>
    </cfRule>
  </conditionalFormatting>
  <conditionalFormatting sqref="D29 E4:E6 E28:K29">
    <cfRule type="cellIs" dxfId="1114" priority="41" operator="equal">
      <formula>$E$4</formula>
    </cfRule>
    <cfRule type="cellIs" dxfId="1113" priority="42" operator="equal">
      <formula>2120</formula>
    </cfRule>
  </conditionalFormatting>
  <conditionalFormatting sqref="D29:E29 F4:F6 F28:F29">
    <cfRule type="cellIs" dxfId="1112" priority="39" operator="equal">
      <formula>$F$4</formula>
    </cfRule>
    <cfRule type="cellIs" dxfId="1111" priority="40" operator="equal">
      <formula>300</formula>
    </cfRule>
  </conditionalFormatting>
  <conditionalFormatting sqref="G4:G6 G28:G29">
    <cfRule type="cellIs" dxfId="1110" priority="37" operator="equal">
      <formula>$G$4</formula>
    </cfRule>
    <cfRule type="cellIs" dxfId="1109" priority="38" operator="equal">
      <formula>1660</formula>
    </cfRule>
  </conditionalFormatting>
  <conditionalFormatting sqref="H4:H6 H28:H29">
    <cfRule type="cellIs" dxfId="1108" priority="35" operator="equal">
      <formula>$H$4</formula>
    </cfRule>
    <cfRule type="cellIs" dxfId="1107" priority="36" operator="equal">
      <formula>6640</formula>
    </cfRule>
  </conditionalFormatting>
  <conditionalFormatting sqref="T6:T28">
    <cfRule type="cellIs" dxfId="1106" priority="34" operator="lessThan">
      <formula>0</formula>
    </cfRule>
  </conditionalFormatting>
  <conditionalFormatting sqref="T7:T27">
    <cfRule type="cellIs" dxfId="1105" priority="31" operator="lessThan">
      <formula>0</formula>
    </cfRule>
    <cfRule type="cellIs" dxfId="1104" priority="32" operator="lessThan">
      <formula>0</formula>
    </cfRule>
    <cfRule type="cellIs" dxfId="1103" priority="33" operator="lessThan">
      <formula>0</formula>
    </cfRule>
  </conditionalFormatting>
  <conditionalFormatting sqref="E4:E6 E28:K28">
    <cfRule type="cellIs" dxfId="1102" priority="30" operator="equal">
      <formula>$E$4</formula>
    </cfRule>
  </conditionalFormatting>
  <conditionalFormatting sqref="D28:D29 D6 D4:M4">
    <cfRule type="cellIs" dxfId="1101" priority="29" operator="equal">
      <formula>$D$4</formula>
    </cfRule>
  </conditionalFormatting>
  <conditionalFormatting sqref="I4:I6 I28:I29">
    <cfRule type="cellIs" dxfId="1100" priority="28" operator="equal">
      <formula>$I$4</formula>
    </cfRule>
  </conditionalFormatting>
  <conditionalFormatting sqref="J4:J6 J28:J29">
    <cfRule type="cellIs" dxfId="1099" priority="27" operator="equal">
      <formula>$J$4</formula>
    </cfRule>
  </conditionalFormatting>
  <conditionalFormatting sqref="K4:K6 K28:K29">
    <cfRule type="cellIs" dxfId="1098" priority="26" operator="equal">
      <formula>$K$4</formula>
    </cfRule>
  </conditionalFormatting>
  <conditionalFormatting sqref="M4:M6">
    <cfRule type="cellIs" dxfId="1097" priority="25" operator="equal">
      <formula>$L$4</formula>
    </cfRule>
  </conditionalFormatting>
  <conditionalFormatting sqref="T7:T28">
    <cfRule type="cellIs" dxfId="1096" priority="22" operator="lessThan">
      <formula>0</formula>
    </cfRule>
    <cfRule type="cellIs" dxfId="1095" priority="23" operator="lessThan">
      <formula>0</formula>
    </cfRule>
    <cfRule type="cellIs" dxfId="1094" priority="24" operator="lessThan">
      <formula>0</formula>
    </cfRule>
  </conditionalFormatting>
  <conditionalFormatting sqref="D5:K5">
    <cfRule type="cellIs" dxfId="1093" priority="21" operator="greaterThan">
      <formula>0</formula>
    </cfRule>
  </conditionalFormatting>
  <conditionalFormatting sqref="T6:T28">
    <cfRule type="cellIs" dxfId="1092" priority="20" operator="lessThan">
      <formula>0</formula>
    </cfRule>
  </conditionalFormatting>
  <conditionalFormatting sqref="T7:T27">
    <cfRule type="cellIs" dxfId="1091" priority="17" operator="lessThan">
      <formula>0</formula>
    </cfRule>
    <cfRule type="cellIs" dxfId="1090" priority="18" operator="lessThan">
      <formula>0</formula>
    </cfRule>
    <cfRule type="cellIs" dxfId="1089" priority="19" operator="lessThan">
      <formula>0</formula>
    </cfRule>
  </conditionalFormatting>
  <conditionalFormatting sqref="T7:T28">
    <cfRule type="cellIs" dxfId="1088" priority="14" operator="lessThan">
      <formula>0</formula>
    </cfRule>
    <cfRule type="cellIs" dxfId="1087" priority="15" operator="lessThan">
      <formula>0</formula>
    </cfRule>
    <cfRule type="cellIs" dxfId="1086" priority="16" operator="lessThan">
      <formula>0</formula>
    </cfRule>
  </conditionalFormatting>
  <conditionalFormatting sqref="D5:K5">
    <cfRule type="cellIs" dxfId="1085" priority="13" operator="greaterThan">
      <formula>0</formula>
    </cfRule>
  </conditionalFormatting>
  <conditionalFormatting sqref="L4 L6 L28:L29">
    <cfRule type="cellIs" dxfId="1084" priority="12" operator="equal">
      <formula>$L$4</formula>
    </cfRule>
  </conditionalFormatting>
  <conditionalFormatting sqref="D7:S7">
    <cfRule type="cellIs" dxfId="1083" priority="11" operator="greaterThan">
      <formula>0</formula>
    </cfRule>
  </conditionalFormatting>
  <conditionalFormatting sqref="D9:S9">
    <cfRule type="cellIs" dxfId="1082" priority="10" operator="greaterThan">
      <formula>0</formula>
    </cfRule>
  </conditionalFormatting>
  <conditionalFormatting sqref="D11:S11">
    <cfRule type="cellIs" dxfId="1081" priority="9" operator="greaterThan">
      <formula>0</formula>
    </cfRule>
  </conditionalFormatting>
  <conditionalFormatting sqref="D13:S13">
    <cfRule type="cellIs" dxfId="1080" priority="8" operator="greaterThan">
      <formula>0</formula>
    </cfRule>
  </conditionalFormatting>
  <conditionalFormatting sqref="D15:S15">
    <cfRule type="cellIs" dxfId="1079" priority="7" operator="greaterThan">
      <formula>0</formula>
    </cfRule>
  </conditionalFormatting>
  <conditionalFormatting sqref="D17:S17">
    <cfRule type="cellIs" dxfId="1078" priority="6" operator="greaterThan">
      <formula>0</formula>
    </cfRule>
  </conditionalFormatting>
  <conditionalFormatting sqref="D19:S19">
    <cfRule type="cellIs" dxfId="1077" priority="5" operator="greaterThan">
      <formula>0</formula>
    </cfRule>
  </conditionalFormatting>
  <conditionalFormatting sqref="D21:S21">
    <cfRule type="cellIs" dxfId="1076" priority="4" operator="greaterThan">
      <formula>0</formula>
    </cfRule>
  </conditionalFormatting>
  <conditionalFormatting sqref="D23:S23">
    <cfRule type="cellIs" dxfId="1075" priority="3" operator="greaterThan">
      <formula>0</formula>
    </cfRule>
  </conditionalFormatting>
  <conditionalFormatting sqref="D25:S25">
    <cfRule type="cellIs" dxfId="1074" priority="2" operator="greaterThan">
      <formula>0</formula>
    </cfRule>
  </conditionalFormatting>
  <conditionalFormatting sqref="D27:S27">
    <cfRule type="cellIs" dxfId="1073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T30"/>
  <sheetViews>
    <sheetView workbookViewId="0">
      <pane ySplit="6" topLeftCell="A22" activePane="bottomLeft" state="frozen"/>
      <selection pane="bottomLeft" activeCell="L33" sqref="L33"/>
    </sheetView>
  </sheetViews>
  <sheetFormatPr defaultRowHeight="1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</row>
    <row r="2" spans="1:20" ht="15.75" thickBo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</row>
    <row r="3" spans="1:20" ht="18.75">
      <c r="A3" s="65" t="s">
        <v>47</v>
      </c>
      <c r="B3" s="66"/>
      <c r="C3" s="67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>
      <c r="A4" s="69" t="s">
        <v>1</v>
      </c>
      <c r="B4" s="69"/>
      <c r="C4" s="1"/>
      <c r="D4" s="2">
        <f>'8'!D29</f>
        <v>1104454</v>
      </c>
      <c r="E4" s="2">
        <f>'8'!E29</f>
        <v>890</v>
      </c>
      <c r="F4" s="2">
        <f>'8'!F29</f>
        <v>2510</v>
      </c>
      <c r="G4" s="2">
        <f>'8'!G29</f>
        <v>480</v>
      </c>
      <c r="H4" s="2">
        <f>'8'!H29</f>
        <v>4570</v>
      </c>
      <c r="I4" s="2">
        <f>'8'!I29</f>
        <v>821</v>
      </c>
      <c r="J4" s="2">
        <f>'8'!J29</f>
        <v>237</v>
      </c>
      <c r="K4" s="2">
        <f>'8'!K29</f>
        <v>221</v>
      </c>
      <c r="L4" s="2">
        <f>'8'!L29</f>
        <v>5</v>
      </c>
      <c r="M4" s="3"/>
      <c r="N4" s="70"/>
      <c r="O4" s="70"/>
      <c r="P4" s="70"/>
      <c r="Q4" s="70"/>
      <c r="R4" s="70"/>
      <c r="S4" s="70"/>
      <c r="T4" s="70"/>
    </row>
    <row r="5" spans="1:20">
      <c r="A5" s="69" t="s">
        <v>2</v>
      </c>
      <c r="B5" s="69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0"/>
      <c r="O5" s="70"/>
      <c r="P5" s="70"/>
      <c r="Q5" s="70"/>
      <c r="R5" s="70"/>
      <c r="S5" s="70"/>
      <c r="T5" s="70"/>
    </row>
    <row r="6" spans="1:20" ht="39" thickBot="1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>
      <c r="A28" s="55" t="s">
        <v>44</v>
      </c>
      <c r="B28" s="56"/>
      <c r="C28" s="57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>
      <c r="A29" s="58" t="s">
        <v>45</v>
      </c>
      <c r="B29" s="59"/>
      <c r="C29" s="60"/>
      <c r="D29" s="48">
        <f>D4+D5-D28</f>
        <v>1104454</v>
      </c>
      <c r="E29" s="48">
        <f t="shared" ref="E29:L29" si="8">E4+E5-E28</f>
        <v>890</v>
      </c>
      <c r="F29" s="48">
        <f t="shared" si="8"/>
        <v>2510</v>
      </c>
      <c r="G29" s="48">
        <f t="shared" si="8"/>
        <v>480</v>
      </c>
      <c r="H29" s="48">
        <f t="shared" si="8"/>
        <v>4570</v>
      </c>
      <c r="I29" s="48">
        <f t="shared" si="8"/>
        <v>821</v>
      </c>
      <c r="J29" s="48">
        <f t="shared" si="8"/>
        <v>237</v>
      </c>
      <c r="K29" s="48">
        <f t="shared" si="8"/>
        <v>221</v>
      </c>
      <c r="L29" s="48">
        <f t="shared" si="8"/>
        <v>5</v>
      </c>
      <c r="M29" s="61"/>
      <c r="N29" s="62"/>
      <c r="O29" s="62"/>
      <c r="P29" s="62"/>
      <c r="Q29" s="62"/>
      <c r="R29" s="62"/>
      <c r="S29" s="62"/>
      <c r="T29" s="63"/>
    </row>
    <row r="30" spans="1:20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2" priority="43" operator="equal">
      <formula>212030016606640</formula>
    </cfRule>
  </conditionalFormatting>
  <conditionalFormatting sqref="D29 E4:E6 E28:K29">
    <cfRule type="cellIs" dxfId="1071" priority="41" operator="equal">
      <formula>$E$4</formula>
    </cfRule>
    <cfRule type="cellIs" dxfId="1070" priority="42" operator="equal">
      <formula>2120</formula>
    </cfRule>
  </conditionalFormatting>
  <conditionalFormatting sqref="D29:E29 F4:F6 F28:F29">
    <cfRule type="cellIs" dxfId="1069" priority="39" operator="equal">
      <formula>$F$4</formula>
    </cfRule>
    <cfRule type="cellIs" dxfId="1068" priority="40" operator="equal">
      <formula>300</formula>
    </cfRule>
  </conditionalFormatting>
  <conditionalFormatting sqref="G4:G6 G28:G29">
    <cfRule type="cellIs" dxfId="1067" priority="37" operator="equal">
      <formula>$G$4</formula>
    </cfRule>
    <cfRule type="cellIs" dxfId="1066" priority="38" operator="equal">
      <formula>1660</formula>
    </cfRule>
  </conditionalFormatting>
  <conditionalFormatting sqref="H4:H6 H28:H29">
    <cfRule type="cellIs" dxfId="1065" priority="35" operator="equal">
      <formula>$H$4</formula>
    </cfRule>
    <cfRule type="cellIs" dxfId="1064" priority="36" operator="equal">
      <formula>6640</formula>
    </cfRule>
  </conditionalFormatting>
  <conditionalFormatting sqref="T6:T28">
    <cfRule type="cellIs" dxfId="1063" priority="34" operator="lessThan">
      <formula>0</formula>
    </cfRule>
  </conditionalFormatting>
  <conditionalFormatting sqref="T7:T27">
    <cfRule type="cellIs" dxfId="1062" priority="31" operator="lessThan">
      <formula>0</formula>
    </cfRule>
    <cfRule type="cellIs" dxfId="1061" priority="32" operator="lessThan">
      <formula>0</formula>
    </cfRule>
    <cfRule type="cellIs" dxfId="1060" priority="33" operator="lessThan">
      <formula>0</formula>
    </cfRule>
  </conditionalFormatting>
  <conditionalFormatting sqref="E4:E6 E28:K28">
    <cfRule type="cellIs" dxfId="1059" priority="30" operator="equal">
      <formula>$E$4</formula>
    </cfRule>
  </conditionalFormatting>
  <conditionalFormatting sqref="D28:D29 D6 D4:M4">
    <cfRule type="cellIs" dxfId="1058" priority="29" operator="equal">
      <formula>$D$4</formula>
    </cfRule>
  </conditionalFormatting>
  <conditionalFormatting sqref="I4:I6 I28:I29">
    <cfRule type="cellIs" dxfId="1057" priority="28" operator="equal">
      <formula>$I$4</formula>
    </cfRule>
  </conditionalFormatting>
  <conditionalFormatting sqref="J4:J6 J28:J29">
    <cfRule type="cellIs" dxfId="1056" priority="27" operator="equal">
      <formula>$J$4</formula>
    </cfRule>
  </conditionalFormatting>
  <conditionalFormatting sqref="K4:K6 K28:K29">
    <cfRule type="cellIs" dxfId="1055" priority="26" operator="equal">
      <formula>$K$4</formula>
    </cfRule>
  </conditionalFormatting>
  <conditionalFormatting sqref="M4:M6">
    <cfRule type="cellIs" dxfId="1054" priority="25" operator="equal">
      <formula>$L$4</formula>
    </cfRule>
  </conditionalFormatting>
  <conditionalFormatting sqref="T7:T28">
    <cfRule type="cellIs" dxfId="1053" priority="22" operator="lessThan">
      <formula>0</formula>
    </cfRule>
    <cfRule type="cellIs" dxfId="1052" priority="23" operator="lessThan">
      <formula>0</formula>
    </cfRule>
    <cfRule type="cellIs" dxfId="1051" priority="24" operator="lessThan">
      <formula>0</formula>
    </cfRule>
  </conditionalFormatting>
  <conditionalFormatting sqref="D5:K5">
    <cfRule type="cellIs" dxfId="1050" priority="21" operator="greaterThan">
      <formula>0</formula>
    </cfRule>
  </conditionalFormatting>
  <conditionalFormatting sqref="T6:T28">
    <cfRule type="cellIs" dxfId="1049" priority="20" operator="lessThan">
      <formula>0</formula>
    </cfRule>
  </conditionalFormatting>
  <conditionalFormatting sqref="T7:T27">
    <cfRule type="cellIs" dxfId="1048" priority="17" operator="lessThan">
      <formula>0</formula>
    </cfRule>
    <cfRule type="cellIs" dxfId="1047" priority="18" operator="lessThan">
      <formula>0</formula>
    </cfRule>
    <cfRule type="cellIs" dxfId="1046" priority="19" operator="lessThan">
      <formula>0</formula>
    </cfRule>
  </conditionalFormatting>
  <conditionalFormatting sqref="T7:T28">
    <cfRule type="cellIs" dxfId="1045" priority="14" operator="lessThan">
      <formula>0</formula>
    </cfRule>
    <cfRule type="cellIs" dxfId="1044" priority="15" operator="lessThan">
      <formula>0</formula>
    </cfRule>
    <cfRule type="cellIs" dxfId="1043" priority="16" operator="lessThan">
      <formula>0</formula>
    </cfRule>
  </conditionalFormatting>
  <conditionalFormatting sqref="D5:K5">
    <cfRule type="cellIs" dxfId="1042" priority="13" operator="greaterThan">
      <formula>0</formula>
    </cfRule>
  </conditionalFormatting>
  <conditionalFormatting sqref="L4 L6 L28:L29">
    <cfRule type="cellIs" dxfId="1041" priority="12" operator="equal">
      <formula>$L$4</formula>
    </cfRule>
  </conditionalFormatting>
  <conditionalFormatting sqref="D7:S7">
    <cfRule type="cellIs" dxfId="1040" priority="11" operator="greaterThan">
      <formula>0</formula>
    </cfRule>
  </conditionalFormatting>
  <conditionalFormatting sqref="D9:S9">
    <cfRule type="cellIs" dxfId="1039" priority="10" operator="greaterThan">
      <formula>0</formula>
    </cfRule>
  </conditionalFormatting>
  <conditionalFormatting sqref="D11:S11">
    <cfRule type="cellIs" dxfId="1038" priority="9" operator="greaterThan">
      <formula>0</formula>
    </cfRule>
  </conditionalFormatting>
  <conditionalFormatting sqref="D13:S13">
    <cfRule type="cellIs" dxfId="1037" priority="8" operator="greaterThan">
      <formula>0</formula>
    </cfRule>
  </conditionalFormatting>
  <conditionalFormatting sqref="D15:S15">
    <cfRule type="cellIs" dxfId="1036" priority="7" operator="greaterThan">
      <formula>0</formula>
    </cfRule>
  </conditionalFormatting>
  <conditionalFormatting sqref="D17:S17">
    <cfRule type="cellIs" dxfId="1035" priority="6" operator="greaterThan">
      <formula>0</formula>
    </cfRule>
  </conditionalFormatting>
  <conditionalFormatting sqref="D19:S19">
    <cfRule type="cellIs" dxfId="1034" priority="5" operator="greaterThan">
      <formula>0</formula>
    </cfRule>
  </conditionalFormatting>
  <conditionalFormatting sqref="D21:S21">
    <cfRule type="cellIs" dxfId="1033" priority="4" operator="greaterThan">
      <formula>0</formula>
    </cfRule>
  </conditionalFormatting>
  <conditionalFormatting sqref="D23:S23">
    <cfRule type="cellIs" dxfId="1032" priority="3" operator="greaterThan">
      <formula>0</formula>
    </cfRule>
  </conditionalFormatting>
  <conditionalFormatting sqref="D25:S25">
    <cfRule type="cellIs" dxfId="1031" priority="2" operator="greaterThan">
      <formula>0</formula>
    </cfRule>
  </conditionalFormatting>
  <conditionalFormatting sqref="D27:S27">
    <cfRule type="cellIs" dxfId="103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Sheet1</vt:lpstr>
    </vt:vector>
  </TitlesOfParts>
  <Company>*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2021-03-02T16:32:01Z</cp:lastPrinted>
  <dcterms:created xsi:type="dcterms:W3CDTF">2021-02-14T11:20:00Z</dcterms:created>
  <dcterms:modified xsi:type="dcterms:W3CDTF">2021-03-04T14:08:58Z</dcterms:modified>
</cp:coreProperties>
</file>