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Sales Sheet" sheetId="17" r:id="rId1"/>
    <sheet name="Expence" sheetId="15" r:id="rId2"/>
    <sheet name="Balance Transfer" sheetId="14" r:id="rId3"/>
    <sheet name="Dec 2020" sheetId="7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8" i="17"/>
  <c r="AO9"/>
  <c r="AO10"/>
  <c r="AO11"/>
  <c r="AO12"/>
  <c r="AO13"/>
  <c r="AO14"/>
  <c r="AO15"/>
  <c r="AO16"/>
  <c r="AO17"/>
  <c r="AO18"/>
  <c r="AO7"/>
  <c r="N30"/>
  <c r="O30"/>
  <c r="AR38"/>
  <c r="M34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N29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S28" s="1"/>
  <c r="AT28" s="1"/>
  <c r="AC28"/>
  <c r="AR28" s="1"/>
  <c r="AI27"/>
  <c r="AH27"/>
  <c r="AG27"/>
  <c r="AF27"/>
  <c r="AE27"/>
  <c r="AD27"/>
  <c r="AC27"/>
  <c r="AR27" s="1"/>
  <c r="AI26"/>
  <c r="AH26"/>
  <c r="AG26"/>
  <c r="AE26"/>
  <c r="AD26"/>
  <c r="AF26" s="1"/>
  <c r="AS26" s="1"/>
  <c r="AT26" s="1"/>
  <c r="AC26"/>
  <c r="AI25"/>
  <c r="AH25"/>
  <c r="AG25"/>
  <c r="AE25"/>
  <c r="AD25"/>
  <c r="AF25" s="1"/>
  <c r="AC25"/>
  <c r="AR25" s="1"/>
  <c r="AI24"/>
  <c r="AH24"/>
  <c r="AG24"/>
  <c r="AE24"/>
  <c r="AD24"/>
  <c r="AF24" s="1"/>
  <c r="AS24" s="1"/>
  <c r="AT24" s="1"/>
  <c r="AC24"/>
  <c r="AI23"/>
  <c r="AH23"/>
  <c r="AG23"/>
  <c r="AE23"/>
  <c r="AD23"/>
  <c r="AF23" s="1"/>
  <c r="AC23"/>
  <c r="AR23" s="1"/>
  <c r="AI22"/>
  <c r="AH22"/>
  <c r="AG22"/>
  <c r="AE22"/>
  <c r="AD22"/>
  <c r="AF22" s="1"/>
  <c r="AS22" s="1"/>
  <c r="AT22" s="1"/>
  <c r="AC22"/>
  <c r="AI21"/>
  <c r="AH21"/>
  <c r="AG21"/>
  <c r="AE21"/>
  <c r="AD21"/>
  <c r="AF21" s="1"/>
  <c r="AC21"/>
  <c r="AR21" s="1"/>
  <c r="AI20"/>
  <c r="AH20"/>
  <c r="AG20"/>
  <c r="AE20"/>
  <c r="AD20"/>
  <c r="AF20" s="1"/>
  <c r="AC20"/>
  <c r="AI19"/>
  <c r="AH19"/>
  <c r="AG19"/>
  <c r="AE19"/>
  <c r="AD19"/>
  <c r="AF19" s="1"/>
  <c r="AC19"/>
  <c r="AR19" s="1"/>
  <c r="AI18"/>
  <c r="AH18"/>
  <c r="AG18"/>
  <c r="AE18"/>
  <c r="AD18"/>
  <c r="AF18" s="1"/>
  <c r="AS18" s="1"/>
  <c r="AT18" s="1"/>
  <c r="AC18"/>
  <c r="AR18" s="1"/>
  <c r="AI17"/>
  <c r="AH17"/>
  <c r="AG17"/>
  <c r="AE17"/>
  <c r="AD17"/>
  <c r="AF17" s="1"/>
  <c r="AC17"/>
  <c r="AI16"/>
  <c r="AH16"/>
  <c r="AG16"/>
  <c r="AE16"/>
  <c r="AD16"/>
  <c r="AF16" s="1"/>
  <c r="AS16" s="1"/>
  <c r="AT16" s="1"/>
  <c r="AC16"/>
  <c r="AR16" s="1"/>
  <c r="AI15"/>
  <c r="AH15"/>
  <c r="AG15"/>
  <c r="AE15"/>
  <c r="AD15"/>
  <c r="AF15" s="1"/>
  <c r="AS15" s="1"/>
  <c r="AT15" s="1"/>
  <c r="AC15"/>
  <c r="AI14"/>
  <c r="AH14"/>
  <c r="AG14"/>
  <c r="AE14"/>
  <c r="AD14"/>
  <c r="AF14" s="1"/>
  <c r="AS14" s="1"/>
  <c r="AT14" s="1"/>
  <c r="AC14"/>
  <c r="AR14" s="1"/>
  <c r="AI13"/>
  <c r="AH13"/>
  <c r="AG13"/>
  <c r="AE13"/>
  <c r="AD13"/>
  <c r="AF13" s="1"/>
  <c r="AS13" s="1"/>
  <c r="AT13" s="1"/>
  <c r="AC13"/>
  <c r="AR13" s="1"/>
  <c r="AI12"/>
  <c r="AH12"/>
  <c r="AG12"/>
  <c r="AE12"/>
  <c r="AD12"/>
  <c r="AF12" s="1"/>
  <c r="AC12"/>
  <c r="AR12" s="1"/>
  <c r="AI11"/>
  <c r="AH11"/>
  <c r="AG11"/>
  <c r="AE11"/>
  <c r="AD11"/>
  <c r="AF11" s="1"/>
  <c r="AS11" s="1"/>
  <c r="AT11" s="1"/>
  <c r="AC11"/>
  <c r="AI10"/>
  <c r="AH10"/>
  <c r="AG10"/>
  <c r="AE10"/>
  <c r="AD10"/>
  <c r="AF10" s="1"/>
  <c r="AS10" s="1"/>
  <c r="AT10" s="1"/>
  <c r="AC10"/>
  <c r="AR10" s="1"/>
  <c r="AI9"/>
  <c r="AH9"/>
  <c r="AG9"/>
  <c r="AE9"/>
  <c r="AD9"/>
  <c r="AF9" s="1"/>
  <c r="AS9" s="1"/>
  <c r="AT9" s="1"/>
  <c r="AC9"/>
  <c r="AR9" s="1"/>
  <c r="AI8"/>
  <c r="AH8"/>
  <c r="AG8"/>
  <c r="AE8"/>
  <c r="AD8"/>
  <c r="AF8" s="1"/>
  <c r="AC8"/>
  <c r="AR8" s="1"/>
  <c r="AI7"/>
  <c r="AH7"/>
  <c r="AG7"/>
  <c r="AE7"/>
  <c r="AD7"/>
  <c r="AC7"/>
  <c r="M36" l="1"/>
  <c r="AR15"/>
  <c r="AS12"/>
  <c r="AT12" s="1"/>
  <c r="AR11"/>
  <c r="AS17"/>
  <c r="AT17" s="1"/>
  <c r="AR17"/>
  <c r="AH29"/>
  <c r="AS8"/>
  <c r="AT8" s="1"/>
  <c r="AC29"/>
  <c r="AO29"/>
  <c r="AG29"/>
  <c r="AS20"/>
  <c r="AT20" s="1"/>
  <c r="AE29"/>
  <c r="AR20"/>
  <c r="AR22"/>
  <c r="AR24"/>
  <c r="AR26"/>
  <c r="AS27"/>
  <c r="AT27" s="1"/>
  <c r="AD29"/>
  <c r="AI29"/>
  <c r="AS19"/>
  <c r="AT19" s="1"/>
  <c r="AS21"/>
  <c r="AT21" s="1"/>
  <c r="AS23"/>
  <c r="AT23" s="1"/>
  <c r="AS25"/>
  <c r="AT25" s="1"/>
  <c r="AF7"/>
  <c r="AR7"/>
  <c r="AR29" l="1"/>
  <c r="AF29"/>
  <c r="AS7"/>
  <c r="E31" i="14"/>
  <c r="C58"/>
  <c r="D32"/>
  <c r="B32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AS29" i="17" l="1"/>
  <c r="AT7"/>
  <c r="AT29" s="1"/>
  <c r="G37" i="15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  <c r="C32" i="14" l="1"/>
  <c r="E4"/>
  <c r="E32" s="1"/>
  <c r="F32" s="1"/>
  <c r="E35" l="1"/>
  <c r="F35"/>
</calcChain>
</file>

<file path=xl/sharedStrings.xml><?xml version="1.0" encoding="utf-8"?>
<sst xmlns="http://schemas.openxmlformats.org/spreadsheetml/2006/main" count="171" uniqueCount="131">
  <si>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</si>
  <si>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</si>
  <si>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</si>
  <si>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</si>
  <si>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</si>
  <si>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</si>
  <si>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</si>
  <si>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</si>
  <si>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</si>
  <si>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</si>
  <si>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</si>
  <si>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</si>
  <si>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</si>
  <si>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</si>
  <si>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</si>
  <si>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</si>
  <si>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</si>
  <si>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</si>
  <si>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</si>
  <si>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</si>
  <si>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BOSS(-)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</si>
  <si>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</si>
  <si>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</si>
  <si>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</si>
  <si>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</si>
  <si>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</si>
  <si>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</si>
  <si>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</si>
  <si>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</si>
  <si>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Sub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</si>
  <si>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</si>
  <si>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</si>
  <si>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</si>
  <si>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</si>
  <si>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</si>
  <si>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</si>
  <si>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</si>
  <si>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</si>
  <si>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</si>
  <si>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</si>
  <si>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</si>
  <si>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</si>
  <si>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</si>
  <si>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</si>
  <si>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</si>
  <si>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</si>
  <si>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</si>
  <si>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</si>
  <si>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</si>
  <si>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</si>
  <si>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</si>
  <si>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BOSS(+)</t>
  </si>
  <si>
    <t>01.12.2020</t>
  </si>
  <si>
    <t>Bank Statement Decembet 2020</t>
  </si>
  <si>
    <t>Balance Statement December 2020</t>
  </si>
  <si>
    <t>Month : December  2020</t>
  </si>
  <si>
    <t>Hello Daffodils</t>
  </si>
  <si>
    <t>Banglalink  Balance(+)</t>
  </si>
  <si>
    <t>05.12.2020</t>
  </si>
  <si>
    <t>Distributor: Banglalink</t>
  </si>
  <si>
    <t>Bijoy</t>
  </si>
  <si>
    <t>RSO</t>
  </si>
  <si>
    <t>Riko</t>
  </si>
  <si>
    <t>Date: 05.12.2020</t>
  </si>
  <si>
    <t>55 Kanaikhali,Natore</t>
  </si>
  <si>
    <t>Opening Stock Card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</si>
  <si>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</si>
  <si>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</si>
  <si>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</si>
  <si>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</si>
  <si>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</si>
  <si>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</si>
  <si>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</si>
  <si>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</si>
  <si>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</si>
  <si>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</si>
  <si>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</si>
  <si>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</si>
  <si>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</si>
  <si>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</si>
  <si>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</si>
  <si>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</si>
  <si>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</si>
  <si>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</si>
  <si>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</si>
  <si>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</si>
  <si>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</si>
  <si>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</si>
  <si>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</si>
  <si>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</si>
  <si>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</si>
  <si>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</si>
  <si>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</si>
  <si>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</si>
  <si>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</si>
  <si>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</si>
  <si>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</si>
  <si>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</si>
  <si>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</si>
  <si>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</si>
  <si>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</si>
  <si>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</si>
  <si>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</si>
  <si>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</si>
  <si>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</si>
  <si>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Due</t>
  </si>
  <si>
    <t>Cost</t>
  </si>
  <si>
    <t>Act Value</t>
  </si>
  <si>
    <t>D. Total Comm</t>
  </si>
  <si>
    <t>Iqbal</t>
  </si>
  <si>
    <t>Ramjan</t>
  </si>
  <si>
    <t>Rony</t>
  </si>
  <si>
    <t>Nayeem</t>
  </si>
  <si>
    <t>Mamun</t>
  </si>
  <si>
    <t>Robiul</t>
  </si>
  <si>
    <t>Ankur</t>
  </si>
  <si>
    <t>Aslam</t>
  </si>
  <si>
    <t>Imran</t>
  </si>
  <si>
    <t>TOTAL Sales =</t>
  </si>
  <si>
    <t>Closing Sock Card</t>
  </si>
  <si>
    <t>Before Due(+)</t>
  </si>
  <si>
    <t>Today Due(-)</t>
  </si>
  <si>
    <t xml:space="preserve">              </t>
  </si>
  <si>
    <t>Date: 06-12-2020</t>
  </si>
  <si>
    <t>MB160(+)</t>
  </si>
  <si>
    <t>9TT90(+)</t>
  </si>
  <si>
    <t>Lifting</t>
  </si>
  <si>
    <t>Retail Commi</t>
  </si>
  <si>
    <t>Sales Value</t>
  </si>
  <si>
    <t>06.12.2020</t>
  </si>
  <si>
    <t>07.12.2020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</si>
</sst>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1"/>
      <name val="Arial"/>
      <family val="2"/>
    </font>
    <font>
      <b/>
      <sz val="13.5"/>
      <color rgb="FFFF0000"/>
      <name val="Arial"/>
      <family val="2"/>
    </font>
    <font>
      <i/>
      <sz val="10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1" fillId="39" borderId="2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9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5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0" borderId="46" xfId="0" applyNumberFormat="1" applyFont="1" applyFill="1" applyBorder="1" applyAlignment="1">
      <alignment horizontal="center" vertical="center"/>
    </xf>
    <xf numFmtId="0" fontId="41" fillId="40" borderId="47" xfId="0" applyFont="1" applyFill="1" applyBorder="1" applyAlignment="1">
      <alignment horizontal="center" vertical="center"/>
    </xf>
    <xf numFmtId="0" fontId="41" fillId="40" borderId="48" xfId="0" applyFont="1" applyFill="1" applyBorder="1" applyAlignment="1">
      <alignment horizontal="center" vertical="center"/>
    </xf>
    <xf numFmtId="2" fontId="41" fillId="41" borderId="22" xfId="0" applyNumberFormat="1" applyFont="1" applyFill="1" applyBorder="1" applyAlignment="1">
      <alignment horizontal="right"/>
    </xf>
    <xf numFmtId="2" fontId="41" fillId="0" borderId="49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0" borderId="4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2" fontId="41" fillId="0" borderId="0" xfId="0" applyNumberFormat="1" applyFont="1" applyFill="1" applyBorder="1" applyAlignment="1">
      <alignment horizontal="center" vertical="center"/>
    </xf>
    <xf numFmtId="21" fontId="39" fillId="0" borderId="0" xfId="0" applyNumberFormat="1" applyFont="1" applyFill="1" applyBorder="1" applyAlignment="1">
      <alignment horizontal="center" vertical="center"/>
    </xf>
    <xf numFmtId="2" fontId="39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9" fontId="39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 wrapText="1"/>
    </xf>
    <xf numFmtId="2" fontId="41" fillId="0" borderId="0" xfId="0" applyNumberFormat="1" applyFont="1" applyFill="1" applyBorder="1" applyAlignment="1">
      <alignment horizontal="left" vertical="center"/>
    </xf>
    <xf numFmtId="9" fontId="41" fillId="0" borderId="0" xfId="0" applyNumberFormat="1" applyFont="1" applyFill="1" applyBorder="1" applyAlignment="1">
      <alignment horizontal="left" vertical="center"/>
    </xf>
    <xf numFmtId="2" fontId="42" fillId="0" borderId="0" xfId="0" applyNumberFormat="1" applyFont="1" applyFill="1" applyBorder="1" applyAlignment="1">
      <alignment horizontal="center" vertical="center"/>
    </xf>
    <xf numFmtId="1" fontId="42" fillId="0" borderId="0" xfId="0" applyNumberFormat="1" applyFont="1" applyFill="1" applyBorder="1" applyAlignment="1">
      <alignment horizontal="center" vertical="center"/>
    </xf>
    <xf numFmtId="2" fontId="41" fillId="35" borderId="33" xfId="0" applyNumberFormat="1" applyFont="1" applyFill="1" applyBorder="1" applyAlignment="1">
      <alignment horizontal="center"/>
    </xf>
    <xf numFmtId="0" fontId="41" fillId="38" borderId="2" xfId="0" applyFont="1" applyFill="1" applyBorder="1" applyAlignment="1">
      <alignment horizontal="center" vertical="center"/>
    </xf>
    <xf numFmtId="0" fontId="41" fillId="38" borderId="2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 wrapText="1"/>
    </xf>
    <xf numFmtId="0" fontId="49" fillId="0" borderId="0" xfId="0" applyFont="1" applyFill="1" applyAlignment="1">
      <alignment horizontal="center" vertical="center" wrapText="1"/>
    </xf>
    <xf numFmtId="0" fontId="45" fillId="0" borderId="53" xfId="0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left" vertical="center"/>
    </xf>
    <xf numFmtId="0" fontId="45" fillId="0" borderId="3" xfId="0" applyFont="1" applyFill="1" applyBorder="1" applyAlignment="1">
      <alignment horizontal="left"/>
    </xf>
    <xf numFmtId="1" fontId="45" fillId="0" borderId="3" xfId="0" applyNumberFormat="1" applyFont="1" applyFill="1" applyBorder="1" applyAlignment="1">
      <alignment horizontal="center" vertical="center"/>
    </xf>
    <xf numFmtId="0" fontId="45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2" fontId="45" fillId="0" borderId="3" xfId="0" applyNumberFormat="1" applyFont="1" applyFill="1" applyBorder="1" applyAlignment="1">
      <alignment horizontal="center" vertical="center"/>
    </xf>
    <xf numFmtId="2" fontId="11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2" fontId="45" fillId="51" borderId="54" xfId="0" applyNumberFormat="1" applyFont="1" applyFill="1" applyBorder="1" applyAlignment="1">
      <alignment horizontal="center" vertical="center"/>
    </xf>
    <xf numFmtId="2" fontId="0" fillId="0" borderId="54" xfId="0" applyNumberFormat="1" applyFill="1" applyBorder="1" applyAlignment="1">
      <alignment horizontal="center" vertical="center"/>
    </xf>
    <xf numFmtId="0" fontId="45" fillId="0" borderId="4" xfId="0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left" vertical="center"/>
    </xf>
    <xf numFmtId="0" fontId="45" fillId="0" borderId="2" xfId="0" applyFont="1" applyFill="1" applyBorder="1" applyAlignment="1">
      <alignment horizontal="left"/>
    </xf>
    <xf numFmtId="1" fontId="45" fillId="0" borderId="2" xfId="0" applyNumberFormat="1" applyFont="1" applyFill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2" fontId="45" fillId="0" borderId="2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20" xfId="0" applyNumberFormat="1" applyFont="1" applyFill="1" applyBorder="1" applyAlignment="1">
      <alignment horizontal="center" vertical="center"/>
    </xf>
    <xf numFmtId="2" fontId="45" fillId="51" borderId="55" xfId="0" applyNumberFormat="1" applyFont="1" applyFill="1" applyBorder="1" applyAlignment="1">
      <alignment horizontal="center" vertical="center"/>
    </xf>
    <xf numFmtId="2" fontId="0" fillId="0" borderId="55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50" fillId="0" borderId="0" xfId="0" applyFont="1" applyFill="1" applyAlignment="1">
      <alignment horizontal="center"/>
    </xf>
    <xf numFmtId="2" fontId="45" fillId="52" borderId="55" xfId="0" applyNumberFormat="1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0" fontId="45" fillId="0" borderId="57" xfId="0" applyFont="1" applyFill="1" applyBorder="1" applyAlignment="1">
      <alignment horizontal="center" vertical="center"/>
    </xf>
    <xf numFmtId="0" fontId="45" fillId="0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1" fontId="45" fillId="0" borderId="32" xfId="0" applyNumberFormat="1" applyFont="1" applyFill="1" applyBorder="1" applyAlignment="1">
      <alignment horizontal="center" vertical="center"/>
    </xf>
    <xf numFmtId="0" fontId="11" fillId="0" borderId="32" xfId="0" applyFont="1" applyFill="1" applyBorder="1" applyAlignment="1">
      <alignment horizontal="center" vertical="center"/>
    </xf>
    <xf numFmtId="2" fontId="45" fillId="0" borderId="32" xfId="0" applyNumberFormat="1" applyFont="1" applyFill="1" applyBorder="1" applyAlignment="1">
      <alignment horizontal="center" vertical="center"/>
    </xf>
    <xf numFmtId="2" fontId="11" fillId="0" borderId="32" xfId="0" applyNumberFormat="1" applyFont="1" applyFill="1" applyBorder="1" applyAlignment="1">
      <alignment horizontal="center" vertical="center"/>
    </xf>
    <xf numFmtId="2" fontId="11" fillId="0" borderId="45" xfId="0" applyNumberFormat="1" applyFont="1" applyFill="1" applyBorder="1" applyAlignment="1">
      <alignment horizontal="center" vertical="center"/>
    </xf>
    <xf numFmtId="1" fontId="0" fillId="0" borderId="32" xfId="0" applyNumberFormat="1" applyFill="1" applyBorder="1" applyAlignment="1">
      <alignment horizontal="center" vertical="center"/>
    </xf>
    <xf numFmtId="1" fontId="0" fillId="0" borderId="45" xfId="0" applyNumberFormat="1" applyFill="1" applyBorder="1" applyAlignment="1">
      <alignment horizontal="center" vertical="center"/>
    </xf>
    <xf numFmtId="1" fontId="3" fillId="0" borderId="32" xfId="0" applyNumberFormat="1" applyFont="1" applyFill="1" applyBorder="1" applyAlignment="1">
      <alignment horizontal="center" vertical="center"/>
    </xf>
    <xf numFmtId="1" fontId="3" fillId="0" borderId="26" xfId="0" applyNumberFormat="1" applyFont="1" applyFill="1" applyBorder="1" applyAlignment="1">
      <alignment horizontal="center" vertical="center"/>
    </xf>
    <xf numFmtId="2" fontId="45" fillId="51" borderId="58" xfId="0" applyNumberFormat="1" applyFont="1" applyFill="1" applyBorder="1" applyAlignment="1">
      <alignment horizontal="center" vertical="center"/>
    </xf>
    <xf numFmtId="2" fontId="0" fillId="0" borderId="58" xfId="0" applyNumberFormat="1" applyFill="1" applyBorder="1" applyAlignment="1">
      <alignment horizontal="center" vertical="center"/>
    </xf>
    <xf numFmtId="1" fontId="11" fillId="51" borderId="47" xfId="0" applyNumberFormat="1" applyFont="1" applyFill="1" applyBorder="1" applyAlignment="1">
      <alignment horizontal="center" vertical="center" wrapText="1"/>
    </xf>
    <xf numFmtId="1" fontId="11" fillId="51" borderId="30" xfId="0" applyNumberFormat="1" applyFont="1" applyFill="1" applyBorder="1" applyAlignment="1">
      <alignment horizontal="center" vertical="center" wrapText="1"/>
    </xf>
    <xf numFmtId="1" fontId="11" fillId="51" borderId="31" xfId="0" applyNumberFormat="1" applyFont="1" applyFill="1" applyBorder="1" applyAlignment="1">
      <alignment horizontal="center" vertical="center" wrapText="1"/>
    </xf>
    <xf numFmtId="1" fontId="11" fillId="51" borderId="34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9" fillId="37" borderId="47" xfId="0" applyFont="1" applyFill="1" applyBorder="1" applyAlignment="1">
      <alignment horizontal="center" vertical="center"/>
    </xf>
    <xf numFmtId="0" fontId="40" fillId="37" borderId="47" xfId="0" applyFont="1" applyFill="1" applyBorder="1" applyAlignment="1">
      <alignment horizontal="center" vertical="center"/>
    </xf>
    <xf numFmtId="1" fontId="49" fillId="38" borderId="47" xfId="0" applyNumberFormat="1" applyFont="1" applyFill="1" applyBorder="1" applyAlignment="1">
      <alignment horizontal="center" vertical="center"/>
    </xf>
    <xf numFmtId="1" fontId="40" fillId="35" borderId="47" xfId="0" applyNumberFormat="1" applyFont="1" applyFill="1" applyBorder="1" applyAlignment="1">
      <alignment horizontal="center" vertical="center"/>
    </xf>
    <xf numFmtId="0" fontId="49" fillId="38" borderId="47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51" fillId="0" borderId="0" xfId="0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40" fillId="47" borderId="39" xfId="0" applyFont="1" applyFill="1" applyBorder="1" applyAlignment="1">
      <alignment horizontal="center" vertical="center"/>
    </xf>
    <xf numFmtId="0" fontId="40" fillId="42" borderId="39" xfId="0" applyFont="1" applyFill="1" applyBorder="1" applyAlignment="1">
      <alignment horizontal="center" vertical="center"/>
    </xf>
    <xf numFmtId="0" fontId="40" fillId="48" borderId="39" xfId="0" applyFont="1" applyFill="1" applyBorder="1" applyAlignment="1">
      <alignment horizontal="center" vertical="center"/>
    </xf>
    <xf numFmtId="0" fontId="40" fillId="49" borderId="39" xfId="0" applyFont="1" applyFill="1" applyBorder="1" applyAlignment="1">
      <alignment horizontal="center" vertical="center"/>
    </xf>
    <xf numFmtId="0" fontId="40" fillId="45" borderId="39" xfId="0" applyFont="1" applyFill="1" applyBorder="1" applyAlignment="1">
      <alignment horizontal="center" vertical="center"/>
    </xf>
    <xf numFmtId="0" fontId="40" fillId="46" borderId="39" xfId="0" applyFont="1" applyFill="1" applyBorder="1" applyAlignment="1">
      <alignment horizontal="center" vertical="center"/>
    </xf>
    <xf numFmtId="0" fontId="40" fillId="50" borderId="50" xfId="0" applyFont="1" applyFill="1" applyBorder="1" applyAlignment="1">
      <alignment horizontal="center" vertical="center"/>
    </xf>
    <xf numFmtId="0" fontId="40" fillId="47" borderId="40" xfId="0" applyFont="1" applyFill="1" applyBorder="1" applyAlignment="1">
      <alignment horizontal="center" vertical="center"/>
    </xf>
    <xf numFmtId="0" fontId="40" fillId="49" borderId="40" xfId="0" applyFont="1" applyFill="1" applyBorder="1" applyAlignment="1">
      <alignment horizontal="center" vertical="center"/>
    </xf>
    <xf numFmtId="0" fontId="40" fillId="2" borderId="40" xfId="0" applyFont="1" applyFill="1" applyBorder="1" applyAlignment="1">
      <alignment horizontal="center" vertical="center"/>
    </xf>
    <xf numFmtId="0" fontId="40" fillId="42" borderId="43" xfId="0" applyFont="1" applyFill="1" applyBorder="1" applyAlignment="1">
      <alignment horizontal="center" vertical="center"/>
    </xf>
    <xf numFmtId="2" fontId="0" fillId="0" borderId="45" xfId="0" applyNumberFormat="1" applyFill="1" applyBorder="1" applyAlignment="1">
      <alignment horizontal="center" vertical="center"/>
    </xf>
    <xf numFmtId="2" fontId="11" fillId="51" borderId="30" xfId="0" applyNumberFormat="1" applyFont="1" applyFill="1" applyBorder="1" applyAlignment="1">
      <alignment horizontal="center" vertical="center" wrapText="1"/>
    </xf>
    <xf numFmtId="0" fontId="49" fillId="38" borderId="4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9" fillId="37" borderId="51" xfId="0" applyFont="1" applyFill="1" applyBorder="1" applyAlignment="1">
      <alignment horizontal="center" vertical="center"/>
    </xf>
    <xf numFmtId="2" fontId="49" fillId="37" borderId="47" xfId="0" applyNumberFormat="1" applyFont="1" applyFill="1" applyBorder="1" applyAlignment="1">
      <alignment horizontal="center" vertical="center"/>
    </xf>
    <xf numFmtId="0" fontId="49" fillId="37" borderId="52" xfId="0" applyFont="1" applyFill="1" applyBorder="1" applyAlignment="1">
      <alignment horizontal="center" vertical="center"/>
    </xf>
    <xf numFmtId="0" fontId="40" fillId="42" borderId="38" xfId="0" applyFont="1" applyFill="1" applyBorder="1" applyAlignment="1">
      <alignment horizontal="center" vertical="center"/>
    </xf>
    <xf numFmtId="0" fontId="40" fillId="42" borderId="60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50" xfId="0" applyFont="1" applyFill="1" applyBorder="1" applyAlignment="1">
      <alignment horizontal="center" vertical="center"/>
    </xf>
    <xf numFmtId="0" fontId="40" fillId="44" borderId="38" xfId="0" applyFont="1" applyFill="1" applyBorder="1" applyAlignment="1">
      <alignment horizontal="center" vertical="center"/>
    </xf>
    <xf numFmtId="0" fontId="40" fillId="44" borderId="39" xfId="0" applyFont="1" applyFill="1" applyBorder="1" applyAlignment="1">
      <alignment horizontal="center" vertical="center"/>
    </xf>
    <xf numFmtId="0" fontId="40" fillId="44" borderId="60" xfId="0" applyFont="1" applyFill="1" applyBorder="1" applyAlignment="1">
      <alignment horizontal="center" vertical="center"/>
    </xf>
    <xf numFmtId="0" fontId="3" fillId="46" borderId="39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0" fontId="49" fillId="38" borderId="2" xfId="0" applyFont="1" applyFill="1" applyBorder="1" applyAlignment="1">
      <alignment horizontal="center" vertical="center"/>
    </xf>
    <xf numFmtId="1" fontId="3" fillId="35" borderId="2" xfId="0" applyNumberFormat="1" applyFont="1" applyFill="1" applyBorder="1" applyAlignment="1">
      <alignment horizontal="center" vertical="center"/>
    </xf>
    <xf numFmtId="0" fontId="3" fillId="53" borderId="2" xfId="0" applyFont="1" applyFill="1" applyBorder="1" applyAlignment="1">
      <alignment horizontal="center" vertical="center"/>
    </xf>
    <xf numFmtId="0" fontId="11" fillId="51" borderId="51" xfId="0" applyFont="1" applyFill="1" applyBorder="1" applyAlignment="1">
      <alignment horizontal="center" vertical="center" wrapText="1"/>
    </xf>
    <xf numFmtId="0" fontId="11" fillId="51" borderId="47" xfId="0" applyFont="1" applyFill="1" applyBorder="1" applyAlignment="1">
      <alignment horizontal="center" vertical="center" wrapText="1"/>
    </xf>
    <xf numFmtId="0" fontId="40" fillId="35" borderId="59" xfId="0" applyFont="1" applyFill="1" applyBorder="1" applyAlignment="1">
      <alignment horizontal="center" vertical="center"/>
    </xf>
    <xf numFmtId="0" fontId="40" fillId="35" borderId="46" xfId="0" applyFont="1" applyFill="1" applyBorder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8" fillId="0" borderId="29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39" fillId="35" borderId="34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8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9" xfId="0" applyNumberFormat="1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0" borderId="0" xfId="0" applyNumberFormat="1" applyFont="1" applyFill="1" applyBorder="1" applyAlignment="1">
      <alignment horizontal="center" vertical="center"/>
    </xf>
    <xf numFmtId="0" fontId="3" fillId="37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65538"/>
  <sheetViews>
    <sheetView topLeftCell="A2" workbookViewId="0">
      <selection activeCell="AO38" sqref="AO38"/>
    </sheetView>
  </sheetViews>
  <sheetFormatPr defaultRowHeight="12.75"/>
  <cols>
    <col min="1" max="1" width="7.7109375" style="35" bestFit="1" customWidth="1"/>
    <col min="2" max="2" width="16.42578125" style="35" customWidth="1"/>
    <col min="3" max="3" width="11.85546875" style="35" bestFit="1" customWidth="1"/>
    <col min="4" max="4" width="9" style="35" bestFit="1" customWidth="1"/>
    <col min="5" max="6" width="11.5703125" style="35" hidden="1" customWidth="1"/>
    <col min="7" max="9" width="10.42578125" style="35" hidden="1" customWidth="1"/>
    <col min="10" max="10" width="11" style="35" hidden="1" customWidth="1"/>
    <col min="11" max="11" width="12.5703125" style="35" customWidth="1"/>
    <col min="12" max="12" width="10.42578125" style="35" hidden="1" customWidth="1"/>
    <col min="13" max="13" width="10.7109375" style="35" bestFit="1" customWidth="1"/>
    <col min="14" max="14" width="7.140625" style="35" hidden="1" customWidth="1"/>
    <col min="15" max="15" width="12.42578125" style="35" bestFit="1" customWidth="1"/>
    <col min="16" max="16" width="9.140625" style="35" customWidth="1"/>
    <col min="17" max="18" width="10.42578125" style="35" hidden="1" customWidth="1"/>
    <col min="19" max="19" width="11" style="35" hidden="1" customWidth="1"/>
    <col min="20" max="20" width="11.140625" style="35" hidden="1" customWidth="1"/>
    <col min="21" max="22" width="4.140625" style="35" hidden="1" customWidth="1"/>
    <col min="23" max="23" width="9" style="35" hidden="1" customWidth="1"/>
    <col min="24" max="24" width="10.28515625" style="35" hidden="1" customWidth="1"/>
    <col min="25" max="25" width="8.85546875" style="35" hidden="1" customWidth="1"/>
    <col min="26" max="26" width="9.28515625" style="35" hidden="1" customWidth="1"/>
    <col min="27" max="27" width="9.85546875" style="35" hidden="1" customWidth="1"/>
    <col min="28" max="28" width="15.140625" style="35" hidden="1" customWidth="1"/>
    <col min="29" max="29" width="13.140625" style="35" bestFit="1" customWidth="1"/>
    <col min="30" max="30" width="10.28515625" style="35" hidden="1" customWidth="1"/>
    <col min="31" max="31" width="11.7109375" style="35" hidden="1" customWidth="1"/>
    <col min="32" max="32" width="10.140625" style="35" hidden="1" customWidth="1"/>
    <col min="33" max="33" width="11.5703125" style="35" hidden="1" customWidth="1"/>
    <col min="34" max="34" width="10.28515625" style="35" hidden="1" customWidth="1"/>
    <col min="35" max="35" width="14" style="35" hidden="1" customWidth="1"/>
    <col min="36" max="36" width="10.7109375" style="35" hidden="1" customWidth="1"/>
    <col min="37" max="37" width="10.140625" style="35" hidden="1" customWidth="1"/>
    <col min="38" max="39" width="9.28515625" style="35" hidden="1" customWidth="1"/>
    <col min="40" max="40" width="14.28515625" style="35" hidden="1" customWidth="1"/>
    <col min="41" max="41" width="14.28515625" style="35" customWidth="1"/>
    <col min="42" max="42" width="7.7109375" style="35" bestFit="1" customWidth="1"/>
    <col min="43" max="43" width="8.140625" style="35" customWidth="1"/>
    <col min="44" max="44" width="10.85546875" style="35" bestFit="1" customWidth="1"/>
    <col min="45" max="45" width="15.85546875" style="35" bestFit="1" customWidth="1"/>
    <col min="46" max="46" width="10.7109375" style="35" bestFit="1" customWidth="1"/>
    <col min="47" max="47" width="10.140625" style="35" bestFit="1" customWidth="1"/>
    <col min="48" max="48" width="11.85546875" style="35" customWidth="1"/>
    <col min="49" max="16384" width="9.140625" style="35"/>
  </cols>
  <sheetData>
    <row r="1" spans="1:50" ht="30.75">
      <c r="A1" s="337" t="s">
        <v>56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</row>
    <row r="2" spans="1:50" ht="21" thickBot="1">
      <c r="A2" s="338" t="s">
        <v>64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8"/>
      <c r="AE2" s="338"/>
      <c r="AF2" s="338"/>
      <c r="AG2" s="338"/>
      <c r="AH2" s="338"/>
      <c r="AI2" s="338"/>
      <c r="AJ2" s="338"/>
      <c r="AK2" s="338"/>
      <c r="AL2" s="338"/>
      <c r="AM2" s="338"/>
      <c r="AN2" s="338"/>
      <c r="AO2" s="338"/>
      <c r="AP2" s="338"/>
      <c r="AQ2" s="338"/>
      <c r="AR2" s="338"/>
      <c r="AS2" s="338"/>
      <c r="AT2" s="338"/>
    </row>
    <row r="3" spans="1:50" ht="18.75">
      <c r="A3" s="339" t="s">
        <v>123</v>
      </c>
      <c r="B3" s="340"/>
      <c r="C3" s="341"/>
      <c r="D3" s="341"/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341"/>
      <c r="S3" s="341"/>
      <c r="T3" s="341"/>
      <c r="U3" s="341"/>
      <c r="V3" s="341"/>
      <c r="W3" s="341"/>
      <c r="X3" s="341"/>
      <c r="Y3" s="341"/>
      <c r="Z3" s="341"/>
      <c r="AA3" s="341"/>
      <c r="AB3" s="341"/>
      <c r="AC3" s="341"/>
      <c r="AD3" s="341"/>
      <c r="AE3" s="341"/>
      <c r="AF3" s="341"/>
      <c r="AG3" s="341"/>
      <c r="AH3" s="341"/>
      <c r="AI3" s="341"/>
      <c r="AJ3" s="341"/>
      <c r="AK3" s="341"/>
      <c r="AL3" s="341"/>
      <c r="AM3" s="341"/>
      <c r="AN3" s="341"/>
      <c r="AO3" s="341"/>
      <c r="AP3" s="341"/>
      <c r="AQ3" s="341"/>
      <c r="AR3" s="341"/>
      <c r="AS3" s="341"/>
      <c r="AT3" s="341"/>
    </row>
    <row r="4" spans="1:50" ht="15">
      <c r="A4" s="342" t="s">
        <v>65</v>
      </c>
      <c r="B4" s="342"/>
      <c r="C4" s="343"/>
      <c r="D4" s="343"/>
      <c r="E4" s="330">
        <v>0</v>
      </c>
      <c r="F4" s="330">
        <v>0</v>
      </c>
      <c r="G4" s="330">
        <v>0</v>
      </c>
      <c r="H4" s="330">
        <v>0</v>
      </c>
      <c r="I4" s="330">
        <v>0</v>
      </c>
      <c r="J4" s="330">
        <v>0</v>
      </c>
      <c r="K4" s="329">
        <v>4220</v>
      </c>
      <c r="L4" s="329">
        <v>300</v>
      </c>
      <c r="M4" s="342">
        <v>3440</v>
      </c>
      <c r="N4" s="342"/>
      <c r="O4" s="329">
        <v>1910</v>
      </c>
      <c r="P4" s="329">
        <v>11130</v>
      </c>
      <c r="Q4" s="330">
        <v>0</v>
      </c>
      <c r="R4" s="330">
        <v>0</v>
      </c>
      <c r="S4" s="330"/>
      <c r="T4" s="330"/>
      <c r="U4" s="330"/>
      <c r="V4" s="330"/>
      <c r="W4" s="330"/>
      <c r="X4" s="330"/>
      <c r="Y4" s="330"/>
      <c r="Z4" s="330"/>
      <c r="AA4" s="330"/>
      <c r="AB4" s="330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/>
      <c r="AN4" s="343"/>
      <c r="AO4" s="343"/>
      <c r="AP4" s="343"/>
      <c r="AQ4" s="343"/>
      <c r="AR4" s="343"/>
      <c r="AS4" s="343"/>
      <c r="AT4" s="343"/>
    </row>
    <row r="5" spans="1:50" ht="15">
      <c r="A5" s="342" t="s">
        <v>126</v>
      </c>
      <c r="B5" s="342"/>
      <c r="C5" s="343"/>
      <c r="D5" s="343"/>
      <c r="E5" s="330"/>
      <c r="F5" s="330"/>
      <c r="G5" s="330"/>
      <c r="H5" s="330"/>
      <c r="I5" s="330"/>
      <c r="J5" s="330"/>
      <c r="K5" s="329">
        <v>0</v>
      </c>
      <c r="L5" s="329"/>
      <c r="M5" s="329">
        <v>0</v>
      </c>
      <c r="N5" s="329"/>
      <c r="O5" s="329">
        <v>0</v>
      </c>
      <c r="P5" s="329">
        <v>0</v>
      </c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43"/>
      <c r="AD5" s="343"/>
      <c r="AE5" s="343"/>
      <c r="AF5" s="343"/>
      <c r="AG5" s="343"/>
      <c r="AH5" s="343"/>
      <c r="AI5" s="343"/>
      <c r="AJ5" s="343"/>
      <c r="AK5" s="343"/>
      <c r="AL5" s="343"/>
      <c r="AM5" s="343"/>
      <c r="AN5" s="343"/>
      <c r="AO5" s="343"/>
      <c r="AP5" s="343"/>
      <c r="AQ5" s="343"/>
      <c r="AR5" s="343"/>
      <c r="AS5" s="343"/>
      <c r="AT5" s="343"/>
    </row>
    <row r="6" spans="1:50" s="234" customFormat="1" ht="30" customHeight="1" thickBot="1">
      <c r="A6" s="321" t="s">
        <v>66</v>
      </c>
      <c r="B6" s="322" t="s">
        <v>67</v>
      </c>
      <c r="C6" s="312" t="s">
        <v>68</v>
      </c>
      <c r="D6" s="303" t="s">
        <v>69</v>
      </c>
      <c r="E6" s="303" t="s">
        <v>70</v>
      </c>
      <c r="F6" s="323" t="s">
        <v>71</v>
      </c>
      <c r="G6" s="303" t="s">
        <v>72</v>
      </c>
      <c r="H6" s="323" t="s">
        <v>73</v>
      </c>
      <c r="I6" s="323" t="s">
        <v>74</v>
      </c>
      <c r="J6" s="324" t="s">
        <v>75</v>
      </c>
      <c r="K6" s="325" t="s">
        <v>76</v>
      </c>
      <c r="L6" s="323" t="s">
        <v>77</v>
      </c>
      <c r="M6" s="326" t="s">
        <v>78</v>
      </c>
      <c r="N6" s="323" t="s">
        <v>79</v>
      </c>
      <c r="O6" s="326" t="s">
        <v>80</v>
      </c>
      <c r="P6" s="327" t="s">
        <v>81</v>
      </c>
      <c r="Q6" s="312" t="s">
        <v>82</v>
      </c>
      <c r="R6" s="303" t="s">
        <v>83</v>
      </c>
      <c r="S6" s="306" t="s">
        <v>84</v>
      </c>
      <c r="T6" s="306" t="s">
        <v>85</v>
      </c>
      <c r="U6" s="306" t="s">
        <v>86</v>
      </c>
      <c r="V6" s="307" t="s">
        <v>87</v>
      </c>
      <c r="W6" s="328" t="s">
        <v>88</v>
      </c>
      <c r="X6" s="328" t="s">
        <v>89</v>
      </c>
      <c r="Y6" s="328" t="s">
        <v>90</v>
      </c>
      <c r="Z6" s="328" t="s">
        <v>91</v>
      </c>
      <c r="AA6" s="328" t="s">
        <v>92</v>
      </c>
      <c r="AB6" s="328" t="s">
        <v>93</v>
      </c>
      <c r="AC6" s="302" t="s">
        <v>128</v>
      </c>
      <c r="AD6" s="303" t="s">
        <v>94</v>
      </c>
      <c r="AE6" s="304" t="s">
        <v>95</v>
      </c>
      <c r="AF6" s="305" t="s">
        <v>96</v>
      </c>
      <c r="AG6" s="304" t="s">
        <v>97</v>
      </c>
      <c r="AH6" s="305" t="s">
        <v>98</v>
      </c>
      <c r="AI6" s="305" t="s">
        <v>99</v>
      </c>
      <c r="AJ6" s="306" t="s">
        <v>100</v>
      </c>
      <c r="AK6" s="306" t="s">
        <v>101</v>
      </c>
      <c r="AL6" s="306" t="s">
        <v>102</v>
      </c>
      <c r="AM6" s="306" t="s">
        <v>103</v>
      </c>
      <c r="AN6" s="306" t="s">
        <v>104</v>
      </c>
      <c r="AO6" s="306" t="s">
        <v>127</v>
      </c>
      <c r="AP6" s="307" t="s">
        <v>105</v>
      </c>
      <c r="AQ6" s="308" t="s">
        <v>106</v>
      </c>
      <c r="AR6" s="309" t="s">
        <v>107</v>
      </c>
      <c r="AS6" s="310" t="s">
        <v>108</v>
      </c>
      <c r="AT6" s="311" t="s">
        <v>8</v>
      </c>
      <c r="AU6" s="233"/>
      <c r="AV6" s="233"/>
    </row>
    <row r="7" spans="1:50" ht="15.75">
      <c r="A7" s="235">
        <v>1</v>
      </c>
      <c r="B7" s="236">
        <v>1908446134</v>
      </c>
      <c r="C7" s="237" t="s">
        <v>109</v>
      </c>
      <c r="D7" s="238">
        <v>29915</v>
      </c>
      <c r="E7" s="239"/>
      <c r="F7" s="238"/>
      <c r="G7" s="239"/>
      <c r="H7" s="239"/>
      <c r="I7" s="239"/>
      <c r="J7" s="239"/>
      <c r="K7" s="239"/>
      <c r="L7" s="239"/>
      <c r="M7" s="239">
        <v>20</v>
      </c>
      <c r="N7" s="239"/>
      <c r="O7" s="239"/>
      <c r="P7" s="239">
        <v>40</v>
      </c>
      <c r="Q7" s="240"/>
      <c r="R7" s="240"/>
      <c r="S7" s="240"/>
      <c r="T7" s="240"/>
      <c r="U7" s="240"/>
      <c r="V7" s="240"/>
      <c r="W7" s="240"/>
      <c r="X7" s="240"/>
      <c r="Y7" s="240"/>
      <c r="Z7" s="240"/>
      <c r="AA7" s="240"/>
      <c r="AB7" s="240"/>
      <c r="AC7" s="241">
        <f>D7*1+E7*999+F7*499+G7*75+H7*50+I7*30+K7*20+L7*19+M7*10+P7*9+N7*10+J7*29+S7*191+V7*4744+W7*110+X7*450+Y7*110+Z7*110+AA7*200+AB7*182+U7*30+T7*350+R7*4+Q7*5+O7*9</f>
        <v>30475</v>
      </c>
      <c r="AD7" s="240">
        <f t="shared" ref="AD7:AD28" si="0">D7*1</f>
        <v>29915</v>
      </c>
      <c r="AE7" s="242">
        <f t="shared" ref="AE7:AE28" si="1">D7*2.75%</f>
        <v>822.66250000000002</v>
      </c>
      <c r="AF7" s="242">
        <f t="shared" ref="AF7:AF28" si="2">AD7*0.95%</f>
        <v>284.1925</v>
      </c>
      <c r="AG7" s="242">
        <f>SUM(E7*999+F7*499+G7*75+H7*50+I7*30+K7*20+L7*19+M7*10+P7*9+N7*10+J7*29+R7*4+Q7*5+O7*9)*2.8%</f>
        <v>15.679999999999998</v>
      </c>
      <c r="AH7" s="242">
        <f t="shared" ref="AH7:AH28" si="3">SUM(E7*999+F7*499+G7*75+H7*50+I7*30+J7*29+K7*20+L7*19+M7*10+N7*10+O7*9+P7*9+Q7*5+R7*4)*0.95%</f>
        <v>5.32</v>
      </c>
      <c r="AI7" s="242">
        <f>V7*0+W7*0+Y7*0+Z7*0+U7*0+AA7*0+AB7*9+S7*0</f>
        <v>0</v>
      </c>
      <c r="AJ7" s="243"/>
      <c r="AK7" s="243"/>
      <c r="AL7" s="243"/>
      <c r="AM7" s="243"/>
      <c r="AN7" s="243">
        <v>0</v>
      </c>
      <c r="AO7" s="65">
        <f>SUM(D7:P7)*2.75%</f>
        <v>824.3125</v>
      </c>
      <c r="AP7" s="244"/>
      <c r="AQ7" s="245">
        <v>207</v>
      </c>
      <c r="AR7" s="246">
        <f>AC7-AE7-AG7-AJ7-AK7-AL7-AM7-AN7-AP7-AQ7</f>
        <v>29429.657500000001</v>
      </c>
      <c r="AS7" s="247">
        <f t="shared" ref="AS7:AS19" si="4">AF7+AH7+AI7</f>
        <v>289.51249999999999</v>
      </c>
      <c r="AT7" s="247">
        <f t="shared" ref="AT7:AT19" si="5">AS7-AQ7-AN7</f>
        <v>82.512499999999989</v>
      </c>
      <c r="AU7" s="43"/>
      <c r="AV7" s="43"/>
    </row>
    <row r="8" spans="1:50" ht="15.75">
      <c r="A8" s="248">
        <v>2</v>
      </c>
      <c r="B8" s="249">
        <v>1908446136</v>
      </c>
      <c r="C8" s="250" t="s">
        <v>110</v>
      </c>
      <c r="D8" s="251">
        <v>15645</v>
      </c>
      <c r="E8" s="252"/>
      <c r="F8" s="251"/>
      <c r="G8" s="252"/>
      <c r="H8" s="252"/>
      <c r="I8" s="252"/>
      <c r="J8" s="252"/>
      <c r="K8" s="252">
        <v>10</v>
      </c>
      <c r="L8" s="252"/>
      <c r="M8" s="252">
        <v>110</v>
      </c>
      <c r="N8" s="252"/>
      <c r="O8" s="252"/>
      <c r="P8" s="252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4">
        <f t="shared" ref="AC8:AC28" si="6">D8*1+E8*999+F8*499+G8*75+H8*50+I8*30+K8*20+L8*19+M8*10+P8*9+N8*10+J8*29+S8*191+V8*4744+W8*110+X8*450+Y8*110+Z8*110+AA8*200+AB8*182+U8*30+T8*350+R8*4+Q8*5+O8*9</f>
        <v>16945</v>
      </c>
      <c r="AD8" s="253">
        <f t="shared" si="0"/>
        <v>15645</v>
      </c>
      <c r="AE8" s="255">
        <f t="shared" si="1"/>
        <v>430.23750000000001</v>
      </c>
      <c r="AF8" s="255">
        <f t="shared" si="2"/>
        <v>148.6275</v>
      </c>
      <c r="AG8" s="242">
        <f t="shared" ref="AG8:AG28" si="7">SUM(E8*999+F8*499+G8*75+H8*50+I8*30+K8*20+L8*19+M8*10+P8*9+N8*10+J8*29+R8*4+Q8*5+O8*9)*2.75%</f>
        <v>35.75</v>
      </c>
      <c r="AH8" s="255">
        <f t="shared" si="3"/>
        <v>12.35</v>
      </c>
      <c r="AI8" s="255">
        <f t="shared" ref="AI8:AI28" si="8">V8*0+W8*0+Y8*0+Z8*0+U8*0+AA8*0+AB8*9+S8*0</f>
        <v>0</v>
      </c>
      <c r="AJ8" s="256"/>
      <c r="AK8" s="256"/>
      <c r="AL8" s="256"/>
      <c r="AM8" s="256"/>
      <c r="AN8" s="243">
        <v>0</v>
      </c>
      <c r="AO8" s="65">
        <f t="shared" ref="AO8:AO18" si="9">SUM(D8:P8)*2.75%</f>
        <v>433.53750000000002</v>
      </c>
      <c r="AP8" s="257"/>
      <c r="AQ8" s="258">
        <v>120</v>
      </c>
      <c r="AR8" s="259">
        <f>AC8-AE8-AG8-AJ8-AK8-AL8-AM8-AN8-AP8-AQ8</f>
        <v>16359.012500000001</v>
      </c>
      <c r="AS8" s="260">
        <f t="shared" si="4"/>
        <v>160.97749999999999</v>
      </c>
      <c r="AT8" s="260">
        <f t="shared" si="5"/>
        <v>40.977499999999992</v>
      </c>
      <c r="AU8" s="2"/>
      <c r="AV8" s="261"/>
    </row>
    <row r="9" spans="1:50" ht="15.75">
      <c r="A9" s="248">
        <v>3</v>
      </c>
      <c r="B9" s="249">
        <v>1908446137</v>
      </c>
      <c r="C9" s="250" t="s">
        <v>111</v>
      </c>
      <c r="D9" s="251">
        <v>11514</v>
      </c>
      <c r="E9" s="252"/>
      <c r="F9" s="251"/>
      <c r="G9" s="252"/>
      <c r="H9" s="252"/>
      <c r="I9" s="252"/>
      <c r="J9" s="252"/>
      <c r="K9" s="252"/>
      <c r="L9" s="252"/>
      <c r="M9" s="252"/>
      <c r="N9" s="252"/>
      <c r="O9" s="252"/>
      <c r="P9" s="252"/>
      <c r="Q9" s="253"/>
      <c r="R9" s="253"/>
      <c r="S9" s="253"/>
      <c r="T9" s="253"/>
      <c r="U9" s="253"/>
      <c r="V9" s="253"/>
      <c r="W9" s="253"/>
      <c r="X9" s="253"/>
      <c r="Y9" s="253"/>
      <c r="Z9" s="253"/>
      <c r="AA9" s="253"/>
      <c r="AB9" s="253"/>
      <c r="AC9" s="254">
        <f t="shared" si="6"/>
        <v>11514</v>
      </c>
      <c r="AD9" s="253">
        <f t="shared" si="0"/>
        <v>11514</v>
      </c>
      <c r="AE9" s="255">
        <f t="shared" si="1"/>
        <v>316.63499999999999</v>
      </c>
      <c r="AF9" s="255">
        <f t="shared" si="2"/>
        <v>109.383</v>
      </c>
      <c r="AG9" s="242">
        <f t="shared" si="7"/>
        <v>0</v>
      </c>
      <c r="AH9" s="255">
        <f t="shared" si="3"/>
        <v>0</v>
      </c>
      <c r="AI9" s="255">
        <f t="shared" si="8"/>
        <v>0</v>
      </c>
      <c r="AJ9" s="256"/>
      <c r="AK9" s="256"/>
      <c r="AL9" s="256"/>
      <c r="AM9" s="256"/>
      <c r="AN9" s="243">
        <v>0</v>
      </c>
      <c r="AO9" s="65">
        <f t="shared" si="9"/>
        <v>316.63499999999999</v>
      </c>
      <c r="AP9" s="257"/>
      <c r="AQ9" s="258">
        <v>77</v>
      </c>
      <c r="AR9" s="259">
        <f t="shared" ref="AR9:AR28" si="10">AC9-AE9-AG9-AJ9-AK9-AL9-AM9-AN9-AP9-AQ9</f>
        <v>11120.365</v>
      </c>
      <c r="AS9" s="260">
        <f t="shared" si="4"/>
        <v>109.383</v>
      </c>
      <c r="AT9" s="260">
        <f t="shared" si="5"/>
        <v>32.382999999999996</v>
      </c>
      <c r="AU9" s="2"/>
      <c r="AV9" s="43"/>
    </row>
    <row r="10" spans="1:50" ht="15.75">
      <c r="A10" s="248">
        <v>4</v>
      </c>
      <c r="B10" s="249">
        <v>1908446139</v>
      </c>
      <c r="C10" s="250" t="s">
        <v>112</v>
      </c>
      <c r="D10" s="251">
        <v>11308</v>
      </c>
      <c r="E10" s="252"/>
      <c r="F10" s="251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3"/>
      <c r="R10" s="253"/>
      <c r="S10" s="253"/>
      <c r="T10" s="253"/>
      <c r="U10" s="253"/>
      <c r="V10" s="253"/>
      <c r="W10" s="253"/>
      <c r="X10" s="253"/>
      <c r="Y10" s="253"/>
      <c r="Z10" s="253"/>
      <c r="AA10" s="253"/>
      <c r="AB10" s="253"/>
      <c r="AC10" s="254">
        <f t="shared" si="6"/>
        <v>11308</v>
      </c>
      <c r="AD10" s="253">
        <f>D10*1</f>
        <v>11308</v>
      </c>
      <c r="AE10" s="255">
        <f>D10*2.75%</f>
        <v>310.97000000000003</v>
      </c>
      <c r="AF10" s="255">
        <f>AD10*0.95%</f>
        <v>107.426</v>
      </c>
      <c r="AG10" s="242">
        <f t="shared" si="7"/>
        <v>0</v>
      </c>
      <c r="AH10" s="255">
        <f t="shared" si="3"/>
        <v>0</v>
      </c>
      <c r="AI10" s="255">
        <f>V10*0+W10*0+Y10*0+Z10*0+U10*0+AA10*0+AB10*9+S10*0</f>
        <v>0</v>
      </c>
      <c r="AJ10" s="256"/>
      <c r="AK10" s="256"/>
      <c r="AL10" s="256"/>
      <c r="AM10" s="256"/>
      <c r="AN10" s="243">
        <v>0</v>
      </c>
      <c r="AO10" s="65">
        <f t="shared" si="9"/>
        <v>310.97000000000003</v>
      </c>
      <c r="AP10" s="257"/>
      <c r="AQ10" s="258">
        <v>97</v>
      </c>
      <c r="AR10" s="259">
        <f>AC10-AE10-AG10-AJ10-AK10-AL10-AM10-AN10-AP10-AQ10</f>
        <v>10900.03</v>
      </c>
      <c r="AS10" s="260">
        <f>AF10+AH10+AI10</f>
        <v>107.426</v>
      </c>
      <c r="AT10" s="260">
        <f>AS10-AQ10-AN10</f>
        <v>10.426000000000002</v>
      </c>
      <c r="AU10" s="2" t="s">
        <v>124</v>
      </c>
      <c r="AV10" s="43"/>
    </row>
    <row r="11" spans="1:50" ht="15.75">
      <c r="A11" s="248">
        <v>5</v>
      </c>
      <c r="B11" s="249">
        <v>1908446141</v>
      </c>
      <c r="C11" s="250" t="s">
        <v>113</v>
      </c>
      <c r="D11" s="251">
        <v>21594</v>
      </c>
      <c r="E11" s="252"/>
      <c r="F11" s="251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3"/>
      <c r="AB11" s="253"/>
      <c r="AC11" s="254">
        <f t="shared" si="6"/>
        <v>21594</v>
      </c>
      <c r="AD11" s="253">
        <f t="shared" si="0"/>
        <v>21594</v>
      </c>
      <c r="AE11" s="255">
        <f t="shared" si="1"/>
        <v>593.83500000000004</v>
      </c>
      <c r="AF11" s="255">
        <f t="shared" si="2"/>
        <v>205.143</v>
      </c>
      <c r="AG11" s="242">
        <f t="shared" si="7"/>
        <v>0</v>
      </c>
      <c r="AH11" s="255">
        <f t="shared" si="3"/>
        <v>0</v>
      </c>
      <c r="AI11" s="255">
        <f t="shared" si="8"/>
        <v>0</v>
      </c>
      <c r="AJ11" s="256"/>
      <c r="AK11" s="256"/>
      <c r="AL11" s="256"/>
      <c r="AM11" s="256"/>
      <c r="AN11" s="243">
        <v>0</v>
      </c>
      <c r="AO11" s="65">
        <f t="shared" si="9"/>
        <v>593.83500000000004</v>
      </c>
      <c r="AP11" s="257"/>
      <c r="AQ11" s="258">
        <v>200</v>
      </c>
      <c r="AR11" s="259">
        <f t="shared" ref="AR11:AR16" si="11">AC11-AE11-AG11-AJ11-AK11-AL11-AM11-AN11-AP11-AQ11</f>
        <v>20800.165000000001</v>
      </c>
      <c r="AS11" s="260">
        <f t="shared" si="4"/>
        <v>205.143</v>
      </c>
      <c r="AT11" s="260">
        <f t="shared" si="5"/>
        <v>5.1430000000000007</v>
      </c>
      <c r="AU11" s="2" t="s">
        <v>125</v>
      </c>
      <c r="AV11" s="43"/>
    </row>
    <row r="12" spans="1:50" ht="15.75">
      <c r="A12" s="248">
        <v>6</v>
      </c>
      <c r="B12" s="249">
        <v>1908446143</v>
      </c>
      <c r="C12" s="250" t="s">
        <v>114</v>
      </c>
      <c r="D12" s="251">
        <v>15420</v>
      </c>
      <c r="E12" s="252"/>
      <c r="F12" s="251"/>
      <c r="G12" s="252"/>
      <c r="H12" s="252"/>
      <c r="I12" s="252"/>
      <c r="J12" s="252"/>
      <c r="K12" s="252">
        <v>20</v>
      </c>
      <c r="L12" s="252"/>
      <c r="M12" s="252"/>
      <c r="N12" s="252"/>
      <c r="O12" s="252"/>
      <c r="P12" s="252">
        <v>150</v>
      </c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4">
        <f t="shared" si="6"/>
        <v>17170</v>
      </c>
      <c r="AD12" s="253">
        <f>D12*1</f>
        <v>15420</v>
      </c>
      <c r="AE12" s="255">
        <f>D12*2.75%</f>
        <v>424.05</v>
      </c>
      <c r="AF12" s="255">
        <f>AD12*0.95%</f>
        <v>146.49</v>
      </c>
      <c r="AG12" s="242">
        <f t="shared" si="7"/>
        <v>48.125</v>
      </c>
      <c r="AH12" s="255">
        <f t="shared" si="3"/>
        <v>16.625</v>
      </c>
      <c r="AI12" s="255">
        <f>V12*0+W12*0+Y12*0+Z12*0+U12*0+AA12*0+AB12*9+S12*0</f>
        <v>0</v>
      </c>
      <c r="AJ12" s="256"/>
      <c r="AK12" s="256"/>
      <c r="AL12" s="256"/>
      <c r="AM12" s="256"/>
      <c r="AN12" s="243">
        <v>0</v>
      </c>
      <c r="AO12" s="65">
        <f t="shared" si="9"/>
        <v>428.72500000000002</v>
      </c>
      <c r="AP12" s="257"/>
      <c r="AQ12" s="258">
        <v>124</v>
      </c>
      <c r="AR12" s="259">
        <f t="shared" si="11"/>
        <v>16573.825000000001</v>
      </c>
      <c r="AS12" s="260">
        <f>AF12+AH12+AI12</f>
        <v>163.11500000000001</v>
      </c>
      <c r="AT12" s="260">
        <f>AS12-AQ12-AN12</f>
        <v>39.115000000000009</v>
      </c>
      <c r="AU12" s="2"/>
      <c r="AV12" s="43"/>
    </row>
    <row r="13" spans="1:50" ht="15.75">
      <c r="A13" s="248">
        <v>7</v>
      </c>
      <c r="B13" s="249">
        <v>1908446146</v>
      </c>
      <c r="C13" s="250" t="s">
        <v>115</v>
      </c>
      <c r="D13" s="251">
        <v>11987</v>
      </c>
      <c r="E13" s="252"/>
      <c r="F13" s="251"/>
      <c r="G13" s="252"/>
      <c r="H13" s="252"/>
      <c r="I13" s="252"/>
      <c r="J13" s="252"/>
      <c r="K13" s="252"/>
      <c r="L13" s="252"/>
      <c r="M13" s="252">
        <v>100</v>
      </c>
      <c r="N13" s="252"/>
      <c r="O13" s="252"/>
      <c r="P13" s="252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4">
        <f t="shared" si="6"/>
        <v>12987</v>
      </c>
      <c r="AD13" s="253">
        <f t="shared" si="0"/>
        <v>11987</v>
      </c>
      <c r="AE13" s="255">
        <f t="shared" si="1"/>
        <v>329.64249999999998</v>
      </c>
      <c r="AF13" s="255">
        <f t="shared" si="2"/>
        <v>113.87649999999999</v>
      </c>
      <c r="AG13" s="242">
        <f t="shared" si="7"/>
        <v>27.5</v>
      </c>
      <c r="AH13" s="255">
        <f t="shared" si="3"/>
        <v>9.5</v>
      </c>
      <c r="AI13" s="255">
        <f t="shared" si="8"/>
        <v>0</v>
      </c>
      <c r="AJ13" s="256"/>
      <c r="AK13" s="256"/>
      <c r="AL13" s="256"/>
      <c r="AM13" s="256"/>
      <c r="AN13" s="243">
        <v>0</v>
      </c>
      <c r="AO13" s="65">
        <f t="shared" si="9"/>
        <v>332.39249999999998</v>
      </c>
      <c r="AP13" s="257"/>
      <c r="AQ13" s="258">
        <v>119</v>
      </c>
      <c r="AR13" s="259">
        <f t="shared" si="11"/>
        <v>12510.8575</v>
      </c>
      <c r="AS13" s="260">
        <f t="shared" si="4"/>
        <v>123.37649999999999</v>
      </c>
      <c r="AT13" s="260">
        <f t="shared" si="5"/>
        <v>4.376499999999993</v>
      </c>
      <c r="AU13" s="2"/>
      <c r="AV13" s="43"/>
    </row>
    <row r="14" spans="1:50" ht="15.75">
      <c r="A14" s="248">
        <v>8</v>
      </c>
      <c r="B14" s="249">
        <v>1908446148</v>
      </c>
      <c r="C14" s="250" t="s">
        <v>116</v>
      </c>
      <c r="D14" s="251">
        <v>16964</v>
      </c>
      <c r="E14" s="252"/>
      <c r="F14" s="251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4">
        <f t="shared" si="6"/>
        <v>16964</v>
      </c>
      <c r="AD14" s="253">
        <f t="shared" si="0"/>
        <v>16964</v>
      </c>
      <c r="AE14" s="255">
        <f t="shared" si="1"/>
        <v>466.51</v>
      </c>
      <c r="AF14" s="255">
        <f t="shared" si="2"/>
        <v>161.15799999999999</v>
      </c>
      <c r="AG14" s="242">
        <f t="shared" si="7"/>
        <v>0</v>
      </c>
      <c r="AH14" s="255">
        <f t="shared" si="3"/>
        <v>0</v>
      </c>
      <c r="AI14" s="255">
        <f t="shared" si="8"/>
        <v>0</v>
      </c>
      <c r="AJ14" s="256"/>
      <c r="AK14" s="256"/>
      <c r="AL14" s="256"/>
      <c r="AM14" s="256"/>
      <c r="AN14" s="243">
        <v>0</v>
      </c>
      <c r="AO14" s="65">
        <f t="shared" si="9"/>
        <v>466.51</v>
      </c>
      <c r="AP14" s="257"/>
      <c r="AQ14" s="258">
        <v>210</v>
      </c>
      <c r="AR14" s="259">
        <f t="shared" si="11"/>
        <v>16287.490000000002</v>
      </c>
      <c r="AS14" s="260">
        <f t="shared" si="4"/>
        <v>161.15799999999999</v>
      </c>
      <c r="AT14" s="260">
        <f t="shared" si="5"/>
        <v>-48.842000000000013</v>
      </c>
      <c r="AU14" s="2"/>
      <c r="AV14" s="43"/>
      <c r="AW14" s="262"/>
      <c r="AX14" s="263"/>
    </row>
    <row r="15" spans="1:50" ht="17.25">
      <c r="A15" s="248">
        <v>9</v>
      </c>
      <c r="B15" s="249">
        <v>1908446149</v>
      </c>
      <c r="C15" s="250" t="s">
        <v>117</v>
      </c>
      <c r="D15" s="251">
        <v>22102</v>
      </c>
      <c r="E15" s="252"/>
      <c r="F15" s="251"/>
      <c r="G15" s="252"/>
      <c r="H15" s="252"/>
      <c r="I15" s="252"/>
      <c r="J15" s="252"/>
      <c r="K15" s="252"/>
      <c r="L15" s="252"/>
      <c r="M15" s="252">
        <v>300</v>
      </c>
      <c r="N15" s="252"/>
      <c r="O15" s="252"/>
      <c r="P15" s="252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4">
        <f t="shared" si="6"/>
        <v>25102</v>
      </c>
      <c r="AD15" s="253">
        <f t="shared" si="0"/>
        <v>22102</v>
      </c>
      <c r="AE15" s="255">
        <f t="shared" si="1"/>
        <v>607.80499999999995</v>
      </c>
      <c r="AF15" s="255">
        <f t="shared" si="2"/>
        <v>209.96899999999999</v>
      </c>
      <c r="AG15" s="242">
        <f t="shared" si="7"/>
        <v>82.5</v>
      </c>
      <c r="AH15" s="255">
        <f t="shared" si="3"/>
        <v>28.5</v>
      </c>
      <c r="AI15" s="255">
        <f t="shared" si="8"/>
        <v>0</v>
      </c>
      <c r="AJ15" s="256"/>
      <c r="AK15" s="256"/>
      <c r="AL15" s="256"/>
      <c r="AM15" s="256"/>
      <c r="AN15" s="243">
        <v>0</v>
      </c>
      <c r="AO15" s="65">
        <f t="shared" si="9"/>
        <v>616.05499999999995</v>
      </c>
      <c r="AP15" s="257"/>
      <c r="AQ15" s="258">
        <v>251</v>
      </c>
      <c r="AR15" s="259">
        <f t="shared" si="11"/>
        <v>24160.695</v>
      </c>
      <c r="AS15" s="260">
        <f>AF15+AH15+AI15</f>
        <v>238.46899999999999</v>
      </c>
      <c r="AT15" s="260">
        <f>AS15-AQ15-AN15</f>
        <v>-12.531000000000006</v>
      </c>
      <c r="AU15" s="2"/>
      <c r="AV15" s="43"/>
      <c r="AW15" s="264"/>
      <c r="AX15" s="264"/>
    </row>
    <row r="16" spans="1:50" ht="15.75">
      <c r="A16" s="248">
        <v>10</v>
      </c>
      <c r="B16" s="249">
        <v>1908446150</v>
      </c>
      <c r="C16" s="250" t="s">
        <v>62</v>
      </c>
      <c r="D16" s="251">
        <v>12542</v>
      </c>
      <c r="E16" s="252"/>
      <c r="F16" s="251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  <c r="R16" s="253"/>
      <c r="S16" s="253"/>
      <c r="T16" s="253"/>
      <c r="U16" s="253"/>
      <c r="V16" s="253"/>
      <c r="W16" s="253"/>
      <c r="X16" s="253"/>
      <c r="Y16" s="253"/>
      <c r="Z16" s="253"/>
      <c r="AA16" s="253"/>
      <c r="AB16" s="253"/>
      <c r="AC16" s="254">
        <f t="shared" si="6"/>
        <v>12542</v>
      </c>
      <c r="AD16" s="253">
        <f t="shared" si="0"/>
        <v>12542</v>
      </c>
      <c r="AE16" s="255">
        <f t="shared" si="1"/>
        <v>344.90500000000003</v>
      </c>
      <c r="AF16" s="255">
        <f t="shared" si="2"/>
        <v>119.149</v>
      </c>
      <c r="AG16" s="242">
        <f t="shared" si="7"/>
        <v>0</v>
      </c>
      <c r="AH16" s="255">
        <f t="shared" si="3"/>
        <v>0</v>
      </c>
      <c r="AI16" s="255">
        <f t="shared" si="8"/>
        <v>0</v>
      </c>
      <c r="AJ16" s="256"/>
      <c r="AK16" s="256"/>
      <c r="AL16" s="256"/>
      <c r="AM16" s="256"/>
      <c r="AN16" s="243">
        <v>0</v>
      </c>
      <c r="AO16" s="65">
        <f t="shared" si="9"/>
        <v>344.90500000000003</v>
      </c>
      <c r="AP16" s="257"/>
      <c r="AQ16" s="258">
        <v>150</v>
      </c>
      <c r="AR16" s="259">
        <f t="shared" si="11"/>
        <v>12047.094999999999</v>
      </c>
      <c r="AS16" s="260">
        <f t="shared" si="4"/>
        <v>119.149</v>
      </c>
      <c r="AT16" s="260">
        <f t="shared" si="5"/>
        <v>-30.850999999999999</v>
      </c>
      <c r="AU16" s="2"/>
      <c r="AV16" s="43"/>
    </row>
    <row r="17" spans="1:48" ht="15.75">
      <c r="A17" s="248">
        <v>11</v>
      </c>
      <c r="B17" s="249">
        <v>1908446151</v>
      </c>
      <c r="C17" s="250" t="s">
        <v>113</v>
      </c>
      <c r="D17" s="251">
        <v>15401</v>
      </c>
      <c r="E17" s="252"/>
      <c r="F17" s="251"/>
      <c r="G17" s="252"/>
      <c r="H17" s="252"/>
      <c r="I17" s="252"/>
      <c r="J17" s="252"/>
      <c r="K17" s="252"/>
      <c r="L17" s="252"/>
      <c r="M17" s="252">
        <v>300</v>
      </c>
      <c r="N17" s="252"/>
      <c r="O17" s="252"/>
      <c r="P17" s="252"/>
      <c r="Q17" s="253"/>
      <c r="R17" s="253"/>
      <c r="S17" s="253"/>
      <c r="T17" s="253"/>
      <c r="U17" s="253"/>
      <c r="V17" s="253"/>
      <c r="W17" s="253"/>
      <c r="X17" s="253"/>
      <c r="Y17" s="253"/>
      <c r="Z17" s="253"/>
      <c r="AA17" s="253"/>
      <c r="AB17" s="253"/>
      <c r="AC17" s="254">
        <f t="shared" si="6"/>
        <v>18401</v>
      </c>
      <c r="AD17" s="253">
        <f>D17*1</f>
        <v>15401</v>
      </c>
      <c r="AE17" s="255">
        <f>D17*2.75%</f>
        <v>423.52749999999997</v>
      </c>
      <c r="AF17" s="255">
        <f>AD17*0.95%</f>
        <v>146.30949999999999</v>
      </c>
      <c r="AG17" s="242">
        <f t="shared" si="7"/>
        <v>82.5</v>
      </c>
      <c r="AH17" s="255">
        <f t="shared" si="3"/>
        <v>28.5</v>
      </c>
      <c r="AI17" s="255">
        <f>V17*0+W17*0+Y17*0+Z17*0+U17*0+AA17*0+AB17*9+S17*0</f>
        <v>0</v>
      </c>
      <c r="AJ17" s="256"/>
      <c r="AK17" s="256"/>
      <c r="AL17" s="256"/>
      <c r="AM17" s="256"/>
      <c r="AN17" s="243">
        <v>0</v>
      </c>
      <c r="AO17" s="65">
        <f t="shared" si="9"/>
        <v>431.77749999999997</v>
      </c>
      <c r="AP17" s="257"/>
      <c r="AQ17" s="258">
        <v>115</v>
      </c>
      <c r="AR17" s="259">
        <f t="shared" si="10"/>
        <v>17779.9725</v>
      </c>
      <c r="AS17" s="260">
        <f>AF17+AH17+AI17</f>
        <v>174.80949999999999</v>
      </c>
      <c r="AT17" s="260">
        <f>AS17-AQ17-AN17</f>
        <v>59.809499999999986</v>
      </c>
      <c r="AU17" s="2"/>
      <c r="AV17" s="43"/>
    </row>
    <row r="18" spans="1:48" ht="16.5" thickBot="1">
      <c r="A18" s="248">
        <v>12</v>
      </c>
      <c r="B18" s="249">
        <v>1908446152</v>
      </c>
      <c r="C18" s="250" t="s">
        <v>60</v>
      </c>
      <c r="D18" s="251">
        <v>6067</v>
      </c>
      <c r="E18" s="252"/>
      <c r="F18" s="251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3"/>
      <c r="R18" s="253"/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4">
        <f t="shared" si="6"/>
        <v>6067</v>
      </c>
      <c r="AD18" s="253">
        <f>D18*1</f>
        <v>6067</v>
      </c>
      <c r="AE18" s="255">
        <f>D18*2.75%</f>
        <v>166.8425</v>
      </c>
      <c r="AF18" s="255">
        <f>AD18*0.95%</f>
        <v>57.636499999999998</v>
      </c>
      <c r="AG18" s="242">
        <f t="shared" si="7"/>
        <v>0</v>
      </c>
      <c r="AH18" s="255">
        <f t="shared" si="3"/>
        <v>0</v>
      </c>
      <c r="AI18" s="255">
        <f>V18*0+W18*0+Y18*0+Z18*0+U18*0+AA18*0+AB18*9+S18*0</f>
        <v>0</v>
      </c>
      <c r="AJ18" s="256"/>
      <c r="AK18" s="256"/>
      <c r="AL18" s="256"/>
      <c r="AM18" s="256"/>
      <c r="AN18" s="243">
        <v>0</v>
      </c>
      <c r="AO18" s="65">
        <f t="shared" si="9"/>
        <v>166.8425</v>
      </c>
      <c r="AP18" s="257"/>
      <c r="AQ18" s="258">
        <v>100</v>
      </c>
      <c r="AR18" s="265">
        <f>AC18-AE18-AG18-AJ18-AK18-AL18-AM18-AN18-AP18-AQ18</f>
        <v>5800.1575000000003</v>
      </c>
      <c r="AS18" s="260">
        <f>AF18+AH18+AI18</f>
        <v>57.636499999999998</v>
      </c>
      <c r="AT18" s="260">
        <f>AS18-AQ18-AN18</f>
        <v>-42.363500000000002</v>
      </c>
      <c r="AU18" s="2"/>
      <c r="AV18" s="43"/>
    </row>
    <row r="19" spans="1:48" ht="15.75" hidden="1">
      <c r="A19" s="248">
        <v>13</v>
      </c>
      <c r="B19" s="252"/>
      <c r="C19" s="38"/>
      <c r="D19" s="251"/>
      <c r="E19" s="252"/>
      <c r="F19" s="251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253"/>
      <c r="AB19" s="253"/>
      <c r="AC19" s="254">
        <f t="shared" si="6"/>
        <v>0</v>
      </c>
      <c r="AD19" s="253">
        <f t="shared" si="0"/>
        <v>0</v>
      </c>
      <c r="AE19" s="255">
        <f t="shared" si="1"/>
        <v>0</v>
      </c>
      <c r="AF19" s="255">
        <f t="shared" si="2"/>
        <v>0</v>
      </c>
      <c r="AG19" s="242">
        <f t="shared" si="7"/>
        <v>0</v>
      </c>
      <c r="AH19" s="255">
        <f t="shared" si="3"/>
        <v>0</v>
      </c>
      <c r="AI19" s="255">
        <f t="shared" si="8"/>
        <v>0</v>
      </c>
      <c r="AJ19" s="256"/>
      <c r="AK19" s="256"/>
      <c r="AL19" s="256"/>
      <c r="AM19" s="256"/>
      <c r="AN19" s="243">
        <v>0</v>
      </c>
      <c r="AO19" s="65"/>
      <c r="AP19" s="257"/>
      <c r="AQ19" s="258"/>
      <c r="AR19" s="265">
        <f t="shared" si="10"/>
        <v>0</v>
      </c>
      <c r="AS19" s="260">
        <f t="shared" si="4"/>
        <v>0</v>
      </c>
      <c r="AT19" s="260">
        <f t="shared" si="5"/>
        <v>0</v>
      </c>
      <c r="AU19" s="2"/>
      <c r="AV19" s="43"/>
    </row>
    <row r="20" spans="1:48" ht="15.75" hidden="1">
      <c r="A20" s="248">
        <v>14</v>
      </c>
      <c r="B20" s="252"/>
      <c r="C20" s="38"/>
      <c r="D20" s="251"/>
      <c r="E20" s="252"/>
      <c r="F20" s="251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253"/>
      <c r="AB20" s="253"/>
      <c r="AC20" s="254">
        <f t="shared" si="6"/>
        <v>0</v>
      </c>
      <c r="AD20" s="253">
        <f t="shared" si="0"/>
        <v>0</v>
      </c>
      <c r="AE20" s="255">
        <f t="shared" si="1"/>
        <v>0</v>
      </c>
      <c r="AF20" s="255">
        <f t="shared" si="2"/>
        <v>0</v>
      </c>
      <c r="AG20" s="242">
        <f t="shared" si="7"/>
        <v>0</v>
      </c>
      <c r="AH20" s="255">
        <f t="shared" si="3"/>
        <v>0</v>
      </c>
      <c r="AI20" s="255">
        <f t="shared" si="8"/>
        <v>0</v>
      </c>
      <c r="AJ20" s="256"/>
      <c r="AK20" s="256"/>
      <c r="AL20" s="256"/>
      <c r="AM20" s="256"/>
      <c r="AN20" s="243">
        <v>0</v>
      </c>
      <c r="AO20" s="65"/>
      <c r="AP20" s="257"/>
      <c r="AQ20" s="258"/>
      <c r="AR20" s="265">
        <f>AC20-AE20-AG20-AJ20-AK20-AL20-AM20-AN20-AP20-AQ20</f>
        <v>0</v>
      </c>
      <c r="AS20" s="260">
        <f>AF20+AH20+AI20</f>
        <v>0</v>
      </c>
      <c r="AT20" s="260">
        <f>AS20-AQ20-AN20</f>
        <v>0</v>
      </c>
      <c r="AU20" s="2"/>
      <c r="AV20" s="43"/>
    </row>
    <row r="21" spans="1:48" ht="15.75" hidden="1">
      <c r="A21" s="248">
        <v>15</v>
      </c>
      <c r="B21" s="252"/>
      <c r="C21" s="266"/>
      <c r="D21" s="251"/>
      <c r="E21" s="252"/>
      <c r="F21" s="251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3"/>
      <c r="R21" s="253"/>
      <c r="S21" s="253"/>
      <c r="T21" s="253"/>
      <c r="U21" s="253"/>
      <c r="V21" s="253"/>
      <c r="W21" s="253"/>
      <c r="X21" s="253"/>
      <c r="Y21" s="253"/>
      <c r="Z21" s="253"/>
      <c r="AA21" s="253"/>
      <c r="AB21" s="253"/>
      <c r="AC21" s="254">
        <f t="shared" si="6"/>
        <v>0</v>
      </c>
      <c r="AD21" s="253">
        <f t="shared" si="0"/>
        <v>0</v>
      </c>
      <c r="AE21" s="255">
        <f t="shared" si="1"/>
        <v>0</v>
      </c>
      <c r="AF21" s="255">
        <f t="shared" si="2"/>
        <v>0</v>
      </c>
      <c r="AG21" s="242">
        <f t="shared" si="7"/>
        <v>0</v>
      </c>
      <c r="AH21" s="255">
        <f t="shared" si="3"/>
        <v>0</v>
      </c>
      <c r="AI21" s="255">
        <f t="shared" si="8"/>
        <v>0</v>
      </c>
      <c r="AJ21" s="256"/>
      <c r="AK21" s="256"/>
      <c r="AL21" s="256"/>
      <c r="AM21" s="256"/>
      <c r="AN21" s="243">
        <v>0</v>
      </c>
      <c r="AO21" s="65"/>
      <c r="AP21" s="257"/>
      <c r="AQ21" s="258"/>
      <c r="AR21" s="259">
        <f t="shared" si="10"/>
        <v>0</v>
      </c>
      <c r="AS21" s="260">
        <f t="shared" ref="AS21:AS28" si="12">AF21+AH21+AI21</f>
        <v>0</v>
      </c>
      <c r="AT21" s="260">
        <f t="shared" ref="AT21:AT28" si="13">AS21-AQ21-AN21</f>
        <v>0</v>
      </c>
      <c r="AU21" s="2"/>
      <c r="AV21" s="43"/>
    </row>
    <row r="22" spans="1:48" ht="15.75" hidden="1">
      <c r="A22" s="248">
        <v>16</v>
      </c>
      <c r="B22" s="252"/>
      <c r="C22" s="266"/>
      <c r="D22" s="251"/>
      <c r="E22" s="252"/>
      <c r="F22" s="251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3"/>
      <c r="R22" s="253"/>
      <c r="S22" s="253"/>
      <c r="T22" s="253"/>
      <c r="U22" s="253"/>
      <c r="V22" s="253"/>
      <c r="W22" s="253"/>
      <c r="X22" s="253"/>
      <c r="Y22" s="253"/>
      <c r="Z22" s="253"/>
      <c r="AA22" s="253"/>
      <c r="AB22" s="253"/>
      <c r="AC22" s="254">
        <f t="shared" si="6"/>
        <v>0</v>
      </c>
      <c r="AD22" s="253">
        <f t="shared" si="0"/>
        <v>0</v>
      </c>
      <c r="AE22" s="255">
        <f t="shared" si="1"/>
        <v>0</v>
      </c>
      <c r="AF22" s="255">
        <f t="shared" si="2"/>
        <v>0</v>
      </c>
      <c r="AG22" s="242">
        <f t="shared" si="7"/>
        <v>0</v>
      </c>
      <c r="AH22" s="255">
        <f t="shared" si="3"/>
        <v>0</v>
      </c>
      <c r="AI22" s="255">
        <f t="shared" si="8"/>
        <v>0</v>
      </c>
      <c r="AJ22" s="256"/>
      <c r="AK22" s="256"/>
      <c r="AL22" s="256"/>
      <c r="AM22" s="256"/>
      <c r="AN22" s="243">
        <v>0</v>
      </c>
      <c r="AO22" s="65"/>
      <c r="AP22" s="257"/>
      <c r="AQ22" s="258"/>
      <c r="AR22" s="259">
        <f>AC22-AE22-AG22-AJ22-AK22-AL22-AM22-AN22-AP22-AQ22</f>
        <v>0</v>
      </c>
      <c r="AS22" s="260">
        <f>AF22+AH22+AI22</f>
        <v>0</v>
      </c>
      <c r="AT22" s="260">
        <f>AS22-AQ22-AN22</f>
        <v>0</v>
      </c>
      <c r="AU22" s="2"/>
      <c r="AV22" s="43"/>
    </row>
    <row r="23" spans="1:48" ht="15.75" hidden="1">
      <c r="A23" s="248">
        <v>17</v>
      </c>
      <c r="B23" s="252"/>
      <c r="C23" s="38"/>
      <c r="D23" s="251"/>
      <c r="E23" s="252"/>
      <c r="F23" s="251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3"/>
      <c r="R23" s="253"/>
      <c r="S23" s="253"/>
      <c r="T23" s="253"/>
      <c r="U23" s="253"/>
      <c r="V23" s="253"/>
      <c r="W23" s="253"/>
      <c r="X23" s="253"/>
      <c r="Y23" s="253"/>
      <c r="Z23" s="253"/>
      <c r="AA23" s="253"/>
      <c r="AB23" s="253"/>
      <c r="AC23" s="254">
        <f t="shared" si="6"/>
        <v>0</v>
      </c>
      <c r="AD23" s="253">
        <f t="shared" si="0"/>
        <v>0</v>
      </c>
      <c r="AE23" s="255">
        <f t="shared" si="1"/>
        <v>0</v>
      </c>
      <c r="AF23" s="255">
        <f t="shared" si="2"/>
        <v>0</v>
      </c>
      <c r="AG23" s="242">
        <f t="shared" si="7"/>
        <v>0</v>
      </c>
      <c r="AH23" s="255">
        <f t="shared" si="3"/>
        <v>0</v>
      </c>
      <c r="AI23" s="255">
        <f t="shared" si="8"/>
        <v>0</v>
      </c>
      <c r="AJ23" s="256"/>
      <c r="AK23" s="256"/>
      <c r="AL23" s="256"/>
      <c r="AM23" s="256"/>
      <c r="AN23" s="243">
        <v>0</v>
      </c>
      <c r="AO23" s="65"/>
      <c r="AP23" s="257"/>
      <c r="AQ23" s="258"/>
      <c r="AR23" s="259">
        <f t="shared" si="10"/>
        <v>0</v>
      </c>
      <c r="AS23" s="260">
        <f t="shared" si="12"/>
        <v>0</v>
      </c>
      <c r="AT23" s="260">
        <f t="shared" si="13"/>
        <v>0</v>
      </c>
      <c r="AU23" s="2"/>
      <c r="AV23" s="43"/>
    </row>
    <row r="24" spans="1:48" ht="15.75" hidden="1">
      <c r="A24" s="248">
        <v>18</v>
      </c>
      <c r="B24" s="252"/>
      <c r="C24" s="38"/>
      <c r="D24" s="251"/>
      <c r="E24" s="252"/>
      <c r="F24" s="251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3"/>
      <c r="R24" s="253"/>
      <c r="S24" s="253"/>
      <c r="T24" s="253"/>
      <c r="U24" s="253"/>
      <c r="V24" s="253"/>
      <c r="W24" s="253"/>
      <c r="X24" s="253"/>
      <c r="Y24" s="253"/>
      <c r="Z24" s="253"/>
      <c r="AA24" s="253"/>
      <c r="AB24" s="253"/>
      <c r="AC24" s="254">
        <f t="shared" si="6"/>
        <v>0</v>
      </c>
      <c r="AD24" s="253">
        <f t="shared" si="0"/>
        <v>0</v>
      </c>
      <c r="AE24" s="255">
        <f t="shared" si="1"/>
        <v>0</v>
      </c>
      <c r="AF24" s="255">
        <f t="shared" si="2"/>
        <v>0</v>
      </c>
      <c r="AG24" s="242">
        <f t="shared" si="7"/>
        <v>0</v>
      </c>
      <c r="AH24" s="255">
        <f t="shared" si="3"/>
        <v>0</v>
      </c>
      <c r="AI24" s="255">
        <f t="shared" si="8"/>
        <v>0</v>
      </c>
      <c r="AJ24" s="253"/>
      <c r="AK24" s="253"/>
      <c r="AL24" s="38"/>
      <c r="AM24" s="38"/>
      <c r="AN24" s="243">
        <v>0</v>
      </c>
      <c r="AO24" s="65"/>
      <c r="AP24" s="257"/>
      <c r="AQ24" s="258"/>
      <c r="AR24" s="259">
        <f t="shared" si="10"/>
        <v>0</v>
      </c>
      <c r="AS24" s="260">
        <f t="shared" si="12"/>
        <v>0</v>
      </c>
      <c r="AT24" s="260">
        <f t="shared" si="13"/>
        <v>0</v>
      </c>
      <c r="AU24" s="2"/>
      <c r="AV24" s="43"/>
    </row>
    <row r="25" spans="1:48" ht="15.75" hidden="1">
      <c r="A25" s="248">
        <v>19</v>
      </c>
      <c r="B25" s="252"/>
      <c r="C25" s="38"/>
      <c r="D25" s="251"/>
      <c r="E25" s="252"/>
      <c r="F25" s="251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4">
        <f t="shared" si="6"/>
        <v>0</v>
      </c>
      <c r="AD25" s="253">
        <f t="shared" si="0"/>
        <v>0</v>
      </c>
      <c r="AE25" s="255">
        <f t="shared" si="1"/>
        <v>0</v>
      </c>
      <c r="AF25" s="255">
        <f t="shared" si="2"/>
        <v>0</v>
      </c>
      <c r="AG25" s="242">
        <f t="shared" si="7"/>
        <v>0</v>
      </c>
      <c r="AH25" s="255">
        <f t="shared" si="3"/>
        <v>0</v>
      </c>
      <c r="AI25" s="255">
        <f t="shared" si="8"/>
        <v>0</v>
      </c>
      <c r="AJ25" s="256"/>
      <c r="AK25" s="256"/>
      <c r="AL25" s="256"/>
      <c r="AM25" s="256"/>
      <c r="AN25" s="243">
        <v>0</v>
      </c>
      <c r="AO25" s="65"/>
      <c r="AP25" s="257"/>
      <c r="AQ25" s="258"/>
      <c r="AR25" s="259">
        <f t="shared" si="10"/>
        <v>0</v>
      </c>
      <c r="AS25" s="260">
        <f t="shared" si="12"/>
        <v>0</v>
      </c>
      <c r="AT25" s="260">
        <f t="shared" si="13"/>
        <v>0</v>
      </c>
      <c r="AU25" s="2"/>
      <c r="AV25" s="43"/>
    </row>
    <row r="26" spans="1:48" ht="15.75" hidden="1">
      <c r="A26" s="248">
        <v>20</v>
      </c>
      <c r="B26" s="252"/>
      <c r="C26" s="38"/>
      <c r="D26" s="251"/>
      <c r="E26" s="252"/>
      <c r="F26" s="251"/>
      <c r="G26" s="252"/>
      <c r="H26" s="252"/>
      <c r="I26" s="252"/>
      <c r="J26" s="252"/>
      <c r="K26" s="251"/>
      <c r="L26" s="252"/>
      <c r="M26" s="252"/>
      <c r="N26" s="252"/>
      <c r="O26" s="252"/>
      <c r="P26" s="252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253"/>
      <c r="AB26" s="253"/>
      <c r="AC26" s="254">
        <f t="shared" si="6"/>
        <v>0</v>
      </c>
      <c r="AD26" s="253">
        <f t="shared" si="0"/>
        <v>0</v>
      </c>
      <c r="AE26" s="255">
        <f t="shared" si="1"/>
        <v>0</v>
      </c>
      <c r="AF26" s="255">
        <f t="shared" si="2"/>
        <v>0</v>
      </c>
      <c r="AG26" s="242">
        <f t="shared" si="7"/>
        <v>0</v>
      </c>
      <c r="AH26" s="255">
        <f t="shared" si="3"/>
        <v>0</v>
      </c>
      <c r="AI26" s="255">
        <f t="shared" si="8"/>
        <v>0</v>
      </c>
      <c r="AJ26" s="256"/>
      <c r="AK26" s="256"/>
      <c r="AL26" s="256"/>
      <c r="AM26" s="256"/>
      <c r="AN26" s="243">
        <v>0</v>
      </c>
      <c r="AO26" s="65"/>
      <c r="AP26" s="257"/>
      <c r="AQ26" s="258"/>
      <c r="AR26" s="259">
        <f t="shared" si="10"/>
        <v>0</v>
      </c>
      <c r="AS26" s="260">
        <f t="shared" si="12"/>
        <v>0</v>
      </c>
      <c r="AT26" s="260">
        <f t="shared" si="13"/>
        <v>0</v>
      </c>
      <c r="AU26" s="2"/>
      <c r="AV26" s="2"/>
    </row>
    <row r="27" spans="1:48" ht="15.75" hidden="1">
      <c r="A27" s="248">
        <v>21</v>
      </c>
      <c r="B27" s="252"/>
      <c r="C27" s="38"/>
      <c r="D27" s="251"/>
      <c r="E27" s="252"/>
      <c r="F27" s="251"/>
      <c r="G27" s="252"/>
      <c r="H27" s="252"/>
      <c r="I27" s="252"/>
      <c r="J27" s="252"/>
      <c r="K27" s="251"/>
      <c r="L27" s="252"/>
      <c r="M27" s="252"/>
      <c r="N27" s="252"/>
      <c r="O27" s="252"/>
      <c r="P27" s="252"/>
      <c r="Q27" s="253"/>
      <c r="R27" s="253"/>
      <c r="S27" s="253"/>
      <c r="T27" s="253"/>
      <c r="U27" s="253"/>
      <c r="V27" s="253"/>
      <c r="W27" s="253"/>
      <c r="X27" s="253"/>
      <c r="Y27" s="253"/>
      <c r="Z27" s="253"/>
      <c r="AA27" s="253"/>
      <c r="AB27" s="253"/>
      <c r="AC27" s="254">
        <f t="shared" si="6"/>
        <v>0</v>
      </c>
      <c r="AD27" s="253">
        <f t="shared" si="0"/>
        <v>0</v>
      </c>
      <c r="AE27" s="255">
        <f t="shared" si="1"/>
        <v>0</v>
      </c>
      <c r="AF27" s="255">
        <f t="shared" si="2"/>
        <v>0</v>
      </c>
      <c r="AG27" s="242">
        <f t="shared" si="7"/>
        <v>0</v>
      </c>
      <c r="AH27" s="255">
        <f t="shared" si="3"/>
        <v>0</v>
      </c>
      <c r="AI27" s="255">
        <f t="shared" si="8"/>
        <v>0</v>
      </c>
      <c r="AJ27" s="256"/>
      <c r="AK27" s="256"/>
      <c r="AL27" s="256"/>
      <c r="AM27" s="256"/>
      <c r="AN27" s="243">
        <v>0</v>
      </c>
      <c r="AO27" s="65"/>
      <c r="AP27" s="257"/>
      <c r="AQ27" s="258"/>
      <c r="AR27" s="259">
        <f t="shared" si="10"/>
        <v>0</v>
      </c>
      <c r="AS27" s="260">
        <f t="shared" si="12"/>
        <v>0</v>
      </c>
      <c r="AT27" s="260">
        <f t="shared" si="13"/>
        <v>0</v>
      </c>
      <c r="AU27" s="2"/>
      <c r="AV27" s="2"/>
    </row>
    <row r="28" spans="1:48" ht="16.5" hidden="1" thickBot="1">
      <c r="A28" s="267">
        <v>22</v>
      </c>
      <c r="B28" s="268"/>
      <c r="C28" s="269"/>
      <c r="D28" s="270"/>
      <c r="E28" s="268"/>
      <c r="F28" s="270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2">
        <f t="shared" si="6"/>
        <v>0</v>
      </c>
      <c r="AD28" s="271">
        <f t="shared" si="0"/>
        <v>0</v>
      </c>
      <c r="AE28" s="273">
        <f t="shared" si="1"/>
        <v>0</v>
      </c>
      <c r="AF28" s="273">
        <f t="shared" si="2"/>
        <v>0</v>
      </c>
      <c r="AG28" s="274">
        <f t="shared" si="7"/>
        <v>0</v>
      </c>
      <c r="AH28" s="273">
        <f t="shared" si="3"/>
        <v>0</v>
      </c>
      <c r="AI28" s="273">
        <f t="shared" si="8"/>
        <v>0</v>
      </c>
      <c r="AJ28" s="275"/>
      <c r="AK28" s="275"/>
      <c r="AL28" s="275"/>
      <c r="AM28" s="275"/>
      <c r="AN28" s="276">
        <v>0</v>
      </c>
      <c r="AO28" s="313"/>
      <c r="AP28" s="277"/>
      <c r="AQ28" s="278"/>
      <c r="AR28" s="279">
        <f t="shared" si="10"/>
        <v>0</v>
      </c>
      <c r="AS28" s="280">
        <f t="shared" si="12"/>
        <v>0</v>
      </c>
      <c r="AT28" s="280">
        <f t="shared" si="13"/>
        <v>0</v>
      </c>
      <c r="AU28" s="2"/>
      <c r="AV28" s="2"/>
    </row>
    <row r="29" spans="1:48" s="286" customFormat="1" ht="16.5" thickBot="1">
      <c r="A29" s="333" t="s">
        <v>118</v>
      </c>
      <c r="B29" s="334"/>
      <c r="C29" s="334"/>
      <c r="D29" s="281">
        <f t="shared" ref="D29:AT29" si="14">SUM(D7:D28)</f>
        <v>190459</v>
      </c>
      <c r="E29" s="281">
        <f t="shared" si="14"/>
        <v>0</v>
      </c>
      <c r="F29" s="281">
        <f t="shared" si="14"/>
        <v>0</v>
      </c>
      <c r="G29" s="281">
        <f t="shared" si="14"/>
        <v>0</v>
      </c>
      <c r="H29" s="281">
        <f t="shared" si="14"/>
        <v>0</v>
      </c>
      <c r="I29" s="281">
        <f t="shared" si="14"/>
        <v>0</v>
      </c>
      <c r="J29" s="281">
        <f t="shared" si="14"/>
        <v>0</v>
      </c>
      <c r="K29" s="281">
        <f t="shared" si="14"/>
        <v>30</v>
      </c>
      <c r="L29" s="281">
        <f t="shared" si="14"/>
        <v>0</v>
      </c>
      <c r="M29" s="281">
        <f t="shared" si="14"/>
        <v>830</v>
      </c>
      <c r="N29" s="281">
        <f t="shared" si="14"/>
        <v>0</v>
      </c>
      <c r="O29" s="281">
        <f t="shared" si="14"/>
        <v>0</v>
      </c>
      <c r="P29" s="281">
        <f t="shared" si="14"/>
        <v>190</v>
      </c>
      <c r="Q29" s="281">
        <f t="shared" si="14"/>
        <v>0</v>
      </c>
      <c r="R29" s="281">
        <f t="shared" si="14"/>
        <v>0</v>
      </c>
      <c r="S29" s="281">
        <f t="shared" si="14"/>
        <v>0</v>
      </c>
      <c r="T29" s="281">
        <f t="shared" si="14"/>
        <v>0</v>
      </c>
      <c r="U29" s="281">
        <f t="shared" si="14"/>
        <v>0</v>
      </c>
      <c r="V29" s="281">
        <f t="shared" si="14"/>
        <v>0</v>
      </c>
      <c r="W29" s="281">
        <f t="shared" si="14"/>
        <v>0</v>
      </c>
      <c r="X29" s="281">
        <f t="shared" si="14"/>
        <v>0</v>
      </c>
      <c r="Y29" s="281">
        <f t="shared" si="14"/>
        <v>0</v>
      </c>
      <c r="Z29" s="281">
        <f t="shared" si="14"/>
        <v>0</v>
      </c>
      <c r="AA29" s="281">
        <f t="shared" si="14"/>
        <v>0</v>
      </c>
      <c r="AB29" s="281">
        <f t="shared" si="14"/>
        <v>0</v>
      </c>
      <c r="AC29" s="282">
        <f t="shared" si="14"/>
        <v>201069</v>
      </c>
      <c r="AD29" s="282">
        <f t="shared" si="14"/>
        <v>190459</v>
      </c>
      <c r="AE29" s="282">
        <f t="shared" si="14"/>
        <v>5237.6225000000004</v>
      </c>
      <c r="AF29" s="282">
        <f t="shared" si="14"/>
        <v>1809.3605</v>
      </c>
      <c r="AG29" s="282">
        <f t="shared" si="14"/>
        <v>292.05500000000001</v>
      </c>
      <c r="AH29" s="282">
        <f t="shared" si="14"/>
        <v>100.795</v>
      </c>
      <c r="AI29" s="282">
        <f t="shared" si="14"/>
        <v>0</v>
      </c>
      <c r="AJ29" s="282">
        <f t="shared" si="14"/>
        <v>0</v>
      </c>
      <c r="AK29" s="282">
        <f t="shared" si="14"/>
        <v>0</v>
      </c>
      <c r="AL29" s="282">
        <f t="shared" si="14"/>
        <v>0</v>
      </c>
      <c r="AM29" s="282">
        <f t="shared" si="14"/>
        <v>0</v>
      </c>
      <c r="AN29" s="282">
        <f t="shared" si="14"/>
        <v>0</v>
      </c>
      <c r="AO29" s="314">
        <f>SUM(AO7:AO28)</f>
        <v>5266.4974999999995</v>
      </c>
      <c r="AP29" s="282">
        <f t="shared" si="14"/>
        <v>0</v>
      </c>
      <c r="AQ29" s="283">
        <f t="shared" si="14"/>
        <v>1770</v>
      </c>
      <c r="AR29" s="284">
        <f t="shared" si="14"/>
        <v>193769.32250000001</v>
      </c>
      <c r="AS29" s="284">
        <f t="shared" si="14"/>
        <v>1910.1555000000005</v>
      </c>
      <c r="AT29" s="284">
        <f t="shared" si="14"/>
        <v>140.15549999999996</v>
      </c>
      <c r="AU29" s="285"/>
      <c r="AV29" s="285"/>
    </row>
    <row r="30" spans="1:48" ht="15.75" thickBot="1">
      <c r="A30" s="335" t="s">
        <v>119</v>
      </c>
      <c r="B30" s="336"/>
      <c r="C30" s="287"/>
      <c r="D30" s="288"/>
      <c r="E30" s="289">
        <f>E4-E29</f>
        <v>0</v>
      </c>
      <c r="F30" s="289">
        <f t="shared" ref="F30:R30" si="15">F4-F29</f>
        <v>0</v>
      </c>
      <c r="G30" s="289">
        <f t="shared" si="15"/>
        <v>0</v>
      </c>
      <c r="H30" s="289">
        <f t="shared" si="15"/>
        <v>0</v>
      </c>
      <c r="I30" s="289">
        <f t="shared" si="15"/>
        <v>0</v>
      </c>
      <c r="J30" s="289">
        <f t="shared" si="15"/>
        <v>0</v>
      </c>
      <c r="K30" s="290">
        <f>K4+K5-K29</f>
        <v>4190</v>
      </c>
      <c r="L30" s="290">
        <f t="shared" ref="L30:P30" si="16">L4+L5-L29</f>
        <v>300</v>
      </c>
      <c r="M30" s="290">
        <f t="shared" si="16"/>
        <v>2610</v>
      </c>
      <c r="N30" s="290">
        <f t="shared" si="16"/>
        <v>0</v>
      </c>
      <c r="O30" s="290">
        <f t="shared" si="16"/>
        <v>1910</v>
      </c>
      <c r="P30" s="290">
        <f t="shared" si="16"/>
        <v>10940</v>
      </c>
      <c r="Q30" s="289">
        <f t="shared" si="15"/>
        <v>0</v>
      </c>
      <c r="R30" s="289">
        <f t="shared" si="15"/>
        <v>0</v>
      </c>
      <c r="S30" s="291"/>
      <c r="T30" s="291"/>
      <c r="U30" s="291"/>
      <c r="V30" s="291"/>
      <c r="W30" s="291"/>
      <c r="X30" s="291"/>
      <c r="Y30" s="291"/>
      <c r="Z30" s="291"/>
      <c r="AA30" s="291"/>
      <c r="AB30" s="315"/>
      <c r="AC30" s="318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87"/>
      <c r="AO30" s="319"/>
      <c r="AP30" s="287"/>
      <c r="AQ30" s="287"/>
      <c r="AR30" s="287"/>
      <c r="AS30" s="287"/>
      <c r="AT30" s="320"/>
    </row>
    <row r="31" spans="1:48" ht="15.75">
      <c r="A31" s="2"/>
      <c r="B31" s="2"/>
      <c r="C31" s="50"/>
      <c r="D31" s="292"/>
      <c r="E31" s="293"/>
      <c r="F31" s="2"/>
      <c r="G31" s="2"/>
      <c r="K31" s="294"/>
      <c r="L31" s="295"/>
      <c r="M31" s="294"/>
      <c r="O31" s="296"/>
      <c r="P31" s="294"/>
      <c r="Q31" s="2"/>
      <c r="R31" s="2"/>
      <c r="S31" s="2"/>
      <c r="AR31" s="316"/>
      <c r="AS31" s="316"/>
      <c r="AT31" s="317"/>
      <c r="AU31" s="262"/>
    </row>
    <row r="32" spans="1:48" ht="15">
      <c r="A32" s="2"/>
      <c r="B32" s="2"/>
      <c r="C32" s="50"/>
      <c r="D32" s="50"/>
      <c r="E32" s="50"/>
      <c r="F32" s="294"/>
      <c r="G32" s="2"/>
      <c r="J32" s="262"/>
      <c r="K32" s="2"/>
      <c r="L32" s="295"/>
      <c r="M32" s="332">
        <v>193764</v>
      </c>
      <c r="P32" s="2"/>
      <c r="Q32" s="2"/>
      <c r="R32" s="2"/>
      <c r="AR32" s="297">
        <v>16287</v>
      </c>
      <c r="AS32" s="297" t="s">
        <v>116</v>
      </c>
      <c r="AT32" s="38" t="s">
        <v>129</v>
      </c>
      <c r="AU32" s="262"/>
    </row>
    <row r="33" spans="1:47">
      <c r="A33" s="2"/>
      <c r="B33" s="2"/>
      <c r="C33" s="50"/>
      <c r="D33" s="293"/>
      <c r="E33" s="50"/>
      <c r="F33" s="2"/>
      <c r="G33" s="2"/>
      <c r="K33" s="294"/>
      <c r="L33" s="294"/>
      <c r="M33" s="257">
        <v>31774</v>
      </c>
      <c r="N33" s="294"/>
      <c r="O33" s="294" t="s">
        <v>120</v>
      </c>
      <c r="P33" s="294"/>
      <c r="Q33" s="2"/>
      <c r="R33" s="2"/>
      <c r="AR33" s="297"/>
      <c r="AS33" s="297"/>
      <c r="AT33" s="38"/>
      <c r="AU33" s="262"/>
    </row>
    <row r="34" spans="1:47" ht="15">
      <c r="A34" s="2"/>
      <c r="B34" s="2"/>
      <c r="C34" s="50"/>
      <c r="D34" s="50"/>
      <c r="E34" s="50"/>
      <c r="F34" s="294"/>
      <c r="G34" s="2"/>
      <c r="K34" s="2"/>
      <c r="L34" s="295"/>
      <c r="M34" s="331">
        <f>M32+M33</f>
        <v>225538</v>
      </c>
      <c r="O34" s="298"/>
      <c r="P34" s="2"/>
      <c r="Q34" s="2"/>
      <c r="R34" s="2"/>
      <c r="AR34" s="297">
        <v>12047</v>
      </c>
      <c r="AS34" s="38" t="s">
        <v>62</v>
      </c>
      <c r="AT34" s="38" t="s">
        <v>129</v>
      </c>
      <c r="AU34" s="262"/>
    </row>
    <row r="35" spans="1:47" ht="15">
      <c r="A35" s="2"/>
      <c r="B35" s="2"/>
      <c r="C35" s="50"/>
      <c r="D35" s="50"/>
      <c r="E35" s="50"/>
      <c r="F35" s="2"/>
      <c r="G35" s="2"/>
      <c r="J35" s="262"/>
      <c r="K35" s="2"/>
      <c r="L35" s="295"/>
      <c r="M35" s="257">
        <v>39680</v>
      </c>
      <c r="O35" s="262" t="s">
        <v>121</v>
      </c>
      <c r="P35" s="2"/>
      <c r="Q35" s="2"/>
      <c r="R35" s="2"/>
      <c r="AR35" s="297">
        <v>11346</v>
      </c>
      <c r="AS35" s="38" t="s">
        <v>62</v>
      </c>
      <c r="AT35" s="38" t="s">
        <v>58</v>
      </c>
    </row>
    <row r="36" spans="1:47">
      <c r="A36" s="2"/>
      <c r="B36" s="2"/>
      <c r="C36" s="50"/>
      <c r="D36" s="50"/>
      <c r="E36" s="50"/>
      <c r="F36" s="2"/>
      <c r="G36" s="2"/>
      <c r="J36" s="262"/>
      <c r="M36" s="331">
        <f>M34-M35</f>
        <v>185858</v>
      </c>
      <c r="O36" s="296"/>
      <c r="AR36" s="256"/>
      <c r="AS36" s="297"/>
      <c r="AT36" s="297"/>
    </row>
    <row r="37" spans="1:47">
      <c r="A37" s="299"/>
      <c r="B37" s="299"/>
      <c r="C37" s="50"/>
      <c r="D37" s="50"/>
      <c r="E37" s="50"/>
      <c r="F37" s="2"/>
      <c r="G37" s="2"/>
      <c r="K37" s="35" t="s">
        <v>13</v>
      </c>
      <c r="AP37" s="35" t="s">
        <v>13</v>
      </c>
      <c r="AR37" s="297"/>
      <c r="AS37" s="38"/>
      <c r="AT37" s="38"/>
    </row>
    <row r="38" spans="1:47">
      <c r="A38" s="2"/>
      <c r="B38" s="2"/>
      <c r="C38" s="50"/>
      <c r="D38" s="50"/>
      <c r="E38" s="50"/>
      <c r="F38" s="2"/>
      <c r="G38" s="2"/>
      <c r="M38" s="35">
        <v>40538</v>
      </c>
      <c r="AR38" s="300">
        <f>SUM(AR32:AR37)</f>
        <v>39680</v>
      </c>
      <c r="AS38" s="301" t="s">
        <v>4</v>
      </c>
      <c r="AT38" s="301" t="s">
        <v>52</v>
      </c>
    </row>
    <row r="39" spans="1:47">
      <c r="A39" s="2"/>
      <c r="B39" s="2"/>
      <c r="C39" s="50"/>
      <c r="D39" s="50"/>
      <c r="E39" s="50"/>
      <c r="F39" s="2"/>
      <c r="G39" s="2"/>
    </row>
    <row r="40" spans="1:47">
      <c r="A40" s="2"/>
      <c r="B40" s="2"/>
      <c r="C40" s="50"/>
      <c r="D40" s="50"/>
      <c r="E40" s="50"/>
      <c r="F40" s="2"/>
      <c r="G40" s="2"/>
      <c r="Q40" s="262"/>
      <c r="AE40" s="35" t="s">
        <v>122</v>
      </c>
    </row>
    <row r="41" spans="1:47">
      <c r="A41" s="2"/>
      <c r="B41" s="2"/>
      <c r="C41" s="50"/>
      <c r="D41" s="50"/>
      <c r="E41" s="50"/>
      <c r="F41" s="2"/>
      <c r="G41" s="2"/>
      <c r="AR41" s="2"/>
      <c r="AS41" s="2"/>
      <c r="AT41" s="2"/>
    </row>
    <row r="42" spans="1:47">
      <c r="A42" s="2"/>
      <c r="B42" s="2"/>
      <c r="C42" s="50"/>
      <c r="D42" s="50"/>
      <c r="E42" s="50"/>
      <c r="F42" s="2"/>
      <c r="G42" s="2"/>
      <c r="AR42" s="2"/>
      <c r="AS42" s="2"/>
      <c r="AT42" s="12"/>
    </row>
    <row r="43" spans="1:47">
      <c r="A43" s="2"/>
      <c r="B43" s="2"/>
      <c r="C43" s="2"/>
      <c r="D43" s="2"/>
      <c r="E43" s="2"/>
      <c r="F43" s="2"/>
      <c r="G43" s="2"/>
      <c r="AR43" s="2"/>
      <c r="AS43" s="2"/>
      <c r="AT43" s="12"/>
    </row>
    <row r="44" spans="1:47">
      <c r="A44" s="2"/>
      <c r="B44" s="2"/>
      <c r="C44" s="2"/>
      <c r="D44" s="2"/>
      <c r="E44" s="2"/>
      <c r="F44" s="2"/>
      <c r="G44" s="2"/>
      <c r="AR44" s="2"/>
      <c r="AS44" s="2"/>
      <c r="AT44" s="2"/>
    </row>
    <row r="45" spans="1:47">
      <c r="A45" s="2"/>
      <c r="B45" s="2"/>
      <c r="C45" s="2"/>
      <c r="D45" s="2"/>
      <c r="E45" s="2"/>
      <c r="AR45" s="2"/>
      <c r="AS45" s="2"/>
      <c r="AT45" s="2"/>
    </row>
    <row r="46" spans="1:47">
      <c r="A46" s="2"/>
      <c r="B46" s="2"/>
      <c r="C46" s="2"/>
      <c r="D46" s="2"/>
      <c r="E46" s="2"/>
      <c r="AR46" s="294"/>
      <c r="AS46" s="2"/>
      <c r="AT46" s="2"/>
    </row>
    <row r="47" spans="1:47">
      <c r="A47" s="2"/>
      <c r="B47" s="2"/>
      <c r="C47" s="2"/>
      <c r="D47" s="2"/>
      <c r="E47" s="2"/>
      <c r="AR47" s="2"/>
      <c r="AS47" s="12"/>
      <c r="AT47" s="12"/>
    </row>
    <row r="48" spans="1:47">
      <c r="A48" s="2"/>
      <c r="B48" s="2"/>
      <c r="C48" s="2"/>
      <c r="D48" s="2"/>
      <c r="E48" s="2"/>
      <c r="AR48" s="294"/>
      <c r="AS48" s="2"/>
      <c r="AT48" s="2"/>
    </row>
    <row r="49" spans="1:39">
      <c r="A49" s="2"/>
      <c r="B49" s="2"/>
      <c r="C49" s="2"/>
      <c r="D49" s="2"/>
      <c r="E49" s="2"/>
      <c r="AM49" s="262" t="s">
        <v>50</v>
      </c>
    </row>
    <row r="50" spans="1:39">
      <c r="A50" s="2"/>
      <c r="B50" s="2"/>
      <c r="C50" s="2"/>
      <c r="D50" s="2"/>
      <c r="E50" s="2"/>
    </row>
    <row r="51" spans="1:39">
      <c r="A51" s="2"/>
      <c r="B51" s="2"/>
      <c r="C51" s="2"/>
      <c r="D51" s="2"/>
      <c r="E51" s="2"/>
    </row>
    <row r="52" spans="1:39">
      <c r="A52" s="2"/>
      <c r="B52" s="2"/>
      <c r="C52" s="2"/>
      <c r="D52" s="2"/>
      <c r="E52" s="2"/>
    </row>
    <row r="53" spans="1:39">
      <c r="A53" s="2"/>
      <c r="B53" s="2"/>
      <c r="C53" s="2"/>
      <c r="D53" s="2"/>
      <c r="E53" s="2"/>
    </row>
    <row r="54" spans="1:39">
      <c r="A54" s="2"/>
      <c r="B54" s="2"/>
      <c r="C54" s="2"/>
      <c r="D54" s="2"/>
      <c r="E54" s="2"/>
    </row>
    <row r="55" spans="1:39">
      <c r="A55" s="2"/>
      <c r="B55" s="2"/>
      <c r="C55" s="2"/>
      <c r="D55" s="2"/>
      <c r="E55" s="2"/>
    </row>
    <row r="56" spans="1:39">
      <c r="A56" s="2"/>
      <c r="B56" s="2"/>
      <c r="C56" s="2"/>
      <c r="D56" s="2"/>
      <c r="E56" s="2"/>
    </row>
    <row r="57" spans="1:39">
      <c r="A57" s="2"/>
      <c r="B57" s="2"/>
      <c r="C57" s="2"/>
      <c r="D57" s="2"/>
      <c r="E57" s="2"/>
    </row>
    <row r="58" spans="1:39">
      <c r="A58" s="2"/>
      <c r="B58" s="2"/>
      <c r="C58" s="2"/>
      <c r="D58" s="2"/>
      <c r="E58" s="2"/>
    </row>
    <row r="59" spans="1:39">
      <c r="A59" s="2"/>
      <c r="B59" s="2"/>
      <c r="C59" s="2"/>
      <c r="D59" s="2"/>
      <c r="E59" s="2"/>
    </row>
    <row r="60" spans="1:39">
      <c r="A60" s="2"/>
      <c r="B60" s="2"/>
      <c r="C60" s="2"/>
      <c r="D60" s="2"/>
      <c r="E60" s="2"/>
    </row>
    <row r="61" spans="1:39">
      <c r="A61" s="2"/>
      <c r="B61" s="2"/>
      <c r="C61" s="2"/>
      <c r="D61" s="2"/>
      <c r="E61" s="2"/>
    </row>
    <row r="62" spans="1:39">
      <c r="A62" s="2"/>
      <c r="B62" s="2"/>
      <c r="C62" s="2"/>
      <c r="D62" s="2"/>
      <c r="E62" s="2"/>
    </row>
    <row r="63" spans="1:39">
      <c r="C63" s="2"/>
      <c r="D63" s="2"/>
      <c r="E63" s="2"/>
    </row>
    <row r="64" spans="1:39">
      <c r="C64" s="2"/>
      <c r="D64" s="2"/>
      <c r="E64" s="2"/>
    </row>
    <row r="65" spans="3:5">
      <c r="C65" s="2"/>
      <c r="D65" s="2"/>
      <c r="E65" s="2"/>
    </row>
    <row r="66" spans="3:5">
      <c r="C66" s="2"/>
      <c r="D66" s="2"/>
      <c r="E66" s="2"/>
    </row>
    <row r="67" spans="3:5">
      <c r="C67" s="2"/>
      <c r="D67" s="2"/>
      <c r="E67" s="2"/>
    </row>
    <row r="68" spans="3:5">
      <c r="C68" s="2"/>
      <c r="D68" s="2"/>
      <c r="E68" s="2"/>
    </row>
    <row r="69" spans="3:5">
      <c r="C69" s="2"/>
      <c r="D69" s="2"/>
      <c r="E69" s="2"/>
    </row>
    <row r="70" spans="3:5">
      <c r="C70" s="2"/>
      <c r="D70" s="2"/>
      <c r="E70" s="2"/>
    </row>
    <row r="71" spans="3:5">
      <c r="C71" s="2"/>
      <c r="D71" s="2"/>
      <c r="E71" s="2"/>
    </row>
    <row r="72" spans="3:5">
      <c r="C72" s="2"/>
      <c r="D72" s="2"/>
      <c r="E72" s="2"/>
    </row>
    <row r="73" spans="3:5">
      <c r="C73" s="2"/>
      <c r="D73" s="2"/>
      <c r="E73" s="2"/>
    </row>
    <row r="74" spans="3:5">
      <c r="C74" s="2"/>
      <c r="D74" s="2"/>
      <c r="E74" s="2"/>
    </row>
    <row r="75" spans="3:5">
      <c r="C75" s="2"/>
      <c r="D75" s="2"/>
      <c r="E75" s="2"/>
    </row>
    <row r="76" spans="3:5">
      <c r="C76" s="2"/>
      <c r="D76" s="2"/>
      <c r="E76" s="2"/>
    </row>
    <row r="77" spans="3:5">
      <c r="C77" s="2"/>
      <c r="D77" s="2"/>
      <c r="E77" s="2"/>
    </row>
    <row r="78" spans="3:5">
      <c r="C78" s="2"/>
      <c r="D78" s="2"/>
      <c r="E78" s="2"/>
    </row>
    <row r="79" spans="3:5">
      <c r="C79" s="2"/>
      <c r="D79" s="2"/>
      <c r="E79" s="2"/>
    </row>
    <row r="80" spans="3:5">
      <c r="C80" s="2"/>
      <c r="D80" s="2"/>
      <c r="E80" s="2"/>
    </row>
    <row r="81" spans="3:5">
      <c r="C81" s="2"/>
      <c r="D81" s="2"/>
      <c r="E81" s="2"/>
    </row>
    <row r="82" spans="3:5">
      <c r="C82" s="2"/>
      <c r="D82" s="2"/>
      <c r="E82" s="2"/>
    </row>
    <row r="83" spans="3:5">
      <c r="C83" s="2"/>
      <c r="D83" s="2"/>
      <c r="E83" s="2"/>
    </row>
    <row r="84" spans="3:5">
      <c r="C84" s="2"/>
      <c r="D84" s="2"/>
      <c r="E84" s="2"/>
    </row>
    <row r="85" spans="3:5">
      <c r="C85" s="2"/>
      <c r="D85" s="2"/>
      <c r="E85" s="2"/>
    </row>
    <row r="86" spans="3:5">
      <c r="C86" s="2"/>
      <c r="D86" s="2"/>
      <c r="E86" s="2"/>
    </row>
    <row r="87" spans="3:5">
      <c r="C87" s="2"/>
      <c r="D87" s="2"/>
      <c r="E87" s="2"/>
    </row>
    <row r="88" spans="3:5">
      <c r="C88" s="2"/>
      <c r="D88" s="2"/>
      <c r="E88" s="2"/>
    </row>
    <row r="89" spans="3:5">
      <c r="C89" s="2"/>
      <c r="D89" s="2"/>
      <c r="E89" s="2"/>
    </row>
    <row r="90" spans="3:5">
      <c r="C90" s="2"/>
      <c r="D90" s="2"/>
      <c r="E90" s="2"/>
    </row>
    <row r="91" spans="3:5">
      <c r="C91" s="2"/>
      <c r="D91" s="2"/>
      <c r="E91" s="2"/>
    </row>
    <row r="92" spans="3:5">
      <c r="C92" s="2"/>
      <c r="D92" s="2"/>
      <c r="E92" s="2"/>
    </row>
    <row r="93" spans="3:5">
      <c r="C93" s="2"/>
      <c r="D93" s="2"/>
      <c r="E93" s="2"/>
    </row>
    <row r="94" spans="3:5">
      <c r="C94" s="2"/>
      <c r="D94" s="2"/>
      <c r="E94" s="2"/>
    </row>
    <row r="95" spans="3:5">
      <c r="C95" s="2"/>
      <c r="D95" s="2"/>
      <c r="E95" s="2"/>
    </row>
    <row r="96" spans="3:5">
      <c r="C96" s="2"/>
      <c r="D96" s="2"/>
      <c r="E96" s="2"/>
    </row>
    <row r="97" spans="3:5">
      <c r="C97" s="2"/>
      <c r="D97" s="2"/>
      <c r="E97" s="2"/>
    </row>
    <row r="98" spans="3:5">
      <c r="C98" s="2"/>
      <c r="D98" s="2"/>
      <c r="E98" s="2"/>
    </row>
    <row r="99" spans="3:5">
      <c r="C99" s="2"/>
      <c r="D99" s="2"/>
      <c r="E99" s="2"/>
    </row>
    <row r="100" spans="3:5">
      <c r="C100" s="2"/>
      <c r="D100" s="2"/>
      <c r="E100" s="2"/>
    </row>
    <row r="101" spans="3:5">
      <c r="C101" s="2"/>
      <c r="D101" s="2"/>
      <c r="E101" s="2"/>
    </row>
    <row r="102" spans="3:5">
      <c r="C102" s="2"/>
      <c r="D102" s="2"/>
      <c r="E102" s="2"/>
    </row>
    <row r="103" spans="3:5">
      <c r="C103" s="2"/>
      <c r="D103" s="2"/>
      <c r="E103" s="2"/>
    </row>
    <row r="104" spans="3:5">
      <c r="C104" s="2"/>
      <c r="D104" s="2"/>
      <c r="E104" s="2"/>
    </row>
    <row r="105" spans="3:5">
      <c r="C105" s="2"/>
      <c r="D105" s="2"/>
      <c r="E105" s="2"/>
    </row>
    <row r="106" spans="3:5">
      <c r="C106" s="2"/>
      <c r="D106" s="2"/>
      <c r="E106" s="2"/>
    </row>
    <row r="107" spans="3:5">
      <c r="C107" s="2"/>
      <c r="D107" s="2"/>
      <c r="E107" s="2"/>
    </row>
    <row r="108" spans="3:5">
      <c r="C108" s="2"/>
      <c r="D108" s="2"/>
      <c r="E108" s="2"/>
    </row>
    <row r="109" spans="3:5">
      <c r="C109" s="2"/>
      <c r="D109" s="2"/>
      <c r="E109" s="2"/>
    </row>
    <row r="110" spans="3:5">
      <c r="C110" s="2"/>
      <c r="D110" s="2"/>
      <c r="E110" s="2"/>
    </row>
    <row r="111" spans="3:5">
      <c r="C111" s="2"/>
      <c r="D111" s="2"/>
      <c r="E111" s="2"/>
    </row>
    <row r="112" spans="3:5">
      <c r="C112" s="2"/>
      <c r="D112" s="2"/>
      <c r="E112" s="2"/>
    </row>
    <row r="113" spans="3:5">
      <c r="C113" s="2"/>
      <c r="D113" s="2"/>
      <c r="E113" s="2"/>
    </row>
    <row r="114" spans="3:5">
      <c r="C114" s="2"/>
      <c r="D114" s="2"/>
      <c r="E114" s="2"/>
    </row>
    <row r="115" spans="3:5">
      <c r="C115" s="2"/>
      <c r="D115" s="2"/>
      <c r="E115" s="2"/>
    </row>
    <row r="116" spans="3:5">
      <c r="C116" s="2"/>
      <c r="D116" s="2"/>
      <c r="E116" s="2"/>
    </row>
    <row r="117" spans="3:5">
      <c r="C117" s="2"/>
      <c r="D117" s="2"/>
      <c r="E117" s="2"/>
    </row>
    <row r="118" spans="3:5">
      <c r="C118" s="2"/>
      <c r="D118" s="2"/>
      <c r="E118" s="2"/>
    </row>
    <row r="119" spans="3:5">
      <c r="C119" s="2"/>
      <c r="D119" s="2"/>
      <c r="E119" s="2"/>
    </row>
    <row r="120" spans="3:5">
      <c r="C120" s="2"/>
      <c r="D120" s="2"/>
      <c r="E120" s="2"/>
    </row>
    <row r="121" spans="3:5">
      <c r="C121" s="2"/>
      <c r="D121" s="2"/>
      <c r="E121" s="2"/>
    </row>
    <row r="122" spans="3:5">
      <c r="C122" s="2"/>
      <c r="D122" s="2"/>
      <c r="E122" s="2"/>
    </row>
    <row r="123" spans="3:5">
      <c r="C123" s="2"/>
      <c r="D123" s="2"/>
      <c r="E123" s="2"/>
    </row>
    <row r="124" spans="3:5">
      <c r="C124" s="2"/>
      <c r="D124" s="2"/>
      <c r="E124" s="2"/>
    </row>
    <row r="125" spans="3:5">
      <c r="C125" s="2"/>
      <c r="D125" s="2"/>
      <c r="E125" s="2"/>
    </row>
    <row r="126" spans="3:5">
      <c r="C126" s="2"/>
      <c r="D126" s="2"/>
      <c r="E126" s="2"/>
    </row>
    <row r="127" spans="3:5">
      <c r="C127" s="2"/>
      <c r="D127" s="2"/>
      <c r="E127" s="2"/>
    </row>
    <row r="128" spans="3:5">
      <c r="C128" s="2"/>
      <c r="D128" s="2"/>
      <c r="E128" s="2"/>
    </row>
    <row r="129" spans="3:5">
      <c r="C129" s="2"/>
      <c r="D129" s="2"/>
      <c r="E129" s="2"/>
    </row>
    <row r="130" spans="3:5">
      <c r="C130" s="2"/>
      <c r="D130" s="2"/>
      <c r="E130" s="2"/>
    </row>
    <row r="131" spans="3:5">
      <c r="C131" s="2"/>
      <c r="D131" s="2"/>
      <c r="E131" s="2"/>
    </row>
    <row r="132" spans="3:5">
      <c r="C132" s="2"/>
      <c r="D132" s="2"/>
      <c r="E132" s="2"/>
    </row>
    <row r="133" spans="3:5">
      <c r="C133" s="2"/>
      <c r="D133" s="2"/>
      <c r="E133" s="2"/>
    </row>
    <row r="134" spans="3:5">
      <c r="C134" s="2"/>
      <c r="D134" s="2"/>
      <c r="E134" s="2"/>
    </row>
    <row r="135" spans="3:5">
      <c r="C135" s="2"/>
      <c r="D135" s="2"/>
      <c r="E135" s="2"/>
    </row>
    <row r="136" spans="3:5">
      <c r="C136" s="2"/>
      <c r="D136" s="2"/>
      <c r="E136" s="2"/>
    </row>
    <row r="137" spans="3:5">
      <c r="C137" s="2"/>
      <c r="D137" s="2"/>
      <c r="E137" s="2"/>
    </row>
    <row r="138" spans="3:5">
      <c r="C138" s="2"/>
      <c r="D138" s="2"/>
      <c r="E138" s="2"/>
    </row>
    <row r="139" spans="3:5">
      <c r="C139" s="2"/>
      <c r="D139" s="2"/>
      <c r="E139" s="2"/>
    </row>
    <row r="140" spans="3:5">
      <c r="C140" s="2"/>
      <c r="D140" s="2"/>
      <c r="E140" s="2"/>
    </row>
    <row r="141" spans="3:5">
      <c r="C141" s="2"/>
      <c r="D141" s="2"/>
      <c r="E141" s="2"/>
    </row>
    <row r="142" spans="3:5">
      <c r="C142" s="2"/>
      <c r="D142" s="2"/>
      <c r="E142" s="2"/>
    </row>
    <row r="143" spans="3:5">
      <c r="C143" s="2"/>
      <c r="D143" s="2"/>
      <c r="E143" s="2"/>
    </row>
    <row r="144" spans="3:5">
      <c r="C144" s="2"/>
      <c r="D144" s="2"/>
      <c r="E144" s="2"/>
    </row>
    <row r="145" spans="3:5">
      <c r="C145" s="2"/>
      <c r="D145" s="2"/>
      <c r="E145" s="2"/>
    </row>
    <row r="146" spans="3:5">
      <c r="C146" s="2"/>
      <c r="D146" s="2"/>
      <c r="E146" s="2"/>
    </row>
    <row r="147" spans="3:5">
      <c r="C147" s="2"/>
      <c r="D147" s="2"/>
      <c r="E147" s="2"/>
    </row>
    <row r="148" spans="3:5">
      <c r="C148" s="2"/>
      <c r="D148" s="2"/>
      <c r="E148" s="2"/>
    </row>
    <row r="149" spans="3:5">
      <c r="C149" s="2"/>
      <c r="D149" s="2"/>
      <c r="E149" s="2"/>
    </row>
    <row r="150" spans="3:5">
      <c r="C150" s="2"/>
      <c r="D150" s="2"/>
      <c r="E150" s="2"/>
    </row>
    <row r="151" spans="3:5">
      <c r="C151" s="2"/>
      <c r="D151" s="2"/>
      <c r="E151" s="2"/>
    </row>
    <row r="152" spans="3:5">
      <c r="C152" s="2"/>
      <c r="D152" s="2"/>
      <c r="E152" s="2"/>
    </row>
    <row r="153" spans="3:5">
      <c r="C153" s="2"/>
      <c r="D153" s="2"/>
      <c r="E153" s="2"/>
    </row>
    <row r="154" spans="3:5">
      <c r="C154" s="2"/>
      <c r="D154" s="2"/>
      <c r="E154" s="2"/>
    </row>
    <row r="155" spans="3:5">
      <c r="C155" s="2"/>
      <c r="D155" s="2"/>
      <c r="E155" s="2"/>
    </row>
    <row r="156" spans="3:5">
      <c r="C156" s="2"/>
      <c r="D156" s="2"/>
      <c r="E156" s="2"/>
    </row>
    <row r="157" spans="3:5">
      <c r="C157" s="2"/>
      <c r="D157" s="2"/>
      <c r="E157" s="2"/>
    </row>
    <row r="158" spans="3:5">
      <c r="C158" s="2"/>
      <c r="D158" s="2"/>
      <c r="E158" s="2"/>
    </row>
    <row r="159" spans="3:5">
      <c r="C159" s="2"/>
      <c r="D159" s="2"/>
      <c r="E159" s="2"/>
    </row>
    <row r="160" spans="3:5">
      <c r="C160" s="2"/>
      <c r="D160" s="2"/>
      <c r="E160" s="2"/>
    </row>
    <row r="161" spans="3:5">
      <c r="C161" s="2"/>
      <c r="D161" s="2"/>
      <c r="E161" s="2"/>
    </row>
    <row r="162" spans="3:5">
      <c r="C162" s="2"/>
      <c r="D162" s="2"/>
      <c r="E162" s="2"/>
    </row>
    <row r="163" spans="3:5">
      <c r="C163" s="2"/>
      <c r="D163" s="2"/>
      <c r="E163" s="2"/>
    </row>
    <row r="164" spans="3:5">
      <c r="C164" s="2"/>
      <c r="D164" s="2"/>
      <c r="E164" s="2"/>
    </row>
    <row r="165" spans="3:5">
      <c r="C165" s="2"/>
      <c r="D165" s="2"/>
      <c r="E165" s="2"/>
    </row>
    <row r="166" spans="3:5">
      <c r="C166" s="2"/>
      <c r="D166" s="2"/>
      <c r="E166" s="2"/>
    </row>
    <row r="167" spans="3:5">
      <c r="C167" s="2"/>
      <c r="D167" s="2"/>
      <c r="E167" s="2"/>
    </row>
    <row r="168" spans="3:5">
      <c r="C168" s="2"/>
      <c r="D168" s="2"/>
      <c r="E168" s="2"/>
    </row>
    <row r="65538" spans="1:1">
      <c r="A65538" s="143"/>
    </row>
  </sheetData>
  <mergeCells count="13">
    <mergeCell ref="A29:C29"/>
    <mergeCell ref="A30:B30"/>
    <mergeCell ref="A1:AT1"/>
    <mergeCell ref="A2:AT2"/>
    <mergeCell ref="A3:B3"/>
    <mergeCell ref="C3:AT3"/>
    <mergeCell ref="A4:B4"/>
    <mergeCell ref="M4:N4"/>
    <mergeCell ref="A5:B5"/>
    <mergeCell ref="AC4:AT4"/>
    <mergeCell ref="AC5:AT5"/>
    <mergeCell ref="C4:D4"/>
    <mergeCell ref="C5:D5"/>
  </mergeCells>
  <conditionalFormatting sqref="AP7:AP28">
    <cfRule type="cellIs" dxfId="0" priority="1" stopIfTrue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52"/>
    <col min="2" max="2" width="9.140625" style="82"/>
    <col min="9" max="9" width="10.5703125" bestFit="1" customWidth="1"/>
    <col min="19" max="19" width="9.140625" style="153"/>
  </cols>
  <sheetData>
    <row r="1" spans="1:26" ht="23.25">
      <c r="A1" s="350" t="s">
        <v>56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</row>
    <row r="2" spans="1:26" s="154" customFormat="1" ht="18">
      <c r="A2" s="351" t="s">
        <v>59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</row>
    <row r="3" spans="1:26" s="155" customFormat="1" ht="16.5" thickBot="1">
      <c r="A3" s="352" t="s">
        <v>55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4"/>
      <c r="U3" s="116"/>
      <c r="V3" s="8"/>
      <c r="W3" s="8"/>
      <c r="X3" s="8"/>
      <c r="Y3" s="8"/>
      <c r="Z3" s="29"/>
    </row>
    <row r="4" spans="1:26" s="157" customFormat="1">
      <c r="A4" s="355" t="s">
        <v>30</v>
      </c>
      <c r="B4" s="357" t="s">
        <v>31</v>
      </c>
      <c r="C4" s="344" t="s">
        <v>32</v>
      </c>
      <c r="D4" s="344" t="s">
        <v>33</v>
      </c>
      <c r="E4" s="344" t="s">
        <v>34</v>
      </c>
      <c r="F4" s="344" t="s">
        <v>35</v>
      </c>
      <c r="G4" s="344" t="s">
        <v>36</v>
      </c>
      <c r="H4" s="344" t="s">
        <v>37</v>
      </c>
      <c r="I4" s="344" t="s">
        <v>49</v>
      </c>
      <c r="J4" s="344" t="s">
        <v>38</v>
      </c>
      <c r="K4" s="344" t="s">
        <v>39</v>
      </c>
      <c r="L4" s="344" t="s">
        <v>40</v>
      </c>
      <c r="M4" s="344" t="s">
        <v>41</v>
      </c>
      <c r="N4" s="344" t="s">
        <v>42</v>
      </c>
      <c r="O4" s="346" t="s">
        <v>43</v>
      </c>
      <c r="P4" s="348" t="s">
        <v>44</v>
      </c>
      <c r="Q4" s="361" t="s">
        <v>19</v>
      </c>
      <c r="R4" s="359" t="s">
        <v>45</v>
      </c>
      <c r="S4" s="156" t="s">
        <v>4</v>
      </c>
      <c r="U4" s="158"/>
      <c r="V4" s="159"/>
      <c r="W4" s="160"/>
      <c r="X4" s="159"/>
      <c r="Y4" s="159"/>
    </row>
    <row r="5" spans="1:26" s="157" customFormat="1" ht="13.5" thickBot="1">
      <c r="A5" s="356"/>
      <c r="B5" s="358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7"/>
      <c r="P5" s="349"/>
      <c r="Q5" s="362"/>
      <c r="R5" s="360"/>
      <c r="S5" s="161" t="s">
        <v>46</v>
      </c>
      <c r="U5" s="162"/>
      <c r="V5" s="163"/>
      <c r="W5" s="163"/>
      <c r="X5" s="163"/>
      <c r="Y5" s="163"/>
      <c r="Z5" s="164"/>
    </row>
    <row r="6" spans="1:26" s="22" customFormat="1">
      <c r="A6" s="165" t="s">
        <v>129</v>
      </c>
      <c r="B6" s="166"/>
      <c r="C6" s="166"/>
      <c r="D6" s="167"/>
      <c r="E6" s="167"/>
      <c r="F6" s="167"/>
      <c r="G6" s="167"/>
      <c r="H6" s="167">
        <v>1770</v>
      </c>
      <c r="I6" s="167"/>
      <c r="J6" s="168"/>
      <c r="K6" s="167"/>
      <c r="L6" s="167"/>
      <c r="M6" s="167"/>
      <c r="N6" s="206"/>
      <c r="O6" s="167"/>
      <c r="P6" s="167"/>
      <c r="Q6" s="167"/>
      <c r="R6" s="169"/>
      <c r="S6" s="170">
        <f t="shared" ref="S6:S36" si="0">SUM(B6:R6)</f>
        <v>1770</v>
      </c>
      <c r="T6" s="171"/>
      <c r="U6" s="172"/>
      <c r="V6" s="48"/>
      <c r="W6" s="5"/>
      <c r="X6" s="48"/>
      <c r="Y6" s="5"/>
    </row>
    <row r="7" spans="1:26" s="22" customFormat="1">
      <c r="A7" s="165"/>
      <c r="B7" s="166"/>
      <c r="C7" s="166"/>
      <c r="D7" s="167"/>
      <c r="E7" s="167"/>
      <c r="F7" s="167"/>
      <c r="G7" s="167"/>
      <c r="H7" s="167"/>
      <c r="I7" s="167"/>
      <c r="J7" s="168"/>
      <c r="K7" s="167"/>
      <c r="L7" s="167"/>
      <c r="M7" s="167"/>
      <c r="N7" s="206"/>
      <c r="O7" s="167"/>
      <c r="P7" s="167"/>
      <c r="Q7" s="167"/>
      <c r="R7" s="169"/>
      <c r="S7" s="170">
        <f t="shared" si="0"/>
        <v>0</v>
      </c>
      <c r="T7" s="171"/>
      <c r="U7" s="48"/>
      <c r="V7" s="48"/>
      <c r="W7" s="48"/>
      <c r="X7" s="48"/>
      <c r="Y7" s="48"/>
    </row>
    <row r="8" spans="1:26" s="22" customFormat="1">
      <c r="A8" s="165"/>
      <c r="B8" s="173"/>
      <c r="C8" s="166"/>
      <c r="D8" s="174"/>
      <c r="E8" s="174"/>
      <c r="F8" s="174"/>
      <c r="G8" s="174"/>
      <c r="H8" s="174"/>
      <c r="I8" s="174"/>
      <c r="J8" s="175"/>
      <c r="K8" s="174"/>
      <c r="L8" s="174"/>
      <c r="M8" s="174"/>
      <c r="N8" s="207"/>
      <c r="O8" s="35"/>
      <c r="P8" s="174"/>
      <c r="Q8" s="174"/>
      <c r="R8" s="176"/>
      <c r="S8" s="170">
        <f>SUM(B8:R8)</f>
        <v>0</v>
      </c>
      <c r="T8" s="171"/>
      <c r="U8" s="10"/>
      <c r="V8" s="10"/>
      <c r="W8" s="5" t="s">
        <v>47</v>
      </c>
      <c r="X8" s="48"/>
      <c r="Y8" s="5"/>
    </row>
    <row r="9" spans="1:26" s="22" customFormat="1">
      <c r="A9" s="165"/>
      <c r="B9" s="173"/>
      <c r="C9" s="166"/>
      <c r="D9" s="174"/>
      <c r="E9" s="174"/>
      <c r="F9" s="174"/>
      <c r="G9" s="174"/>
      <c r="H9" s="174"/>
      <c r="I9" s="174"/>
      <c r="J9" s="175"/>
      <c r="K9" s="174"/>
      <c r="L9" s="174"/>
      <c r="M9" s="174"/>
      <c r="N9" s="207"/>
      <c r="O9" s="174"/>
      <c r="P9" s="174"/>
      <c r="Q9" s="174"/>
      <c r="R9" s="176"/>
      <c r="S9" s="170">
        <f t="shared" si="0"/>
        <v>0</v>
      </c>
      <c r="T9" s="171"/>
      <c r="U9" s="10"/>
      <c r="V9" s="10"/>
      <c r="W9" s="48"/>
      <c r="X9" s="48"/>
      <c r="Y9" s="48"/>
    </row>
    <row r="10" spans="1:26" s="22" customFormat="1">
      <c r="A10" s="165"/>
      <c r="B10" s="173"/>
      <c r="C10" s="166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207"/>
      <c r="O10" s="174"/>
      <c r="P10" s="174"/>
      <c r="Q10" s="174"/>
      <c r="R10" s="176"/>
      <c r="S10" s="170">
        <f t="shared" si="0"/>
        <v>0</v>
      </c>
      <c r="T10" s="171"/>
      <c r="U10" s="48"/>
      <c r="V10" s="48"/>
      <c r="W10" s="5"/>
      <c r="X10" s="48"/>
      <c r="Y10" s="5"/>
    </row>
    <row r="11" spans="1:26" s="22" customFormat="1">
      <c r="A11" s="165"/>
      <c r="B11" s="173"/>
      <c r="C11" s="166"/>
      <c r="D11" s="174"/>
      <c r="E11" s="174"/>
      <c r="F11" s="174"/>
      <c r="G11" s="174"/>
      <c r="H11" s="174"/>
      <c r="I11" s="174"/>
      <c r="J11" s="174"/>
      <c r="K11" s="174"/>
      <c r="L11" s="174"/>
      <c r="M11" s="174"/>
      <c r="N11" s="207"/>
      <c r="O11" s="174"/>
      <c r="P11" s="174"/>
      <c r="Q11" s="174"/>
      <c r="R11" s="176"/>
      <c r="S11" s="170">
        <f t="shared" si="0"/>
        <v>0</v>
      </c>
      <c r="T11" s="171"/>
      <c r="U11" s="48"/>
      <c r="V11" s="48"/>
      <c r="W11" s="48"/>
      <c r="X11" s="48"/>
      <c r="Y11" s="48"/>
    </row>
    <row r="12" spans="1:26" s="22" customFormat="1">
      <c r="A12" s="165"/>
      <c r="B12" s="173"/>
      <c r="C12" s="166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207"/>
      <c r="O12" s="174"/>
      <c r="P12" s="174"/>
      <c r="Q12" s="174"/>
      <c r="R12" s="176"/>
      <c r="S12" s="170">
        <f t="shared" si="0"/>
        <v>0</v>
      </c>
      <c r="T12" s="171"/>
      <c r="U12" s="48"/>
      <c r="V12" s="48"/>
      <c r="W12" s="5"/>
      <c r="X12" s="48"/>
      <c r="Y12" s="5"/>
    </row>
    <row r="13" spans="1:26" s="22" customFormat="1">
      <c r="A13" s="165"/>
      <c r="B13" s="173"/>
      <c r="C13" s="166"/>
      <c r="D13" s="174"/>
      <c r="E13" s="174"/>
      <c r="F13" s="174"/>
      <c r="G13" s="174"/>
      <c r="H13" s="174"/>
      <c r="I13" s="174"/>
      <c r="J13" s="174"/>
      <c r="K13" s="174"/>
      <c r="L13" s="177"/>
      <c r="M13" s="174"/>
      <c r="N13" s="207"/>
      <c r="O13" s="174"/>
      <c r="P13" s="174"/>
      <c r="Q13" s="174"/>
      <c r="R13" s="176"/>
      <c r="S13" s="170">
        <f t="shared" si="0"/>
        <v>0</v>
      </c>
      <c r="T13" s="171"/>
      <c r="U13" s="172"/>
      <c r="V13" s="48"/>
      <c r="W13" s="48"/>
      <c r="X13" s="48"/>
      <c r="Y13" s="48"/>
    </row>
    <row r="14" spans="1:26" s="22" customFormat="1">
      <c r="A14" s="165"/>
      <c r="B14" s="173"/>
      <c r="C14" s="166"/>
      <c r="D14" s="174"/>
      <c r="E14" s="174"/>
      <c r="F14" s="174"/>
      <c r="G14" s="174"/>
      <c r="H14" s="174"/>
      <c r="I14" s="174"/>
      <c r="J14" s="174"/>
      <c r="K14" s="174"/>
      <c r="L14" s="178"/>
      <c r="M14" s="174"/>
      <c r="N14" s="207"/>
      <c r="O14" s="174"/>
      <c r="P14" s="174"/>
      <c r="Q14" s="174"/>
      <c r="R14" s="176"/>
      <c r="S14" s="170">
        <f t="shared" si="0"/>
        <v>0</v>
      </c>
      <c r="T14" s="171"/>
      <c r="U14" s="179"/>
      <c r="V14" s="48"/>
      <c r="W14" s="5"/>
      <c r="X14" s="48"/>
      <c r="Y14" s="5"/>
    </row>
    <row r="15" spans="1:26" s="22" customFormat="1">
      <c r="A15" s="165"/>
      <c r="B15" s="173"/>
      <c r="C15" s="166"/>
      <c r="D15" s="174"/>
      <c r="E15" s="174"/>
      <c r="F15" s="174"/>
      <c r="G15" s="174"/>
      <c r="H15" s="174"/>
      <c r="I15" s="174"/>
      <c r="J15" s="174"/>
      <c r="K15" s="174"/>
      <c r="L15" s="167"/>
      <c r="M15" s="174"/>
      <c r="N15" s="207"/>
      <c r="O15" s="174"/>
      <c r="P15" s="174"/>
      <c r="Q15" s="174"/>
      <c r="R15" s="176"/>
      <c r="S15" s="170">
        <f t="shared" si="0"/>
        <v>0</v>
      </c>
      <c r="T15" s="171"/>
      <c r="U15" s="7"/>
      <c r="V15" s="48"/>
      <c r="W15" s="48"/>
      <c r="X15" s="48"/>
      <c r="Y15" s="48"/>
    </row>
    <row r="16" spans="1:26" s="22" customFormat="1">
      <c r="A16" s="165"/>
      <c r="B16" s="173"/>
      <c r="C16" s="166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207"/>
      <c r="O16" s="174"/>
      <c r="P16" s="174"/>
      <c r="Q16" s="174"/>
      <c r="R16" s="176"/>
      <c r="S16" s="170">
        <f t="shared" si="0"/>
        <v>0</v>
      </c>
      <c r="T16" s="171"/>
      <c r="U16" s="7"/>
      <c r="V16" s="48"/>
      <c r="W16" s="5"/>
      <c r="X16" s="48"/>
      <c r="Y16" s="5"/>
    </row>
    <row r="17" spans="1:25" s="22" customFormat="1">
      <c r="A17" s="165"/>
      <c r="B17" s="173"/>
      <c r="C17" s="166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207"/>
      <c r="O17" s="174"/>
      <c r="P17" s="176"/>
      <c r="Q17" s="174"/>
      <c r="R17" s="176"/>
      <c r="S17" s="170">
        <f t="shared" si="0"/>
        <v>0</v>
      </c>
      <c r="T17" s="171"/>
      <c r="U17" s="7"/>
      <c r="V17" s="48"/>
      <c r="W17" s="48"/>
      <c r="X17" s="48"/>
      <c r="Y17" s="48"/>
    </row>
    <row r="18" spans="1:25" s="22" customFormat="1">
      <c r="A18" s="165"/>
      <c r="B18" s="173"/>
      <c r="C18" s="166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207"/>
      <c r="O18" s="174"/>
      <c r="P18" s="176"/>
      <c r="Q18" s="174"/>
      <c r="R18" s="176"/>
      <c r="S18" s="170">
        <f t="shared" si="0"/>
        <v>0</v>
      </c>
      <c r="T18" s="171"/>
      <c r="U18" s="7"/>
      <c r="V18" s="48"/>
      <c r="W18" s="5"/>
      <c r="X18" s="48"/>
      <c r="Y18" s="5"/>
    </row>
    <row r="19" spans="1:25" s="22" customFormat="1">
      <c r="A19" s="165"/>
      <c r="B19" s="173"/>
      <c r="C19" s="166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208"/>
      <c r="O19" s="174"/>
      <c r="P19" s="176"/>
      <c r="Q19" s="174"/>
      <c r="R19" s="176"/>
      <c r="S19" s="170">
        <f t="shared" si="0"/>
        <v>0</v>
      </c>
      <c r="T19" s="171"/>
      <c r="U19" s="7"/>
      <c r="V19" s="48"/>
      <c r="W19" s="48"/>
      <c r="X19" s="48"/>
      <c r="Y19" s="48"/>
    </row>
    <row r="20" spans="1:25" s="22" customFormat="1">
      <c r="A20" s="165"/>
      <c r="B20" s="173"/>
      <c r="C20" s="166"/>
      <c r="D20" s="174"/>
      <c r="E20" s="174"/>
      <c r="F20" s="207"/>
      <c r="G20" s="174"/>
      <c r="H20" s="174"/>
      <c r="I20" s="174"/>
      <c r="J20" s="174"/>
      <c r="K20" s="174"/>
      <c r="L20" s="174"/>
      <c r="M20" s="174"/>
      <c r="N20" s="207"/>
      <c r="O20" s="174"/>
      <c r="P20" s="174"/>
      <c r="Q20" s="174"/>
      <c r="R20" s="176"/>
      <c r="S20" s="170">
        <f t="shared" si="0"/>
        <v>0</v>
      </c>
      <c r="T20" s="171"/>
      <c r="U20" s="7"/>
      <c r="V20" s="48"/>
      <c r="W20" s="5"/>
      <c r="X20" s="48"/>
      <c r="Y20" s="5"/>
    </row>
    <row r="21" spans="1:25" s="22" customFormat="1">
      <c r="A21" s="165"/>
      <c r="B21" s="173"/>
      <c r="C21" s="166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207"/>
      <c r="O21" s="174"/>
      <c r="P21" s="174"/>
      <c r="Q21" s="174"/>
      <c r="R21" s="176"/>
      <c r="S21" s="170">
        <f t="shared" si="0"/>
        <v>0</v>
      </c>
      <c r="T21" s="171"/>
      <c r="U21" s="7"/>
    </row>
    <row r="22" spans="1:25" s="22" customFormat="1">
      <c r="A22" s="165"/>
      <c r="B22" s="173"/>
      <c r="C22" s="166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207"/>
      <c r="O22" s="174"/>
      <c r="P22" s="174"/>
      <c r="Q22" s="174"/>
      <c r="R22" s="176"/>
      <c r="S22" s="170">
        <f t="shared" si="0"/>
        <v>0</v>
      </c>
      <c r="T22" s="171"/>
      <c r="U22" s="7"/>
    </row>
    <row r="23" spans="1:25" s="181" customFormat="1">
      <c r="A23" s="165"/>
      <c r="B23" s="173"/>
      <c r="C23" s="166"/>
      <c r="D23" s="174"/>
      <c r="E23" s="174"/>
      <c r="F23" s="174"/>
      <c r="G23" s="174"/>
      <c r="H23" s="174"/>
      <c r="I23" s="174"/>
      <c r="J23" s="174"/>
      <c r="K23" s="174"/>
      <c r="L23" s="174"/>
      <c r="M23" s="174"/>
      <c r="N23" s="207"/>
      <c r="O23" s="174"/>
      <c r="P23" s="174"/>
      <c r="Q23" s="174"/>
      <c r="R23" s="176"/>
      <c r="S23" s="170">
        <f t="shared" si="0"/>
        <v>0</v>
      </c>
      <c r="T23" s="180"/>
      <c r="U23" s="7"/>
    </row>
    <row r="24" spans="1:25" s="22" customFormat="1">
      <c r="A24" s="165"/>
      <c r="B24" s="173"/>
      <c r="C24" s="166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207"/>
      <c r="O24" s="174"/>
      <c r="P24" s="174"/>
      <c r="Q24" s="174"/>
      <c r="R24" s="176"/>
      <c r="S24" s="170">
        <f t="shared" si="0"/>
        <v>0</v>
      </c>
      <c r="T24" s="171"/>
      <c r="U24" s="7"/>
      <c r="W24" s="182"/>
      <c r="X24" s="182"/>
      <c r="Y24" s="182"/>
    </row>
    <row r="25" spans="1:25" s="181" customFormat="1">
      <c r="A25" s="165"/>
      <c r="B25" s="173"/>
      <c r="C25" s="166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207"/>
      <c r="O25" s="174"/>
      <c r="P25" s="174"/>
      <c r="Q25" s="174"/>
      <c r="R25" s="176"/>
      <c r="S25" s="170">
        <f t="shared" si="0"/>
        <v>0</v>
      </c>
      <c r="T25" s="180"/>
      <c r="U25" s="7"/>
    </row>
    <row r="26" spans="1:25" s="22" customFormat="1">
      <c r="A26" s="165"/>
      <c r="B26" s="173"/>
      <c r="C26" s="166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207"/>
      <c r="O26" s="174"/>
      <c r="P26" s="174"/>
      <c r="Q26" s="174"/>
      <c r="R26" s="176"/>
      <c r="S26" s="170">
        <f t="shared" si="0"/>
        <v>0</v>
      </c>
      <c r="T26" s="171"/>
      <c r="U26" s="7"/>
    </row>
    <row r="27" spans="1:25" s="22" customFormat="1">
      <c r="A27" s="165"/>
      <c r="B27" s="173"/>
      <c r="C27" s="166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207"/>
      <c r="O27" s="174"/>
      <c r="P27" s="174"/>
      <c r="Q27" s="174"/>
      <c r="R27" s="176"/>
      <c r="S27" s="170">
        <f t="shared" si="0"/>
        <v>0</v>
      </c>
      <c r="T27" s="171"/>
      <c r="U27" s="7"/>
    </row>
    <row r="28" spans="1:25" s="22" customFormat="1">
      <c r="A28" s="165"/>
      <c r="B28" s="173"/>
      <c r="C28" s="166"/>
      <c r="D28" s="174"/>
      <c r="E28" s="174"/>
      <c r="F28" s="174"/>
      <c r="G28" s="174"/>
      <c r="H28" s="174"/>
      <c r="I28" s="174"/>
      <c r="J28" s="174"/>
      <c r="K28" s="174"/>
      <c r="L28" s="174"/>
      <c r="M28" s="174"/>
      <c r="N28" s="207"/>
      <c r="O28" s="174"/>
      <c r="P28" s="174"/>
      <c r="Q28" s="174"/>
      <c r="R28" s="176"/>
      <c r="S28" s="170">
        <f t="shared" si="0"/>
        <v>0</v>
      </c>
      <c r="T28" s="171"/>
      <c r="U28" s="7"/>
      <c r="V28" s="183"/>
      <c r="W28" s="183"/>
    </row>
    <row r="29" spans="1:25" s="22" customFormat="1">
      <c r="A29" s="165"/>
      <c r="B29" s="173"/>
      <c r="C29" s="166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207"/>
      <c r="O29" s="174"/>
      <c r="P29" s="174"/>
      <c r="Q29" s="174"/>
      <c r="R29" s="176"/>
      <c r="S29" s="170">
        <f t="shared" si="0"/>
        <v>0</v>
      </c>
      <c r="T29" s="171"/>
      <c r="U29" s="183"/>
      <c r="V29" s="184"/>
      <c r="W29" s="184"/>
    </row>
    <row r="30" spans="1:25" s="22" customFormat="1">
      <c r="A30" s="165"/>
      <c r="B30" s="173"/>
      <c r="C30" s="166"/>
      <c r="D30" s="174"/>
      <c r="E30" s="174"/>
      <c r="F30" s="174"/>
      <c r="G30" s="174"/>
      <c r="H30" s="174"/>
      <c r="I30" s="174"/>
      <c r="J30" s="174"/>
      <c r="K30" s="174"/>
      <c r="L30" s="174"/>
      <c r="M30" s="174"/>
      <c r="N30" s="207"/>
      <c r="O30" s="174"/>
      <c r="P30" s="174"/>
      <c r="Q30" s="174"/>
      <c r="R30" s="176"/>
      <c r="S30" s="170">
        <f t="shared" si="0"/>
        <v>0</v>
      </c>
      <c r="T30" s="171"/>
      <c r="U30" s="183"/>
      <c r="V30" s="183"/>
      <c r="W30" s="183"/>
    </row>
    <row r="31" spans="1:25" s="22" customFormat="1">
      <c r="A31" s="165"/>
      <c r="B31" s="173"/>
      <c r="C31" s="166"/>
      <c r="D31" s="174"/>
      <c r="E31" s="174"/>
      <c r="F31" s="174"/>
      <c r="G31" s="174"/>
      <c r="H31" s="174"/>
      <c r="I31" s="174"/>
      <c r="J31" s="185"/>
      <c r="K31" s="174"/>
      <c r="L31" s="174"/>
      <c r="M31" s="174"/>
      <c r="N31" s="207"/>
      <c r="O31" s="174"/>
      <c r="P31" s="174"/>
      <c r="Q31" s="174"/>
      <c r="R31" s="176"/>
      <c r="S31" s="170">
        <f t="shared" si="0"/>
        <v>0</v>
      </c>
      <c r="T31" s="171"/>
    </row>
    <row r="32" spans="1:25" s="181" customFormat="1">
      <c r="A32" s="165"/>
      <c r="B32" s="173"/>
      <c r="C32" s="166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207"/>
      <c r="O32" s="174"/>
      <c r="P32" s="174"/>
      <c r="Q32" s="174"/>
      <c r="R32" s="176"/>
      <c r="S32" s="170">
        <f t="shared" si="0"/>
        <v>0</v>
      </c>
      <c r="T32" s="180"/>
    </row>
    <row r="33" spans="1:20" s="22" customFormat="1">
      <c r="A33" s="165"/>
      <c r="B33" s="173"/>
      <c r="C33" s="166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207"/>
      <c r="O33" s="174"/>
      <c r="P33" s="174"/>
      <c r="Q33" s="174"/>
      <c r="R33" s="176"/>
      <c r="S33" s="170">
        <f t="shared" si="0"/>
        <v>0</v>
      </c>
      <c r="T33" s="171"/>
    </row>
    <row r="34" spans="1:20" s="22" customFormat="1">
      <c r="A34" s="165"/>
      <c r="B34" s="173"/>
      <c r="C34" s="166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207"/>
      <c r="O34" s="174"/>
      <c r="P34" s="174"/>
      <c r="Q34" s="174"/>
      <c r="R34" s="176"/>
      <c r="S34" s="170">
        <f t="shared" si="0"/>
        <v>0</v>
      </c>
      <c r="T34" s="171"/>
    </row>
    <row r="35" spans="1:20" s="22" customFormat="1">
      <c r="A35" s="165"/>
      <c r="B35" s="173"/>
      <c r="C35" s="166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207"/>
      <c r="O35" s="174"/>
      <c r="P35" s="174"/>
      <c r="Q35" s="174"/>
      <c r="R35" s="176"/>
      <c r="S35" s="170">
        <f t="shared" si="0"/>
        <v>0</v>
      </c>
      <c r="T35" s="171"/>
    </row>
    <row r="36" spans="1:20" s="22" customFormat="1" ht="13.5" thickBot="1">
      <c r="A36" s="165"/>
      <c r="B36" s="186"/>
      <c r="C36" s="187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209"/>
      <c r="O36" s="188"/>
      <c r="P36" s="188"/>
      <c r="Q36" s="188"/>
      <c r="R36" s="189"/>
      <c r="S36" s="170">
        <f t="shared" si="0"/>
        <v>0</v>
      </c>
      <c r="T36" s="171"/>
    </row>
    <row r="37" spans="1:20" s="154" customFormat="1" ht="13.5" thickBot="1">
      <c r="A37" s="190" t="s">
        <v>48</v>
      </c>
      <c r="B37" s="191">
        <f>SUM(B6:B36)</f>
        <v>0</v>
      </c>
      <c r="C37" s="192">
        <f t="shared" ref="C37:R37" si="1">SUM(C6:C36)</f>
        <v>0</v>
      </c>
      <c r="D37" s="192">
        <f t="shared" si="1"/>
        <v>0</v>
      </c>
      <c r="E37" s="192">
        <f t="shared" si="1"/>
        <v>0</v>
      </c>
      <c r="F37" s="192">
        <f t="shared" si="1"/>
        <v>0</v>
      </c>
      <c r="G37" s="192">
        <f>SUM(G6:G36)</f>
        <v>0</v>
      </c>
      <c r="H37" s="192">
        <f t="shared" si="1"/>
        <v>1770</v>
      </c>
      <c r="I37" s="192">
        <f t="shared" si="1"/>
        <v>0</v>
      </c>
      <c r="J37" s="192">
        <f t="shared" si="1"/>
        <v>0</v>
      </c>
      <c r="K37" s="192">
        <f t="shared" si="1"/>
        <v>0</v>
      </c>
      <c r="L37" s="192">
        <f t="shared" si="1"/>
        <v>0</v>
      </c>
      <c r="M37" s="192">
        <f t="shared" si="1"/>
        <v>0</v>
      </c>
      <c r="N37" s="210">
        <f t="shared" si="1"/>
        <v>0</v>
      </c>
      <c r="O37" s="192">
        <f t="shared" si="1"/>
        <v>0</v>
      </c>
      <c r="P37" s="192">
        <f t="shared" si="1"/>
        <v>0</v>
      </c>
      <c r="Q37" s="192">
        <f t="shared" si="1"/>
        <v>0</v>
      </c>
      <c r="R37" s="193">
        <f t="shared" si="1"/>
        <v>0</v>
      </c>
      <c r="S37" s="194">
        <f>SUM(S6:S36)</f>
        <v>1770</v>
      </c>
    </row>
    <row r="38" spans="1:20">
      <c r="A38" s="195" t="s">
        <v>13</v>
      </c>
      <c r="B38" s="196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8"/>
      <c r="Q38" s="198"/>
      <c r="R38" s="198"/>
      <c r="S38" s="199"/>
    </row>
    <row r="39" spans="1:20">
      <c r="F39" s="200"/>
      <c r="G39" s="200"/>
      <c r="H39" s="200"/>
      <c r="I39" s="200"/>
      <c r="J39" s="200"/>
      <c r="T39" t="s">
        <v>13</v>
      </c>
    </row>
    <row r="40" spans="1:20">
      <c r="A40" s="25"/>
      <c r="B40" s="201"/>
      <c r="C40" s="200"/>
      <c r="D40" s="200"/>
      <c r="E40" s="200"/>
    </row>
    <row r="41" spans="1:20">
      <c r="A41" s="25"/>
      <c r="B41" s="201"/>
      <c r="C41" s="200"/>
      <c r="D41" s="200"/>
      <c r="E41" s="200"/>
    </row>
    <row r="42" spans="1:20">
      <c r="A42" s="25"/>
      <c r="B42" s="201"/>
      <c r="C42" s="200"/>
      <c r="D42" s="200"/>
      <c r="E42" s="200"/>
    </row>
    <row r="43" spans="1:20">
      <c r="A43" s="25"/>
      <c r="B43" s="201"/>
      <c r="C43" s="200"/>
      <c r="D43" s="200"/>
      <c r="E43" s="200"/>
    </row>
    <row r="44" spans="1:20">
      <c r="A44" s="25"/>
      <c r="B44" s="201"/>
      <c r="C44" s="200"/>
      <c r="D44" s="200"/>
      <c r="E44" s="200"/>
    </row>
    <row r="45" spans="1:20">
      <c r="A45" s="25"/>
      <c r="B45" s="201"/>
      <c r="C45" s="200"/>
      <c r="D45" s="200"/>
      <c r="E45" s="200"/>
    </row>
    <row r="46" spans="1:20">
      <c r="A46" s="25"/>
      <c r="B46" s="201"/>
      <c r="C46" s="200"/>
      <c r="D46" s="200"/>
      <c r="E46" s="200"/>
    </row>
    <row r="47" spans="1:20">
      <c r="A47" s="25"/>
      <c r="B47" s="201"/>
      <c r="C47" s="200"/>
      <c r="D47" s="200"/>
      <c r="E47" s="200"/>
    </row>
    <row r="48" spans="1:20">
      <c r="A48" s="25"/>
      <c r="B48" s="201"/>
      <c r="C48" s="200"/>
      <c r="D48" s="200"/>
      <c r="E48" s="200"/>
    </row>
    <row r="49" spans="1:5">
      <c r="A49" s="25"/>
      <c r="B49" s="201"/>
      <c r="C49" s="200"/>
      <c r="D49" s="200"/>
      <c r="E49" s="200"/>
    </row>
    <row r="50" spans="1:5">
      <c r="A50" s="25"/>
      <c r="B50" s="201"/>
      <c r="C50" s="200"/>
      <c r="D50" s="200"/>
      <c r="E50" s="200"/>
    </row>
    <row r="51" spans="1:5">
      <c r="A51" s="25"/>
      <c r="B51" s="201"/>
      <c r="C51" s="200"/>
      <c r="D51" s="200"/>
      <c r="E51" s="200"/>
    </row>
    <row r="52" spans="1:5">
      <c r="A52" s="25"/>
      <c r="B52" s="201"/>
      <c r="C52" s="200"/>
      <c r="D52" s="200"/>
      <c r="E52" s="200"/>
    </row>
    <row r="53" spans="1:5">
      <c r="A53" s="25"/>
      <c r="B53" s="201"/>
      <c r="C53" s="200"/>
      <c r="D53" s="200"/>
      <c r="E53" s="200"/>
    </row>
    <row r="54" spans="1:5">
      <c r="A54" s="25"/>
      <c r="B54" s="201"/>
      <c r="C54" s="200"/>
      <c r="D54" s="200"/>
      <c r="E54" s="200"/>
    </row>
    <row r="55" spans="1:5">
      <c r="A55" s="25"/>
      <c r="B55" s="201"/>
      <c r="C55" s="200"/>
      <c r="D55" s="200"/>
      <c r="E55" s="200"/>
    </row>
    <row r="56" spans="1:5">
      <c r="A56" s="25"/>
      <c r="B56" s="201"/>
      <c r="C56" s="200"/>
      <c r="D56" s="200"/>
      <c r="E56" s="200"/>
    </row>
    <row r="57" spans="1:5">
      <c r="A57" s="25"/>
      <c r="B57" s="201"/>
      <c r="C57" s="200"/>
      <c r="D57" s="200"/>
      <c r="E57" s="200"/>
    </row>
    <row r="58" spans="1:5">
      <c r="A58" s="25"/>
      <c r="B58" s="201"/>
      <c r="C58" s="200"/>
      <c r="D58" s="200"/>
      <c r="E58" s="200"/>
    </row>
    <row r="59" spans="1:5">
      <c r="A59" s="25"/>
      <c r="B59" s="201"/>
      <c r="C59" s="200"/>
      <c r="D59" s="200"/>
      <c r="E59" s="200"/>
    </row>
    <row r="60" spans="1:5">
      <c r="A60" s="25"/>
      <c r="B60" s="201"/>
      <c r="C60" s="200"/>
      <c r="D60" s="200"/>
      <c r="E60" s="200"/>
    </row>
    <row r="61" spans="1:5">
      <c r="A61" s="25"/>
      <c r="B61" s="201"/>
      <c r="C61" s="200"/>
      <c r="D61" s="200"/>
      <c r="E61" s="200"/>
    </row>
    <row r="62" spans="1:5">
      <c r="A62" s="25"/>
      <c r="B62" s="201"/>
      <c r="C62" s="200"/>
      <c r="D62" s="200"/>
      <c r="E62" s="200"/>
    </row>
    <row r="63" spans="1:5">
      <c r="A63" s="25"/>
      <c r="B63" s="201"/>
      <c r="C63" s="200"/>
      <c r="D63" s="200"/>
      <c r="E63" s="200"/>
    </row>
    <row r="64" spans="1:5">
      <c r="A64" s="25"/>
      <c r="B64" s="201"/>
      <c r="C64" s="200"/>
      <c r="D64" s="200"/>
      <c r="E64" s="200"/>
    </row>
    <row r="65" spans="1:5">
      <c r="A65" s="25"/>
      <c r="B65" s="201"/>
      <c r="C65" s="200"/>
      <c r="D65" s="200"/>
      <c r="E65" s="200"/>
    </row>
    <row r="66" spans="1:5">
      <c r="A66" s="25"/>
      <c r="B66" s="201"/>
      <c r="C66" s="200"/>
      <c r="D66" s="200"/>
      <c r="E66" s="200"/>
    </row>
    <row r="67" spans="1:5">
      <c r="A67" s="25"/>
      <c r="B67" s="201"/>
      <c r="C67" s="200"/>
      <c r="D67" s="200"/>
      <c r="E67" s="200"/>
    </row>
    <row r="68" spans="1:5">
      <c r="A68" s="25"/>
      <c r="B68" s="201"/>
      <c r="C68" s="200"/>
      <c r="D68" s="200"/>
      <c r="E68" s="200"/>
    </row>
    <row r="69" spans="1:5">
      <c r="A69" s="25"/>
      <c r="B69" s="201"/>
      <c r="C69" s="200"/>
      <c r="D69" s="200"/>
      <c r="E69" s="200"/>
    </row>
    <row r="70" spans="1:5">
      <c r="A70" s="25"/>
      <c r="B70" s="201"/>
      <c r="C70" s="200"/>
      <c r="D70" s="200"/>
      <c r="E70" s="200"/>
    </row>
    <row r="71" spans="1:5">
      <c r="A71" s="25"/>
      <c r="B71" s="201"/>
      <c r="C71" s="200"/>
      <c r="D71" s="200"/>
      <c r="E71" s="200"/>
    </row>
    <row r="72" spans="1:5">
      <c r="A72" s="25"/>
      <c r="B72" s="201"/>
      <c r="C72" s="200"/>
      <c r="D72" s="200"/>
      <c r="E72" s="200"/>
    </row>
    <row r="73" spans="1:5">
      <c r="A73" s="25"/>
      <c r="B73" s="201"/>
      <c r="C73" s="200"/>
      <c r="D73" s="200"/>
      <c r="E73" s="200"/>
    </row>
    <row r="74" spans="1:5">
      <c r="A74" s="25"/>
      <c r="B74" s="201"/>
      <c r="C74" s="200"/>
      <c r="D74" s="200"/>
      <c r="E74" s="200"/>
    </row>
    <row r="75" spans="1:5">
      <c r="A75" s="25"/>
      <c r="B75" s="201"/>
      <c r="C75" s="200"/>
      <c r="D75" s="200"/>
      <c r="E75" s="200"/>
    </row>
    <row r="76" spans="1:5">
      <c r="A76" s="25"/>
      <c r="B76" s="201"/>
      <c r="C76" s="200"/>
      <c r="D76" s="200"/>
      <c r="E76" s="200"/>
    </row>
    <row r="77" spans="1:5">
      <c r="A77" s="25"/>
      <c r="B77" s="201"/>
      <c r="C77" s="200"/>
      <c r="D77" s="200"/>
      <c r="E77" s="200"/>
    </row>
    <row r="78" spans="1:5">
      <c r="A78" s="25"/>
      <c r="B78" s="201"/>
      <c r="C78" s="200"/>
      <c r="D78" s="200"/>
      <c r="E78" s="200"/>
    </row>
    <row r="79" spans="1:5">
      <c r="A79" s="25"/>
      <c r="B79" s="201"/>
      <c r="C79" s="200"/>
      <c r="D79" s="200"/>
      <c r="E79" s="200"/>
    </row>
    <row r="80" spans="1:5">
      <c r="A80" s="25"/>
      <c r="B80" s="201"/>
      <c r="C80" s="200"/>
      <c r="D80" s="200"/>
      <c r="E80" s="200"/>
    </row>
    <row r="81" spans="1:5">
      <c r="A81" s="25"/>
      <c r="B81" s="201"/>
      <c r="C81" s="200"/>
      <c r="D81" s="200"/>
      <c r="E81" s="200"/>
    </row>
    <row r="82" spans="1:5">
      <c r="A82" s="25"/>
      <c r="B82" s="201"/>
      <c r="C82" s="200"/>
      <c r="D82" s="200"/>
      <c r="E82" s="200"/>
    </row>
    <row r="83" spans="1:5">
      <c r="A83" s="25"/>
      <c r="B83" s="201"/>
      <c r="C83" s="200"/>
      <c r="D83" s="200"/>
      <c r="E83" s="200"/>
    </row>
    <row r="84" spans="1:5">
      <c r="A84" s="25"/>
      <c r="B84" s="201"/>
      <c r="C84" s="200"/>
      <c r="D84" s="200"/>
      <c r="E84" s="200"/>
    </row>
    <row r="85" spans="1:5">
      <c r="A85" s="25"/>
      <c r="B85" s="201"/>
      <c r="C85" s="200"/>
      <c r="D85" s="200"/>
      <c r="E85" s="200"/>
    </row>
    <row r="86" spans="1:5">
      <c r="A86" s="25"/>
      <c r="B86" s="201"/>
      <c r="C86" s="200"/>
      <c r="D86" s="200"/>
      <c r="E86" s="200"/>
    </row>
    <row r="87" spans="1:5">
      <c r="A87" s="25"/>
      <c r="B87" s="201"/>
      <c r="C87" s="200"/>
      <c r="D87" s="200"/>
      <c r="E87" s="200"/>
    </row>
    <row r="88" spans="1:5">
      <c r="A88" s="25"/>
      <c r="B88" s="201"/>
      <c r="C88" s="200"/>
      <c r="D88" s="200"/>
      <c r="E88" s="200"/>
    </row>
    <row r="89" spans="1:5">
      <c r="A89" s="25"/>
      <c r="B89" s="201"/>
      <c r="C89" s="200"/>
      <c r="D89" s="200"/>
      <c r="E89" s="200"/>
    </row>
    <row r="90" spans="1:5">
      <c r="A90" s="25"/>
      <c r="B90" s="201"/>
      <c r="C90" s="200"/>
      <c r="D90" s="200"/>
      <c r="E90" s="200"/>
    </row>
    <row r="91" spans="1:5">
      <c r="A91" s="25"/>
      <c r="B91" s="201"/>
      <c r="C91" s="200"/>
      <c r="D91" s="200"/>
      <c r="E91" s="200"/>
    </row>
    <row r="92" spans="1:5">
      <c r="A92" s="25"/>
      <c r="B92" s="201"/>
      <c r="C92" s="200"/>
      <c r="D92" s="200"/>
      <c r="E92" s="200"/>
    </row>
    <row r="93" spans="1:5">
      <c r="A93" s="25"/>
      <c r="B93" s="201"/>
      <c r="C93" s="200"/>
      <c r="D93" s="200"/>
      <c r="E93" s="200"/>
    </row>
    <row r="94" spans="1:5">
      <c r="A94" s="25"/>
      <c r="B94" s="201"/>
      <c r="C94" s="200"/>
      <c r="D94" s="200"/>
      <c r="E94" s="200"/>
    </row>
    <row r="95" spans="1:5">
      <c r="A95" s="25"/>
      <c r="B95" s="201"/>
      <c r="C95" s="200"/>
      <c r="D95" s="200"/>
      <c r="E95" s="200"/>
    </row>
    <row r="96" spans="1:5">
      <c r="A96" s="25"/>
      <c r="B96" s="201"/>
      <c r="C96" s="200"/>
      <c r="D96" s="200"/>
      <c r="E96" s="200"/>
    </row>
    <row r="97" spans="1:5">
      <c r="A97" s="25"/>
      <c r="B97" s="201"/>
      <c r="C97" s="200"/>
      <c r="D97" s="200"/>
      <c r="E97" s="200"/>
    </row>
    <row r="98" spans="1:5">
      <c r="A98" s="25"/>
      <c r="B98" s="201"/>
      <c r="C98" s="200"/>
      <c r="D98" s="200"/>
      <c r="E98" s="200"/>
    </row>
    <row r="99" spans="1:5">
      <c r="A99" s="25"/>
      <c r="B99" s="201"/>
      <c r="C99" s="200"/>
      <c r="D99" s="200"/>
      <c r="E99" s="200"/>
    </row>
    <row r="100" spans="1:5">
      <c r="A100" s="25"/>
      <c r="B100" s="201"/>
      <c r="C100" s="200"/>
      <c r="D100" s="200"/>
      <c r="E100" s="200"/>
    </row>
    <row r="101" spans="1:5">
      <c r="A101" s="25"/>
      <c r="B101" s="201"/>
      <c r="C101" s="200"/>
      <c r="D101" s="200"/>
      <c r="E101" s="200"/>
    </row>
    <row r="102" spans="1:5">
      <c r="A102" s="25"/>
      <c r="B102" s="201"/>
      <c r="C102" s="200"/>
      <c r="D102" s="200"/>
      <c r="E102" s="200"/>
    </row>
    <row r="103" spans="1:5">
      <c r="A103" s="25"/>
      <c r="B103" s="201"/>
      <c r="C103" s="200"/>
      <c r="D103" s="200"/>
      <c r="E103" s="200"/>
    </row>
    <row r="104" spans="1:5">
      <c r="A104" s="25"/>
      <c r="B104" s="201"/>
      <c r="C104" s="200"/>
      <c r="D104" s="200"/>
      <c r="E104" s="200"/>
    </row>
    <row r="105" spans="1:5">
      <c r="A105" s="25"/>
      <c r="B105" s="201"/>
      <c r="C105" s="200"/>
      <c r="D105" s="200"/>
      <c r="E105" s="200"/>
    </row>
    <row r="106" spans="1:5">
      <c r="A106" s="25"/>
      <c r="B106" s="201"/>
      <c r="C106" s="200"/>
      <c r="D106" s="200"/>
      <c r="E106" s="200"/>
    </row>
    <row r="107" spans="1:5">
      <c r="A107" s="25"/>
      <c r="B107" s="201"/>
      <c r="C107" s="200"/>
      <c r="D107" s="200"/>
      <c r="E107" s="200"/>
    </row>
    <row r="108" spans="1:5">
      <c r="A108" s="25"/>
      <c r="B108" s="201"/>
      <c r="C108" s="200"/>
      <c r="D108" s="200"/>
      <c r="E108" s="200"/>
    </row>
    <row r="109" spans="1:5">
      <c r="A109" s="25"/>
      <c r="B109" s="201"/>
      <c r="C109" s="200"/>
      <c r="D109" s="200"/>
      <c r="E109" s="200"/>
    </row>
    <row r="110" spans="1:5">
      <c r="A110" s="25"/>
      <c r="B110" s="201"/>
      <c r="C110" s="200"/>
      <c r="D110" s="200"/>
      <c r="E110" s="200"/>
    </row>
    <row r="111" spans="1:5">
      <c r="A111" s="25"/>
      <c r="B111" s="201"/>
      <c r="C111" s="200"/>
      <c r="D111" s="200"/>
      <c r="E111" s="200"/>
    </row>
    <row r="112" spans="1:5">
      <c r="A112" s="25"/>
      <c r="B112" s="201"/>
      <c r="C112" s="200"/>
      <c r="D112" s="200"/>
      <c r="E112" s="200"/>
    </row>
    <row r="113" spans="1:5">
      <c r="A113" s="25"/>
      <c r="B113" s="201"/>
      <c r="C113" s="200"/>
      <c r="D113" s="200"/>
      <c r="E113" s="200"/>
    </row>
    <row r="114" spans="1:5">
      <c r="A114" s="25"/>
      <c r="B114" s="201"/>
      <c r="C114" s="200"/>
      <c r="D114" s="200"/>
      <c r="E114" s="200"/>
    </row>
    <row r="115" spans="1:5">
      <c r="A115" s="25"/>
      <c r="B115" s="201"/>
      <c r="C115" s="200"/>
      <c r="D115" s="200"/>
      <c r="E115" s="200"/>
    </row>
    <row r="116" spans="1:5">
      <c r="A116" s="25"/>
      <c r="B116" s="201"/>
      <c r="C116" s="200"/>
      <c r="D116" s="200"/>
      <c r="E116" s="200"/>
    </row>
    <row r="117" spans="1:5">
      <c r="A117" s="25"/>
      <c r="B117" s="201"/>
      <c r="C117" s="200"/>
      <c r="D117" s="200"/>
      <c r="E117" s="200"/>
    </row>
    <row r="118" spans="1:5">
      <c r="A118" s="25"/>
      <c r="B118" s="201"/>
      <c r="C118" s="200"/>
      <c r="D118" s="200"/>
      <c r="E118" s="200"/>
    </row>
    <row r="119" spans="1:5">
      <c r="A119" s="25"/>
      <c r="B119" s="201"/>
      <c r="C119" s="200"/>
      <c r="D119" s="200"/>
      <c r="E119" s="200"/>
    </row>
    <row r="120" spans="1:5">
      <c r="A120" s="25"/>
      <c r="B120" s="201"/>
      <c r="C120" s="200"/>
      <c r="D120" s="200"/>
      <c r="E120" s="200"/>
    </row>
    <row r="121" spans="1:5">
      <c r="A121" s="25"/>
      <c r="B121" s="201"/>
      <c r="C121" s="200"/>
      <c r="D121" s="200"/>
      <c r="E121" s="200"/>
    </row>
    <row r="122" spans="1:5">
      <c r="A122" s="25"/>
      <c r="B122" s="201"/>
      <c r="C122" s="200"/>
      <c r="D122" s="200"/>
      <c r="E122" s="200"/>
    </row>
    <row r="123" spans="1:5">
      <c r="A123" s="25"/>
      <c r="B123" s="201"/>
      <c r="C123" s="200"/>
      <c r="D123" s="200"/>
      <c r="E123" s="200"/>
    </row>
    <row r="124" spans="1:5">
      <c r="A124" s="25"/>
      <c r="B124" s="201"/>
      <c r="C124" s="200"/>
      <c r="D124" s="200"/>
      <c r="E124" s="200"/>
    </row>
    <row r="125" spans="1:5">
      <c r="A125" s="25"/>
      <c r="B125" s="201"/>
      <c r="C125" s="200"/>
      <c r="D125" s="200"/>
      <c r="E125" s="200"/>
    </row>
    <row r="126" spans="1:5">
      <c r="A126" s="25"/>
      <c r="B126" s="201"/>
      <c r="C126" s="200"/>
      <c r="D126" s="200"/>
      <c r="E126" s="200"/>
    </row>
    <row r="127" spans="1:5">
      <c r="A127" s="25"/>
      <c r="B127" s="201"/>
      <c r="C127" s="200"/>
      <c r="D127" s="200"/>
      <c r="E127" s="200"/>
    </row>
    <row r="128" spans="1:5">
      <c r="A128" s="25"/>
      <c r="B128" s="201"/>
      <c r="C128" s="200"/>
      <c r="D128" s="200"/>
      <c r="E128" s="200"/>
    </row>
    <row r="129" spans="1:5">
      <c r="A129" s="25"/>
      <c r="B129" s="201"/>
      <c r="C129" s="200"/>
      <c r="D129" s="200"/>
      <c r="E129" s="200"/>
    </row>
    <row r="130" spans="1:5">
      <c r="A130" s="25"/>
      <c r="B130" s="201"/>
      <c r="C130" s="200"/>
      <c r="D130" s="200"/>
      <c r="E130" s="200"/>
    </row>
    <row r="131" spans="1:5">
      <c r="A131" s="25"/>
      <c r="B131" s="201"/>
      <c r="C131" s="200"/>
      <c r="D131" s="200"/>
      <c r="E131" s="200"/>
    </row>
    <row r="132" spans="1:5">
      <c r="A132" s="25"/>
      <c r="B132" s="201"/>
      <c r="C132" s="200"/>
      <c r="D132" s="200"/>
      <c r="E132" s="200"/>
    </row>
    <row r="133" spans="1:5">
      <c r="A133" s="25"/>
      <c r="B133" s="201"/>
      <c r="C133" s="200"/>
      <c r="D133" s="200"/>
      <c r="E133" s="200"/>
    </row>
    <row r="134" spans="1:5">
      <c r="A134" s="25"/>
      <c r="B134" s="201"/>
      <c r="C134" s="200"/>
      <c r="D134" s="200"/>
      <c r="E134" s="200"/>
    </row>
    <row r="135" spans="1:5">
      <c r="A135" s="25"/>
      <c r="B135" s="201"/>
      <c r="C135" s="200"/>
      <c r="D135" s="200"/>
      <c r="E135" s="200"/>
    </row>
    <row r="136" spans="1:5">
      <c r="A136" s="25"/>
      <c r="B136" s="201"/>
      <c r="C136" s="200"/>
      <c r="D136" s="200"/>
      <c r="E136" s="200"/>
    </row>
    <row r="137" spans="1:5">
      <c r="A137" s="25"/>
      <c r="B137" s="201"/>
      <c r="C137" s="200"/>
      <c r="D137" s="200"/>
      <c r="E137" s="200"/>
    </row>
    <row r="138" spans="1:5">
      <c r="A138" s="25"/>
      <c r="B138" s="201"/>
      <c r="C138" s="200"/>
      <c r="D138" s="200"/>
      <c r="E138" s="200"/>
    </row>
    <row r="139" spans="1:5">
      <c r="A139" s="25"/>
      <c r="B139" s="201"/>
      <c r="C139" s="200"/>
      <c r="D139" s="200"/>
      <c r="E139" s="200"/>
    </row>
    <row r="140" spans="1:5">
      <c r="A140" s="25"/>
      <c r="B140" s="201"/>
      <c r="C140" s="200"/>
      <c r="D140" s="200"/>
      <c r="E140" s="200"/>
    </row>
    <row r="141" spans="1:5">
      <c r="A141" s="25"/>
      <c r="B141" s="201"/>
      <c r="C141" s="200"/>
      <c r="D141" s="200"/>
      <c r="E141" s="200"/>
    </row>
    <row r="142" spans="1:5">
      <c r="A142" s="25"/>
      <c r="B142" s="201"/>
      <c r="C142" s="200"/>
      <c r="D142" s="200"/>
      <c r="E142" s="200"/>
    </row>
    <row r="143" spans="1:5">
      <c r="A143" s="25"/>
      <c r="B143" s="201"/>
      <c r="C143" s="200"/>
      <c r="D143" s="200"/>
      <c r="E143" s="200"/>
    </row>
    <row r="144" spans="1:5">
      <c r="A144" s="25"/>
      <c r="B144" s="201"/>
      <c r="C144" s="200"/>
      <c r="D144" s="200"/>
      <c r="E144" s="200"/>
    </row>
    <row r="145" spans="1:5">
      <c r="A145" s="25"/>
      <c r="B145" s="201"/>
      <c r="C145" s="200"/>
      <c r="D145" s="200"/>
      <c r="E145" s="200"/>
    </row>
    <row r="146" spans="1:5">
      <c r="A146" s="25"/>
      <c r="B146" s="201"/>
      <c r="C146" s="200"/>
      <c r="D146" s="200"/>
      <c r="E146" s="200"/>
    </row>
    <row r="147" spans="1:5">
      <c r="A147" s="25"/>
      <c r="B147" s="201"/>
      <c r="C147" s="200"/>
      <c r="D147" s="200"/>
      <c r="E147" s="200"/>
    </row>
    <row r="148" spans="1:5">
      <c r="A148" s="25"/>
      <c r="B148" s="201"/>
      <c r="C148" s="200"/>
      <c r="D148" s="200"/>
      <c r="E148" s="200"/>
    </row>
    <row r="149" spans="1:5">
      <c r="A149" s="25"/>
      <c r="B149" s="201"/>
      <c r="C149" s="200"/>
      <c r="D149" s="200"/>
      <c r="E149" s="200"/>
    </row>
    <row r="150" spans="1:5">
      <c r="A150" s="25"/>
      <c r="B150" s="201"/>
      <c r="C150" s="200"/>
      <c r="D150" s="200"/>
      <c r="E150" s="200"/>
    </row>
    <row r="151" spans="1:5">
      <c r="A151" s="25"/>
      <c r="B151" s="201"/>
      <c r="C151" s="200"/>
      <c r="D151" s="200"/>
      <c r="E151" s="200"/>
    </row>
    <row r="152" spans="1:5">
      <c r="A152" s="25"/>
      <c r="B152" s="201"/>
      <c r="C152" s="200"/>
      <c r="D152" s="200"/>
      <c r="E152" s="200"/>
    </row>
    <row r="153" spans="1:5">
      <c r="A153" s="25"/>
      <c r="B153" s="201"/>
      <c r="C153" s="200"/>
      <c r="D153" s="200"/>
      <c r="E153" s="200"/>
    </row>
    <row r="154" spans="1:5">
      <c r="A154" s="25"/>
      <c r="B154" s="201"/>
      <c r="C154" s="200"/>
      <c r="D154" s="200"/>
      <c r="E154" s="200"/>
    </row>
    <row r="155" spans="1:5">
      <c r="A155" s="25"/>
      <c r="B155" s="201"/>
      <c r="C155" s="200"/>
      <c r="D155" s="200"/>
      <c r="E155" s="200"/>
    </row>
    <row r="156" spans="1:5">
      <c r="A156" s="25"/>
      <c r="B156" s="201"/>
      <c r="C156" s="200"/>
      <c r="D156" s="200"/>
      <c r="E156" s="200"/>
    </row>
    <row r="157" spans="1:5">
      <c r="A157" s="25"/>
      <c r="B157" s="201"/>
      <c r="C157" s="200"/>
      <c r="D157" s="200"/>
      <c r="E157" s="200"/>
    </row>
    <row r="158" spans="1:5">
      <c r="A158" s="25"/>
      <c r="B158" s="201"/>
      <c r="C158" s="200"/>
      <c r="D158" s="200"/>
      <c r="E158" s="200"/>
    </row>
    <row r="159" spans="1:5">
      <c r="A159" s="25"/>
      <c r="B159" s="201"/>
      <c r="C159" s="200"/>
      <c r="D159" s="200"/>
      <c r="E159" s="200"/>
    </row>
    <row r="160" spans="1:5">
      <c r="A160" s="25"/>
      <c r="B160" s="201"/>
      <c r="C160" s="200"/>
      <c r="D160" s="200"/>
      <c r="E160" s="200"/>
    </row>
    <row r="161" spans="1:5">
      <c r="A161" s="25"/>
      <c r="B161" s="201"/>
      <c r="C161" s="200"/>
      <c r="D161" s="200"/>
      <c r="E161" s="200"/>
    </row>
    <row r="162" spans="1:5">
      <c r="A162" s="25"/>
      <c r="B162" s="201"/>
      <c r="C162" s="200"/>
      <c r="D162" s="200"/>
      <c r="E162" s="200"/>
    </row>
    <row r="163" spans="1:5">
      <c r="A163" s="25"/>
      <c r="B163" s="201"/>
      <c r="C163" s="200"/>
      <c r="D163" s="200"/>
      <c r="E163" s="200"/>
    </row>
    <row r="164" spans="1:5">
      <c r="A164" s="25"/>
      <c r="B164" s="201"/>
      <c r="C164" s="200"/>
      <c r="D164" s="200"/>
      <c r="E164" s="200"/>
    </row>
    <row r="165" spans="1:5">
      <c r="A165" s="25"/>
      <c r="B165" s="201"/>
      <c r="C165" s="200"/>
      <c r="D165" s="200"/>
      <c r="E165" s="200"/>
    </row>
    <row r="166" spans="1:5">
      <c r="A166" s="25"/>
      <c r="B166" s="201"/>
      <c r="C166" s="200"/>
      <c r="D166" s="200"/>
      <c r="E166" s="200"/>
    </row>
    <row r="167" spans="1:5">
      <c r="A167" s="25"/>
      <c r="B167" s="201"/>
      <c r="C167" s="200"/>
      <c r="D167" s="200"/>
      <c r="E167" s="200"/>
    </row>
    <row r="168" spans="1:5">
      <c r="A168" s="25"/>
      <c r="B168" s="201"/>
      <c r="C168" s="200"/>
      <c r="D168" s="200"/>
      <c r="E168" s="200"/>
    </row>
    <row r="169" spans="1:5">
      <c r="A169" s="25"/>
      <c r="B169" s="201"/>
      <c r="C169" s="200"/>
      <c r="D169" s="200"/>
      <c r="E169" s="200"/>
    </row>
    <row r="170" spans="1:5">
      <c r="A170" s="25"/>
      <c r="B170" s="201"/>
      <c r="C170" s="200"/>
      <c r="D170" s="200"/>
      <c r="E170" s="200"/>
    </row>
    <row r="171" spans="1:5">
      <c r="A171" s="25"/>
      <c r="B171" s="201"/>
      <c r="C171" s="200"/>
      <c r="D171" s="200"/>
      <c r="E171" s="200"/>
    </row>
    <row r="172" spans="1:5">
      <c r="A172" s="25"/>
      <c r="B172" s="201"/>
      <c r="C172" s="200"/>
      <c r="D172" s="200"/>
      <c r="E172" s="200"/>
    </row>
    <row r="173" spans="1:5">
      <c r="A173" s="25"/>
      <c r="B173" s="201"/>
      <c r="C173" s="200"/>
      <c r="D173" s="200"/>
      <c r="E173" s="200"/>
    </row>
    <row r="174" spans="1:5">
      <c r="A174" s="25"/>
      <c r="B174" s="201"/>
      <c r="C174" s="200"/>
      <c r="D174" s="200"/>
      <c r="E174" s="200"/>
    </row>
    <row r="175" spans="1:5">
      <c r="A175" s="25"/>
      <c r="B175" s="201"/>
      <c r="C175" s="200"/>
      <c r="D175" s="200"/>
      <c r="E175" s="200"/>
    </row>
    <row r="176" spans="1:5">
      <c r="A176" s="25"/>
      <c r="B176" s="201"/>
      <c r="C176" s="200"/>
      <c r="D176" s="200"/>
      <c r="E176" s="200"/>
    </row>
    <row r="177" spans="1:5">
      <c r="A177" s="25"/>
      <c r="B177" s="201"/>
      <c r="C177" s="200"/>
      <c r="D177" s="200"/>
      <c r="E177" s="200"/>
    </row>
    <row r="178" spans="1:5">
      <c r="A178" s="25"/>
      <c r="B178" s="201"/>
      <c r="C178" s="200"/>
      <c r="D178" s="200"/>
      <c r="E178" s="200"/>
    </row>
    <row r="179" spans="1:5">
      <c r="A179" s="25"/>
      <c r="B179" s="201"/>
      <c r="C179" s="200"/>
      <c r="D179" s="200"/>
      <c r="E179" s="200"/>
    </row>
    <row r="180" spans="1:5">
      <c r="A180" s="25"/>
      <c r="B180" s="201"/>
      <c r="C180" s="200"/>
      <c r="D180" s="200"/>
      <c r="E180" s="200"/>
    </row>
    <row r="181" spans="1:5">
      <c r="A181" s="25"/>
      <c r="B181" s="201"/>
      <c r="C181" s="200"/>
      <c r="D181" s="200"/>
      <c r="E181" s="200"/>
    </row>
    <row r="182" spans="1:5">
      <c r="A182" s="25"/>
      <c r="B182" s="201"/>
      <c r="C182" s="200"/>
      <c r="D182" s="200"/>
      <c r="E182" s="200"/>
    </row>
    <row r="183" spans="1:5">
      <c r="A183" s="25"/>
      <c r="B183" s="201"/>
      <c r="C183" s="200"/>
      <c r="D183" s="200"/>
      <c r="E183" s="200"/>
    </row>
    <row r="184" spans="1:5">
      <c r="A184" s="25"/>
      <c r="B184" s="201"/>
      <c r="C184" s="200"/>
      <c r="D184" s="200"/>
      <c r="E184" s="200"/>
    </row>
    <row r="185" spans="1:5">
      <c r="A185" s="25"/>
      <c r="B185" s="201"/>
      <c r="C185" s="200"/>
      <c r="D185" s="200"/>
      <c r="E185" s="200"/>
    </row>
    <row r="186" spans="1:5">
      <c r="A186" s="25"/>
      <c r="B186" s="201"/>
      <c r="C186" s="200"/>
      <c r="D186" s="200"/>
      <c r="E186" s="200"/>
    </row>
    <row r="187" spans="1:5">
      <c r="A187" s="25"/>
      <c r="B187" s="201"/>
      <c r="C187" s="200"/>
      <c r="D187" s="200"/>
      <c r="E187" s="200"/>
    </row>
    <row r="188" spans="1:5">
      <c r="A188" s="25"/>
      <c r="B188" s="201"/>
      <c r="C188" s="200"/>
      <c r="D188" s="200"/>
      <c r="E188" s="200"/>
    </row>
    <row r="189" spans="1:5">
      <c r="A189" s="25"/>
      <c r="B189" s="201"/>
      <c r="C189" s="200"/>
      <c r="D189" s="200"/>
      <c r="E189" s="200"/>
    </row>
    <row r="190" spans="1:5">
      <c r="A190" s="25"/>
      <c r="B190" s="201"/>
      <c r="C190" s="200"/>
      <c r="D190" s="200"/>
      <c r="E190" s="200"/>
    </row>
    <row r="191" spans="1:5">
      <c r="A191" s="25"/>
      <c r="B191" s="201"/>
      <c r="C191" s="200"/>
      <c r="D191" s="200"/>
      <c r="E191" s="200"/>
    </row>
    <row r="192" spans="1:5">
      <c r="A192" s="25"/>
      <c r="B192" s="201"/>
      <c r="C192" s="200"/>
      <c r="D192" s="200"/>
      <c r="E192" s="200"/>
    </row>
    <row r="193" spans="1:5">
      <c r="A193" s="25"/>
      <c r="B193" s="201"/>
      <c r="C193" s="200"/>
      <c r="D193" s="200"/>
      <c r="E193" s="200"/>
    </row>
    <row r="194" spans="1:5">
      <c r="A194" s="25"/>
      <c r="B194" s="201"/>
      <c r="C194" s="200"/>
      <c r="D194" s="200"/>
      <c r="E194" s="200"/>
    </row>
    <row r="195" spans="1:5">
      <c r="A195" s="25"/>
      <c r="B195" s="201"/>
      <c r="C195" s="200"/>
      <c r="D195" s="200"/>
      <c r="E195" s="200"/>
    </row>
    <row r="196" spans="1:5">
      <c r="A196" s="25"/>
      <c r="B196" s="201"/>
      <c r="C196" s="200"/>
      <c r="D196" s="200"/>
      <c r="E196" s="200"/>
    </row>
    <row r="197" spans="1:5">
      <c r="A197" s="25"/>
      <c r="B197" s="201"/>
      <c r="C197" s="200"/>
      <c r="D197" s="200"/>
      <c r="E197" s="200"/>
    </row>
    <row r="198" spans="1:5">
      <c r="A198" s="25"/>
      <c r="B198" s="201"/>
      <c r="C198" s="200"/>
      <c r="D198" s="200"/>
      <c r="E198" s="200"/>
    </row>
    <row r="199" spans="1:5">
      <c r="A199" s="25"/>
      <c r="B199" s="201"/>
      <c r="C199" s="200"/>
      <c r="D199" s="200"/>
      <c r="E199" s="200"/>
    </row>
    <row r="200" spans="1:5">
      <c r="A200" s="25"/>
      <c r="B200" s="201"/>
      <c r="C200" s="200"/>
      <c r="D200" s="200"/>
      <c r="E200" s="200"/>
    </row>
    <row r="201" spans="1:5">
      <c r="A201" s="25"/>
      <c r="B201" s="201"/>
      <c r="C201" s="200"/>
      <c r="D201" s="200"/>
      <c r="E201" s="200"/>
    </row>
    <row r="202" spans="1:5">
      <c r="A202" s="25"/>
      <c r="B202" s="201"/>
      <c r="C202" s="200"/>
      <c r="D202" s="200"/>
      <c r="E202" s="200"/>
    </row>
    <row r="203" spans="1:5">
      <c r="A203" s="25"/>
      <c r="B203" s="201"/>
      <c r="C203" s="200"/>
      <c r="D203" s="200"/>
      <c r="E203" s="200"/>
    </row>
    <row r="204" spans="1:5">
      <c r="A204" s="25"/>
      <c r="B204" s="201"/>
      <c r="C204" s="200"/>
      <c r="D204" s="200"/>
      <c r="E204" s="200"/>
    </row>
    <row r="205" spans="1:5">
      <c r="A205" s="25"/>
      <c r="B205" s="201"/>
      <c r="C205" s="200"/>
      <c r="D205" s="200"/>
      <c r="E205" s="200"/>
    </row>
    <row r="206" spans="1:5">
      <c r="A206" s="25"/>
      <c r="B206" s="201"/>
      <c r="C206" s="200"/>
      <c r="D206" s="200"/>
      <c r="E206" s="200"/>
    </row>
    <row r="207" spans="1:5">
      <c r="A207" s="25"/>
      <c r="B207" s="201"/>
      <c r="C207" s="200"/>
      <c r="D207" s="200"/>
      <c r="E207" s="200"/>
    </row>
    <row r="208" spans="1:5">
      <c r="A208" s="25"/>
      <c r="B208" s="201"/>
      <c r="C208" s="200"/>
      <c r="D208" s="200"/>
      <c r="E208" s="200"/>
    </row>
    <row r="209" spans="1:5">
      <c r="A209" s="25"/>
      <c r="B209" s="201"/>
      <c r="C209" s="200"/>
      <c r="D209" s="200"/>
      <c r="E209" s="200"/>
    </row>
    <row r="210" spans="1:5">
      <c r="A210" s="25"/>
      <c r="B210" s="201"/>
      <c r="C210" s="200"/>
      <c r="D210" s="200"/>
      <c r="E210" s="200"/>
    </row>
    <row r="211" spans="1:5">
      <c r="A211" s="25"/>
      <c r="B211" s="201"/>
      <c r="C211" s="200"/>
      <c r="D211" s="200"/>
      <c r="E211" s="200"/>
    </row>
    <row r="212" spans="1:5">
      <c r="A212" s="25"/>
      <c r="B212" s="201"/>
      <c r="C212" s="200"/>
      <c r="D212" s="200"/>
      <c r="E212" s="200"/>
    </row>
    <row r="213" spans="1:5">
      <c r="A213" s="25"/>
      <c r="B213" s="201"/>
      <c r="C213" s="200"/>
      <c r="D213" s="200"/>
      <c r="E213" s="200"/>
    </row>
    <row r="214" spans="1:5">
      <c r="A214" s="25"/>
      <c r="B214" s="201"/>
      <c r="C214" s="200"/>
      <c r="D214" s="200"/>
      <c r="E214" s="200"/>
    </row>
    <row r="215" spans="1:5">
      <c r="A215" s="25"/>
      <c r="B215" s="201"/>
      <c r="C215" s="200"/>
      <c r="D215" s="200"/>
      <c r="E215" s="200"/>
    </row>
    <row r="216" spans="1:5">
      <c r="A216" s="25"/>
      <c r="B216" s="201"/>
      <c r="C216" s="200"/>
      <c r="D216" s="200"/>
      <c r="E216" s="200"/>
    </row>
    <row r="217" spans="1:5">
      <c r="A217" s="25"/>
      <c r="B217" s="201"/>
      <c r="C217" s="200"/>
      <c r="D217" s="200"/>
      <c r="E217" s="200"/>
    </row>
    <row r="218" spans="1:5">
      <c r="A218" s="25"/>
      <c r="B218" s="201"/>
      <c r="C218" s="200"/>
      <c r="D218" s="200"/>
      <c r="E218" s="200"/>
    </row>
    <row r="219" spans="1:5">
      <c r="A219" s="25"/>
      <c r="B219" s="201"/>
      <c r="C219" s="200"/>
      <c r="D219" s="200"/>
      <c r="E219" s="200"/>
    </row>
    <row r="220" spans="1:5">
      <c r="A220" s="25"/>
      <c r="B220" s="201"/>
      <c r="C220" s="200"/>
      <c r="D220" s="200"/>
      <c r="E220" s="200"/>
    </row>
    <row r="221" spans="1:5">
      <c r="A221" s="25"/>
      <c r="B221" s="201"/>
      <c r="C221" s="200"/>
      <c r="D221" s="200"/>
      <c r="E221" s="200"/>
    </row>
    <row r="222" spans="1:5">
      <c r="A222" s="25"/>
      <c r="B222" s="201"/>
      <c r="C222" s="200"/>
      <c r="D222" s="200"/>
      <c r="E222" s="200"/>
    </row>
    <row r="223" spans="1:5">
      <c r="A223" s="25"/>
      <c r="B223" s="201"/>
      <c r="C223" s="200"/>
      <c r="D223" s="200"/>
      <c r="E223" s="200"/>
    </row>
    <row r="224" spans="1:5">
      <c r="A224" s="25"/>
      <c r="B224" s="201"/>
      <c r="C224" s="200"/>
      <c r="D224" s="200"/>
      <c r="E224" s="200"/>
    </row>
    <row r="225" spans="1:5">
      <c r="A225" s="25"/>
      <c r="B225" s="201"/>
      <c r="C225" s="200"/>
      <c r="D225" s="200"/>
      <c r="E225" s="200"/>
    </row>
    <row r="226" spans="1:5">
      <c r="A226" s="25"/>
      <c r="B226" s="201"/>
      <c r="C226" s="200"/>
      <c r="D226" s="200"/>
      <c r="E226" s="200"/>
    </row>
    <row r="227" spans="1:5">
      <c r="A227" s="25"/>
      <c r="B227" s="201"/>
      <c r="C227" s="200"/>
      <c r="D227" s="200"/>
      <c r="E227" s="200"/>
    </row>
    <row r="228" spans="1:5">
      <c r="A228" s="25"/>
      <c r="B228" s="201"/>
      <c r="C228" s="200"/>
      <c r="D228" s="200"/>
      <c r="E228" s="200"/>
    </row>
    <row r="229" spans="1:5">
      <c r="A229" s="25"/>
      <c r="B229" s="201"/>
      <c r="C229" s="200"/>
      <c r="D229" s="200"/>
      <c r="E229" s="200"/>
    </row>
    <row r="230" spans="1:5">
      <c r="A230" s="25"/>
      <c r="B230" s="201"/>
      <c r="C230" s="200"/>
      <c r="D230" s="200"/>
      <c r="E230" s="200"/>
    </row>
    <row r="231" spans="1:5">
      <c r="A231" s="25"/>
      <c r="B231" s="201"/>
      <c r="C231" s="200"/>
      <c r="D231" s="200"/>
      <c r="E231" s="200"/>
    </row>
    <row r="232" spans="1:5">
      <c r="A232" s="25"/>
      <c r="B232" s="201"/>
      <c r="C232" s="200"/>
      <c r="D232" s="200"/>
      <c r="E232" s="200"/>
    </row>
    <row r="233" spans="1:5">
      <c r="A233" s="25"/>
      <c r="B233" s="201"/>
      <c r="C233" s="200"/>
      <c r="D233" s="200"/>
      <c r="E233" s="200"/>
    </row>
    <row r="234" spans="1:5">
      <c r="A234" s="25"/>
      <c r="B234" s="201"/>
      <c r="C234" s="200"/>
      <c r="D234" s="200"/>
      <c r="E234" s="200"/>
    </row>
    <row r="235" spans="1:5">
      <c r="A235" s="25"/>
      <c r="B235" s="201"/>
      <c r="C235" s="200"/>
      <c r="D235" s="200"/>
      <c r="E235" s="200"/>
    </row>
    <row r="236" spans="1:5">
      <c r="A236" s="25"/>
      <c r="B236" s="201"/>
      <c r="C236" s="200"/>
      <c r="D236" s="200"/>
      <c r="E236" s="200"/>
    </row>
    <row r="237" spans="1:5">
      <c r="A237" s="25"/>
      <c r="B237" s="201"/>
      <c r="C237" s="200"/>
      <c r="D237" s="200"/>
      <c r="E237" s="200"/>
    </row>
    <row r="238" spans="1:5">
      <c r="A238" s="25"/>
      <c r="B238" s="201"/>
      <c r="C238" s="200"/>
      <c r="D238" s="200"/>
      <c r="E238" s="200"/>
    </row>
    <row r="239" spans="1:5">
      <c r="A239" s="25"/>
      <c r="B239" s="201"/>
      <c r="C239" s="200"/>
      <c r="D239" s="200"/>
      <c r="E239" s="200"/>
    </row>
    <row r="240" spans="1:5">
      <c r="A240" s="25"/>
      <c r="B240" s="201"/>
      <c r="C240" s="200"/>
      <c r="D240" s="200"/>
      <c r="E240" s="200"/>
    </row>
    <row r="241" spans="1:5">
      <c r="A241" s="25"/>
      <c r="B241" s="201"/>
      <c r="C241" s="200"/>
      <c r="D241" s="200"/>
      <c r="E241" s="200"/>
    </row>
    <row r="242" spans="1:5">
      <c r="A242" s="25"/>
      <c r="B242" s="201"/>
      <c r="C242" s="200"/>
      <c r="D242" s="200"/>
      <c r="E242" s="200"/>
    </row>
    <row r="243" spans="1:5">
      <c r="A243" s="25"/>
      <c r="B243" s="201"/>
      <c r="C243" s="200"/>
      <c r="D243" s="200"/>
      <c r="E243" s="200"/>
    </row>
    <row r="244" spans="1:5">
      <c r="A244" s="25"/>
      <c r="B244" s="201"/>
      <c r="C244" s="200"/>
      <c r="D244" s="200"/>
      <c r="E244" s="200"/>
    </row>
    <row r="245" spans="1:5">
      <c r="A245" s="25"/>
      <c r="B245" s="201"/>
      <c r="C245" s="200"/>
      <c r="D245" s="200"/>
      <c r="E245" s="200"/>
    </row>
    <row r="246" spans="1:5">
      <c r="A246" s="25"/>
      <c r="B246" s="201"/>
      <c r="C246" s="200"/>
      <c r="D246" s="200"/>
      <c r="E246" s="200"/>
    </row>
    <row r="247" spans="1:5">
      <c r="A247" s="25"/>
      <c r="B247" s="201"/>
      <c r="C247" s="200"/>
      <c r="D247" s="200"/>
      <c r="E247" s="200"/>
    </row>
    <row r="248" spans="1:5">
      <c r="A248" s="25"/>
      <c r="B248" s="201"/>
      <c r="C248" s="200"/>
      <c r="D248" s="200"/>
      <c r="E248" s="200"/>
    </row>
    <row r="249" spans="1:5">
      <c r="A249" s="25"/>
      <c r="B249" s="201"/>
      <c r="C249" s="200"/>
      <c r="D249" s="200"/>
      <c r="E249" s="200"/>
    </row>
    <row r="250" spans="1:5">
      <c r="A250" s="25"/>
      <c r="B250" s="201"/>
      <c r="C250" s="200"/>
      <c r="D250" s="200"/>
      <c r="E250" s="200"/>
    </row>
    <row r="251" spans="1:5">
      <c r="A251" s="25"/>
      <c r="B251" s="201"/>
      <c r="C251" s="200"/>
      <c r="D251" s="200"/>
      <c r="E251" s="200"/>
    </row>
    <row r="252" spans="1:5">
      <c r="A252" s="25"/>
      <c r="B252" s="201"/>
      <c r="C252" s="200"/>
      <c r="D252" s="200"/>
      <c r="E252" s="200"/>
    </row>
    <row r="253" spans="1:5">
      <c r="A253" s="25"/>
      <c r="B253" s="201"/>
      <c r="C253" s="200"/>
      <c r="D253" s="200"/>
      <c r="E253" s="200"/>
    </row>
    <row r="254" spans="1:5">
      <c r="A254" s="25"/>
      <c r="B254" s="201"/>
      <c r="C254" s="200"/>
      <c r="D254" s="200"/>
      <c r="E254" s="200"/>
    </row>
    <row r="255" spans="1:5">
      <c r="A255" s="25"/>
      <c r="B255" s="201"/>
      <c r="C255" s="200"/>
      <c r="D255" s="200"/>
      <c r="E255" s="200"/>
    </row>
    <row r="256" spans="1:5">
      <c r="A256" s="25"/>
      <c r="B256" s="201"/>
      <c r="C256" s="200"/>
      <c r="D256" s="200"/>
      <c r="E256" s="200"/>
    </row>
    <row r="257" spans="1:5">
      <c r="A257" s="25"/>
      <c r="B257" s="201"/>
      <c r="C257" s="200"/>
      <c r="D257" s="200"/>
      <c r="E257" s="200"/>
    </row>
    <row r="258" spans="1:5">
      <c r="A258" s="25"/>
      <c r="B258" s="201"/>
      <c r="C258" s="200"/>
      <c r="D258" s="200"/>
      <c r="E258" s="200"/>
    </row>
    <row r="259" spans="1:5">
      <c r="A259" s="25"/>
      <c r="B259" s="201"/>
      <c r="C259" s="200"/>
      <c r="D259" s="200"/>
      <c r="E259" s="200"/>
    </row>
    <row r="260" spans="1:5">
      <c r="A260" s="25"/>
      <c r="B260" s="201"/>
      <c r="C260" s="200"/>
      <c r="D260" s="200"/>
      <c r="E260" s="200"/>
    </row>
    <row r="261" spans="1:5">
      <c r="A261" s="25"/>
      <c r="B261" s="201"/>
      <c r="C261" s="200"/>
      <c r="D261" s="200"/>
      <c r="E261" s="200"/>
    </row>
    <row r="262" spans="1:5">
      <c r="A262" s="25"/>
      <c r="B262" s="201"/>
      <c r="C262" s="200"/>
      <c r="D262" s="200"/>
      <c r="E262" s="200"/>
    </row>
    <row r="263" spans="1:5">
      <c r="A263" s="25"/>
      <c r="B263" s="201"/>
      <c r="C263" s="200"/>
      <c r="D263" s="200"/>
      <c r="E263" s="200"/>
    </row>
    <row r="264" spans="1:5">
      <c r="A264" s="25"/>
      <c r="B264" s="201"/>
      <c r="C264" s="200"/>
      <c r="D264" s="200"/>
      <c r="E264" s="200"/>
    </row>
    <row r="265" spans="1:5">
      <c r="A265" s="25"/>
      <c r="B265" s="201"/>
      <c r="C265" s="200"/>
      <c r="D265" s="200"/>
      <c r="E265" s="200"/>
    </row>
    <row r="266" spans="1:5">
      <c r="A266" s="25"/>
      <c r="B266" s="201"/>
      <c r="C266" s="200"/>
      <c r="D266" s="200"/>
      <c r="E266" s="200"/>
    </row>
    <row r="267" spans="1:5">
      <c r="A267" s="25"/>
      <c r="B267" s="201"/>
      <c r="C267" s="200"/>
      <c r="D267" s="200"/>
      <c r="E267" s="200"/>
    </row>
    <row r="268" spans="1:5">
      <c r="A268" s="25"/>
      <c r="B268" s="201"/>
      <c r="C268" s="200"/>
      <c r="D268" s="200"/>
      <c r="E268" s="200"/>
    </row>
    <row r="269" spans="1:5">
      <c r="A269" s="25"/>
      <c r="B269" s="201"/>
      <c r="C269" s="200"/>
      <c r="D269" s="200"/>
      <c r="E269" s="200"/>
    </row>
    <row r="270" spans="1:5">
      <c r="A270" s="25"/>
      <c r="B270" s="201"/>
      <c r="C270" s="200"/>
      <c r="D270" s="200"/>
      <c r="E270" s="200"/>
    </row>
    <row r="271" spans="1:5">
      <c r="A271" s="25"/>
      <c r="B271" s="201"/>
      <c r="C271" s="200"/>
      <c r="D271" s="200"/>
      <c r="E271" s="200"/>
    </row>
    <row r="272" spans="1:5">
      <c r="A272" s="25"/>
      <c r="B272" s="201"/>
      <c r="C272" s="200"/>
      <c r="D272" s="200"/>
      <c r="E272" s="200"/>
    </row>
    <row r="273" spans="1:5">
      <c r="A273" s="25"/>
      <c r="B273" s="201"/>
      <c r="C273" s="200"/>
      <c r="D273" s="200"/>
      <c r="E273" s="200"/>
    </row>
    <row r="274" spans="1:5">
      <c r="A274" s="25"/>
      <c r="B274" s="201"/>
      <c r="C274" s="200"/>
      <c r="D274" s="200"/>
      <c r="E274" s="200"/>
    </row>
    <row r="275" spans="1:5">
      <c r="A275" s="25"/>
      <c r="B275" s="201"/>
      <c r="C275" s="200"/>
      <c r="D275" s="200"/>
      <c r="E275" s="200"/>
    </row>
    <row r="276" spans="1:5">
      <c r="A276" s="25"/>
      <c r="B276" s="201"/>
      <c r="C276" s="200"/>
      <c r="D276" s="200"/>
      <c r="E276" s="200"/>
    </row>
    <row r="277" spans="1:5">
      <c r="A277" s="25"/>
      <c r="B277" s="201"/>
      <c r="C277" s="200"/>
      <c r="D277" s="200"/>
      <c r="E277" s="200"/>
    </row>
    <row r="278" spans="1:5">
      <c r="A278" s="25"/>
      <c r="B278" s="201"/>
      <c r="C278" s="200"/>
      <c r="D278" s="200"/>
      <c r="E278" s="200"/>
    </row>
    <row r="279" spans="1:5">
      <c r="A279" s="25"/>
      <c r="B279" s="201"/>
      <c r="C279" s="200"/>
      <c r="D279" s="200"/>
      <c r="E279" s="200"/>
    </row>
    <row r="280" spans="1:5">
      <c r="A280" s="25"/>
      <c r="B280" s="201"/>
      <c r="C280" s="200"/>
      <c r="D280" s="200"/>
      <c r="E280" s="200"/>
    </row>
    <row r="281" spans="1:5">
      <c r="A281" s="25"/>
      <c r="B281" s="201"/>
      <c r="C281" s="200"/>
      <c r="D281" s="200"/>
      <c r="E281" s="200"/>
    </row>
    <row r="282" spans="1:5">
      <c r="A282" s="25"/>
      <c r="B282" s="201"/>
      <c r="C282" s="200"/>
      <c r="D282" s="200"/>
      <c r="E282" s="200"/>
    </row>
    <row r="283" spans="1:5">
      <c r="A283" s="25"/>
      <c r="B283" s="201"/>
      <c r="C283" s="200"/>
      <c r="D283" s="200"/>
      <c r="E283" s="200"/>
    </row>
    <row r="284" spans="1:5">
      <c r="A284" s="25"/>
      <c r="B284" s="201"/>
      <c r="C284" s="200"/>
      <c r="D284" s="200"/>
      <c r="E284" s="200"/>
    </row>
    <row r="285" spans="1:5">
      <c r="A285" s="25"/>
      <c r="B285" s="201"/>
      <c r="C285" s="200"/>
      <c r="D285" s="200"/>
      <c r="E285" s="200"/>
    </row>
    <row r="286" spans="1:5">
      <c r="A286" s="25"/>
      <c r="B286" s="201"/>
      <c r="C286" s="200"/>
      <c r="D286" s="200"/>
      <c r="E286" s="200"/>
    </row>
    <row r="287" spans="1:5">
      <c r="A287" s="25"/>
      <c r="B287" s="201"/>
      <c r="C287" s="200"/>
      <c r="D287" s="200"/>
      <c r="E287" s="200"/>
    </row>
    <row r="288" spans="1:5">
      <c r="A288" s="25"/>
      <c r="B288" s="201"/>
      <c r="C288" s="200"/>
      <c r="D288" s="200"/>
      <c r="E288" s="200"/>
    </row>
    <row r="289" spans="1:5">
      <c r="A289" s="25"/>
      <c r="B289" s="201"/>
      <c r="C289" s="200"/>
      <c r="D289" s="200"/>
      <c r="E289" s="200"/>
    </row>
    <row r="290" spans="1:5">
      <c r="A290" s="25"/>
      <c r="B290" s="201"/>
      <c r="C290" s="200"/>
      <c r="D290" s="200"/>
      <c r="E290" s="200"/>
    </row>
    <row r="291" spans="1:5">
      <c r="A291" s="25"/>
      <c r="B291" s="201"/>
      <c r="C291" s="200"/>
      <c r="D291" s="200"/>
      <c r="E291" s="200"/>
    </row>
    <row r="292" spans="1:5">
      <c r="A292" s="25"/>
      <c r="B292" s="201"/>
      <c r="C292" s="200"/>
      <c r="D292" s="200"/>
      <c r="E292" s="200"/>
    </row>
    <row r="293" spans="1:5">
      <c r="A293" s="25"/>
      <c r="B293" s="201"/>
      <c r="C293" s="200"/>
      <c r="D293" s="200"/>
      <c r="E293" s="200"/>
    </row>
    <row r="294" spans="1:5">
      <c r="A294" s="25"/>
      <c r="B294" s="201"/>
      <c r="C294" s="200"/>
      <c r="D294" s="200"/>
      <c r="E294" s="200"/>
    </row>
    <row r="295" spans="1:5">
      <c r="A295" s="25"/>
      <c r="B295" s="201"/>
      <c r="C295" s="200"/>
      <c r="D295" s="200"/>
      <c r="E295" s="200"/>
    </row>
    <row r="296" spans="1:5">
      <c r="A296" s="25"/>
      <c r="B296" s="201"/>
      <c r="C296" s="200"/>
      <c r="D296" s="200"/>
      <c r="E296" s="200"/>
    </row>
    <row r="297" spans="1:5">
      <c r="A297" s="25"/>
      <c r="B297" s="201"/>
      <c r="C297" s="200"/>
      <c r="D297" s="200"/>
      <c r="E297" s="200"/>
    </row>
    <row r="298" spans="1:5">
      <c r="A298" s="25"/>
      <c r="B298" s="201"/>
      <c r="C298" s="200"/>
      <c r="D298" s="200"/>
      <c r="E298" s="200"/>
    </row>
    <row r="299" spans="1:5">
      <c r="A299" s="25"/>
      <c r="B299" s="201"/>
      <c r="C299" s="200"/>
      <c r="D299" s="200"/>
      <c r="E299" s="200"/>
    </row>
    <row r="300" spans="1:5">
      <c r="A300" s="25"/>
      <c r="B300" s="201"/>
      <c r="C300" s="200"/>
      <c r="D300" s="200"/>
      <c r="E300" s="200"/>
    </row>
    <row r="301" spans="1:5">
      <c r="A301" s="25"/>
      <c r="B301" s="201"/>
      <c r="C301" s="200"/>
      <c r="D301" s="200"/>
      <c r="E301" s="200"/>
    </row>
    <row r="302" spans="1:5">
      <c r="A302" s="25"/>
      <c r="B302" s="201"/>
      <c r="C302" s="200"/>
      <c r="D302" s="200"/>
      <c r="E302" s="200"/>
    </row>
    <row r="303" spans="1:5">
      <c r="A303" s="25"/>
      <c r="B303" s="201"/>
      <c r="C303" s="200"/>
      <c r="D303" s="200"/>
      <c r="E303" s="200"/>
    </row>
    <row r="304" spans="1:5">
      <c r="A304" s="25"/>
      <c r="B304" s="201"/>
      <c r="C304" s="200"/>
      <c r="D304" s="200"/>
      <c r="E304" s="200"/>
    </row>
    <row r="305" spans="1:5">
      <c r="A305" s="25"/>
      <c r="B305" s="201"/>
      <c r="C305" s="200"/>
      <c r="D305" s="200"/>
      <c r="E305" s="200"/>
    </row>
    <row r="306" spans="1:5">
      <c r="A306" s="25"/>
      <c r="B306" s="201"/>
      <c r="C306" s="200"/>
      <c r="D306" s="200"/>
      <c r="E306" s="200"/>
    </row>
    <row r="307" spans="1:5">
      <c r="A307" s="25"/>
      <c r="B307" s="201"/>
      <c r="C307" s="200"/>
      <c r="D307" s="200"/>
      <c r="E307" s="200"/>
    </row>
    <row r="308" spans="1:5">
      <c r="A308" s="25"/>
      <c r="B308" s="201"/>
      <c r="C308" s="200"/>
      <c r="D308" s="200"/>
      <c r="E308" s="200"/>
    </row>
    <row r="309" spans="1:5">
      <c r="A309" s="25"/>
      <c r="B309" s="201"/>
      <c r="C309" s="200"/>
      <c r="D309" s="200"/>
      <c r="E309" s="200"/>
    </row>
    <row r="310" spans="1:5">
      <c r="A310" s="25"/>
      <c r="B310" s="201"/>
      <c r="C310" s="200"/>
      <c r="D310" s="200"/>
      <c r="E310" s="200"/>
    </row>
    <row r="311" spans="1:5">
      <c r="A311" s="25"/>
      <c r="B311" s="201"/>
      <c r="C311" s="200"/>
      <c r="D311" s="200"/>
      <c r="E311" s="200"/>
    </row>
    <row r="312" spans="1:5">
      <c r="A312" s="25"/>
      <c r="B312" s="201"/>
      <c r="C312" s="200"/>
      <c r="D312" s="200"/>
      <c r="E312" s="200"/>
    </row>
    <row r="313" spans="1:5">
      <c r="A313" s="25"/>
      <c r="B313" s="201"/>
      <c r="C313" s="200"/>
      <c r="D313" s="200"/>
      <c r="E313" s="200"/>
    </row>
    <row r="314" spans="1:5">
      <c r="A314" s="25"/>
      <c r="B314" s="201"/>
      <c r="C314" s="200"/>
      <c r="D314" s="200"/>
      <c r="E314" s="200"/>
    </row>
    <row r="315" spans="1:5">
      <c r="A315" s="25"/>
      <c r="B315" s="201"/>
      <c r="C315" s="200"/>
      <c r="D315" s="200"/>
      <c r="E315" s="200"/>
    </row>
    <row r="316" spans="1:5">
      <c r="A316" s="25"/>
      <c r="B316" s="201"/>
      <c r="C316" s="200"/>
      <c r="D316" s="200"/>
      <c r="E316" s="200"/>
    </row>
    <row r="317" spans="1:5">
      <c r="A317" s="25"/>
      <c r="B317" s="201"/>
      <c r="C317" s="200"/>
      <c r="D317" s="200"/>
      <c r="E317" s="200"/>
    </row>
    <row r="318" spans="1:5">
      <c r="A318" s="25"/>
      <c r="B318" s="201"/>
      <c r="C318" s="200"/>
      <c r="D318" s="200"/>
      <c r="E318" s="200"/>
    </row>
    <row r="319" spans="1:5">
      <c r="A319" s="25"/>
      <c r="B319" s="201"/>
      <c r="C319" s="200"/>
      <c r="D319" s="200"/>
      <c r="E319" s="200"/>
    </row>
    <row r="320" spans="1:5">
      <c r="A320" s="25"/>
      <c r="B320" s="201"/>
      <c r="C320" s="200"/>
      <c r="D320" s="200"/>
      <c r="E320" s="20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189"/>
  <sheetViews>
    <sheetView tabSelected="1" topLeftCell="A37" zoomScale="120" zoomScaleNormal="120" workbookViewId="0">
      <selection activeCell="C58" sqref="C58"/>
    </sheetView>
  </sheetViews>
  <sheetFormatPr defaultColWidth="9.140625" defaultRowHeight="12.75"/>
  <cols>
    <col min="1" max="1" width="21.7109375" style="143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66" t="s">
        <v>56</v>
      </c>
      <c r="B1" s="366"/>
      <c r="C1" s="366"/>
      <c r="D1" s="366"/>
      <c r="E1" s="366"/>
      <c r="F1" s="366"/>
      <c r="L1" s="102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</row>
    <row r="2" spans="1:61" ht="15">
      <c r="A2" s="367" t="s">
        <v>54</v>
      </c>
      <c r="B2" s="367"/>
      <c r="C2" s="367"/>
      <c r="D2" s="367"/>
      <c r="E2" s="367"/>
      <c r="F2" s="367"/>
      <c r="L2" s="102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  <c r="AJ2" s="211"/>
      <c r="AK2" s="211"/>
      <c r="AL2" s="211"/>
      <c r="AM2" s="211"/>
      <c r="AN2" s="211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</row>
    <row r="3" spans="1:61">
      <c r="A3" s="213" t="s">
        <v>0</v>
      </c>
      <c r="B3" s="214" t="s">
        <v>21</v>
      </c>
      <c r="C3" s="214" t="s">
        <v>22</v>
      </c>
      <c r="D3" s="214" t="s">
        <v>23</v>
      </c>
      <c r="E3" s="214" t="s">
        <v>24</v>
      </c>
      <c r="F3" s="103" t="s">
        <v>1</v>
      </c>
      <c r="G3" s="211"/>
      <c r="H3" s="217"/>
      <c r="I3" s="102"/>
      <c r="J3" s="102"/>
      <c r="K3" s="211"/>
      <c r="L3" s="102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  <c r="AO3" s="211"/>
      <c r="AP3" s="211"/>
      <c r="AQ3" s="211"/>
      <c r="AR3" s="211"/>
      <c r="AS3" s="211"/>
      <c r="AT3" s="211"/>
      <c r="AU3" s="211"/>
      <c r="AV3" s="211"/>
      <c r="AW3" s="211"/>
      <c r="AX3" s="211"/>
      <c r="AY3" s="211"/>
      <c r="AZ3" s="211"/>
      <c r="BA3" s="211"/>
      <c r="BB3" s="211"/>
      <c r="BC3" s="211"/>
      <c r="BD3" s="211"/>
      <c r="BE3" s="211"/>
      <c r="BF3" s="211"/>
      <c r="BG3" s="211"/>
      <c r="BH3" s="211"/>
      <c r="BI3" s="211"/>
    </row>
    <row r="4" spans="1:61">
      <c r="A4" s="104" t="s">
        <v>58</v>
      </c>
      <c r="B4" s="105">
        <v>231130</v>
      </c>
      <c r="C4" s="105">
        <v>198038</v>
      </c>
      <c r="D4" s="105">
        <v>1950</v>
      </c>
      <c r="E4" s="105">
        <f>C4+D4</f>
        <v>199988</v>
      </c>
      <c r="F4" s="106"/>
      <c r="G4" s="102"/>
      <c r="H4" s="102"/>
      <c r="I4" s="122"/>
      <c r="J4" s="102"/>
      <c r="K4" s="211"/>
      <c r="L4" s="102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</row>
    <row r="5" spans="1:61">
      <c r="A5" s="109" t="s">
        <v>129</v>
      </c>
      <c r="B5" s="110">
        <v>195803</v>
      </c>
      <c r="C5" s="110">
        <v>184609</v>
      </c>
      <c r="D5" s="110">
        <v>1770</v>
      </c>
      <c r="E5" s="110">
        <f t="shared" ref="E5:E31" si="0">C5+D5</f>
        <v>186379</v>
      </c>
      <c r="F5" s="111"/>
      <c r="G5" s="112"/>
      <c r="H5" s="112"/>
      <c r="I5" s="122"/>
      <c r="J5" s="102"/>
      <c r="K5" s="114"/>
      <c r="L5" s="102"/>
      <c r="M5" s="115"/>
      <c r="N5" s="116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1"/>
      <c r="BE5" s="211"/>
      <c r="BF5" s="211"/>
      <c r="BG5" s="211"/>
      <c r="BH5" s="211"/>
      <c r="BI5" s="211"/>
    </row>
    <row r="6" spans="1:61">
      <c r="A6" s="109"/>
      <c r="B6" s="110"/>
      <c r="C6" s="110"/>
      <c r="D6" s="110"/>
      <c r="E6" s="110">
        <f t="shared" si="0"/>
        <v>0</v>
      </c>
      <c r="F6" s="111"/>
      <c r="G6" s="112"/>
      <c r="H6" s="112"/>
      <c r="I6" s="122"/>
      <c r="J6" s="102"/>
      <c r="K6" s="114"/>
      <c r="L6" s="102"/>
      <c r="M6" s="115"/>
      <c r="N6" s="116"/>
      <c r="O6" s="117"/>
      <c r="P6" s="116"/>
      <c r="Q6" s="115"/>
      <c r="R6" s="116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</row>
    <row r="7" spans="1:61">
      <c r="A7" s="109"/>
      <c r="B7" s="110"/>
      <c r="C7" s="110"/>
      <c r="D7" s="110"/>
      <c r="E7" s="110">
        <f t="shared" si="0"/>
        <v>0</v>
      </c>
      <c r="F7" s="118"/>
      <c r="G7" s="102"/>
      <c r="H7" s="102"/>
      <c r="I7" s="122"/>
      <c r="J7" s="122"/>
      <c r="K7" s="211"/>
      <c r="L7" s="102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</row>
    <row r="8" spans="1:61">
      <c r="A8" s="109"/>
      <c r="B8" s="110"/>
      <c r="C8" s="110"/>
      <c r="D8" s="110"/>
      <c r="E8" s="110">
        <f t="shared" si="0"/>
        <v>0</v>
      </c>
      <c r="F8" s="119"/>
      <c r="G8" s="102"/>
      <c r="H8" s="102"/>
      <c r="I8" s="122"/>
      <c r="J8" s="122"/>
      <c r="K8" s="211"/>
      <c r="L8" s="120"/>
      <c r="M8" s="120"/>
      <c r="N8" s="120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</row>
    <row r="9" spans="1:61">
      <c r="A9" s="109"/>
      <c r="B9" s="110"/>
      <c r="C9" s="110"/>
      <c r="D9" s="110"/>
      <c r="E9" s="110">
        <f t="shared" si="0"/>
        <v>0</v>
      </c>
      <c r="F9" s="121"/>
      <c r="G9" s="102"/>
      <c r="H9" s="102"/>
      <c r="I9" s="122"/>
      <c r="J9" s="122"/>
      <c r="K9" s="211"/>
      <c r="L9" s="120"/>
      <c r="M9" s="120"/>
      <c r="N9" s="120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1"/>
      <c r="BE9" s="211"/>
      <c r="BF9" s="211"/>
      <c r="BG9" s="211"/>
      <c r="BH9" s="211"/>
      <c r="BI9" s="211"/>
    </row>
    <row r="10" spans="1:61">
      <c r="A10" s="109"/>
      <c r="B10" s="110"/>
      <c r="C10" s="110"/>
      <c r="D10" s="110"/>
      <c r="E10" s="110">
        <f t="shared" si="0"/>
        <v>0</v>
      </c>
      <c r="F10" s="118"/>
      <c r="G10" s="122"/>
      <c r="H10" s="122"/>
      <c r="I10" s="122"/>
      <c r="J10" s="122"/>
      <c r="K10" s="211"/>
      <c r="L10" s="122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211"/>
      <c r="BE10" s="211"/>
      <c r="BF10" s="211"/>
      <c r="BG10" s="211"/>
      <c r="BH10" s="211"/>
      <c r="BI10" s="211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22"/>
      <c r="I11" s="122"/>
      <c r="J11" s="122"/>
      <c r="K11" s="211"/>
      <c r="L11" s="102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1"/>
      <c r="BE11" s="211"/>
      <c r="BF11" s="211"/>
      <c r="BG11" s="211"/>
      <c r="BH11" s="211"/>
      <c r="BI11" s="211"/>
    </row>
    <row r="12" spans="1:61">
      <c r="A12" s="109"/>
      <c r="B12" s="110"/>
      <c r="C12" s="110"/>
      <c r="D12" s="110"/>
      <c r="E12" s="110">
        <f t="shared" si="0"/>
        <v>0</v>
      </c>
      <c r="F12" s="121"/>
      <c r="G12" s="102"/>
      <c r="H12" s="102"/>
      <c r="I12" s="122"/>
      <c r="J12" s="122"/>
      <c r="K12" s="211"/>
      <c r="L12" s="102"/>
      <c r="M12" s="115"/>
      <c r="N12" s="123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1"/>
      <c r="BD12" s="211"/>
      <c r="BE12" s="211"/>
      <c r="BF12" s="211"/>
      <c r="BG12" s="211"/>
      <c r="BH12" s="211"/>
      <c r="BI12" s="211"/>
    </row>
    <row r="13" spans="1:61">
      <c r="A13" s="109"/>
      <c r="B13" s="110"/>
      <c r="C13" s="110"/>
      <c r="D13" s="110"/>
      <c r="E13" s="110">
        <f t="shared" si="0"/>
        <v>0</v>
      </c>
      <c r="F13" s="119"/>
      <c r="G13" s="102"/>
      <c r="H13" s="102"/>
      <c r="I13" s="122"/>
      <c r="J13" s="122"/>
      <c r="K13" s="211"/>
      <c r="L13" s="102"/>
      <c r="M13" s="115"/>
      <c r="N13" s="211"/>
      <c r="O13" s="124"/>
      <c r="P13" s="124"/>
      <c r="Q13" s="115"/>
      <c r="R13" s="123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1"/>
      <c r="BI13" s="211"/>
    </row>
    <row r="14" spans="1:61">
      <c r="A14" s="109"/>
      <c r="B14" s="110"/>
      <c r="C14" s="110"/>
      <c r="D14" s="110"/>
      <c r="E14" s="110">
        <f t="shared" si="0"/>
        <v>0</v>
      </c>
      <c r="F14" s="118"/>
      <c r="G14" s="122"/>
      <c r="H14" s="122"/>
      <c r="I14" s="122"/>
      <c r="J14" s="122"/>
      <c r="K14" s="50"/>
      <c r="L14" s="102"/>
      <c r="M14" s="115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A14" s="211"/>
      <c r="BB14" s="211"/>
      <c r="BC14" s="211"/>
      <c r="BD14" s="211"/>
      <c r="BE14" s="211"/>
      <c r="BF14" s="211"/>
      <c r="BG14" s="211"/>
      <c r="BH14" s="211"/>
      <c r="BI14" s="211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22"/>
      <c r="I15" s="122"/>
      <c r="J15" s="122"/>
      <c r="K15" s="211"/>
      <c r="L15" s="102"/>
      <c r="M15" s="115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211"/>
      <c r="BC15" s="211"/>
      <c r="BD15" s="211"/>
      <c r="BE15" s="211"/>
      <c r="BF15" s="211"/>
      <c r="BG15" s="211"/>
      <c r="BH15" s="211"/>
      <c r="BI15" s="211"/>
    </row>
    <row r="16" spans="1:61">
      <c r="A16" s="109"/>
      <c r="B16" s="110"/>
      <c r="C16" s="110"/>
      <c r="D16" s="110"/>
      <c r="E16" s="110">
        <f t="shared" si="0"/>
        <v>0</v>
      </c>
      <c r="F16" s="111"/>
      <c r="G16" s="112"/>
      <c r="H16" s="112"/>
      <c r="I16" s="122"/>
      <c r="J16" s="122"/>
      <c r="K16" s="125"/>
      <c r="L16" s="102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</row>
    <row r="17" spans="1:61">
      <c r="A17" s="109"/>
      <c r="B17" s="110"/>
      <c r="C17" s="110"/>
      <c r="D17" s="110"/>
      <c r="E17" s="110">
        <f t="shared" si="0"/>
        <v>0</v>
      </c>
      <c r="F17" s="121"/>
      <c r="G17" s="102"/>
      <c r="H17" s="102"/>
      <c r="I17" s="122"/>
      <c r="J17" s="122"/>
      <c r="K17" s="211"/>
      <c r="L17" s="102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</row>
    <row r="18" spans="1:61">
      <c r="A18" s="109"/>
      <c r="B18" s="110"/>
      <c r="C18" s="110"/>
      <c r="D18" s="110"/>
      <c r="E18" s="110">
        <f t="shared" si="0"/>
        <v>0</v>
      </c>
      <c r="F18" s="119"/>
      <c r="G18" s="102"/>
      <c r="H18" s="102"/>
      <c r="I18" s="122"/>
      <c r="J18" s="122"/>
      <c r="K18" s="211"/>
      <c r="L18" s="102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1"/>
      <c r="BE18" s="211"/>
      <c r="BF18" s="211"/>
      <c r="BG18" s="211"/>
      <c r="BH18" s="211"/>
      <c r="BI18" s="211"/>
    </row>
    <row r="19" spans="1:61">
      <c r="A19" s="109"/>
      <c r="B19" s="110"/>
      <c r="C19" s="110"/>
      <c r="D19" s="110"/>
      <c r="E19" s="110">
        <f t="shared" si="0"/>
        <v>0</v>
      </c>
      <c r="F19" s="111"/>
      <c r="G19" s="102"/>
      <c r="H19" s="102"/>
      <c r="I19" s="122"/>
      <c r="J19" s="122"/>
      <c r="K19" s="211"/>
      <c r="L19" s="102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2"/>
      <c r="I20" s="122"/>
      <c r="J20" s="122"/>
      <c r="K20" s="126"/>
      <c r="L20" s="122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</row>
    <row r="21" spans="1:61">
      <c r="A21" s="109"/>
      <c r="B21" s="110"/>
      <c r="C21" s="110"/>
      <c r="D21" s="110"/>
      <c r="E21" s="110">
        <f>C21+D21</f>
        <v>0</v>
      </c>
      <c r="F21" s="111"/>
      <c r="G21" s="102"/>
      <c r="H21" s="102"/>
      <c r="I21" s="122"/>
      <c r="J21" s="122"/>
      <c r="K21" s="211"/>
      <c r="L21" s="102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</row>
    <row r="22" spans="1:61">
      <c r="A22" s="109"/>
      <c r="B22" s="110"/>
      <c r="C22" s="110"/>
      <c r="D22" s="110"/>
      <c r="E22" s="110">
        <f t="shared" si="0"/>
        <v>0</v>
      </c>
      <c r="F22" s="111"/>
      <c r="G22" s="112"/>
      <c r="H22" s="112"/>
      <c r="I22" s="122"/>
      <c r="J22" s="122"/>
      <c r="K22" s="50"/>
      <c r="L22" s="122"/>
      <c r="M22" s="123"/>
      <c r="N22" s="124"/>
      <c r="O22" s="116"/>
      <c r="P22" s="115"/>
      <c r="Q22" s="123"/>
      <c r="R22" s="124"/>
      <c r="S22" s="124"/>
      <c r="T22" s="115"/>
      <c r="U22" s="123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2"/>
      <c r="I23" s="122"/>
      <c r="J23" s="122"/>
      <c r="K23" s="211"/>
      <c r="L23" s="102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</row>
    <row r="24" spans="1:61">
      <c r="A24" s="109"/>
      <c r="B24" s="110"/>
      <c r="C24" s="110"/>
      <c r="D24" s="110"/>
      <c r="E24" s="110">
        <f t="shared" si="0"/>
        <v>0</v>
      </c>
      <c r="F24" s="119"/>
      <c r="G24" s="102"/>
      <c r="H24" s="102"/>
      <c r="I24" s="122"/>
      <c r="J24" s="122"/>
      <c r="K24" s="211"/>
      <c r="L24" s="102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</row>
    <row r="25" spans="1:61">
      <c r="A25" s="109"/>
      <c r="B25" s="110"/>
      <c r="C25" s="110"/>
      <c r="D25" s="110"/>
      <c r="E25" s="110">
        <f t="shared" si="0"/>
        <v>0</v>
      </c>
      <c r="F25" s="127"/>
      <c r="G25" s="102"/>
      <c r="H25" s="102"/>
      <c r="I25" s="122"/>
      <c r="J25" s="122"/>
      <c r="K25" s="211"/>
      <c r="L25" s="102"/>
      <c r="M25" s="115"/>
      <c r="N25" s="116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</row>
    <row r="26" spans="1:61">
      <c r="A26" s="109"/>
      <c r="B26" s="110"/>
      <c r="C26" s="110"/>
      <c r="D26" s="110"/>
      <c r="E26" s="110">
        <f t="shared" si="0"/>
        <v>0</v>
      </c>
      <c r="F26" s="119"/>
      <c r="G26" s="102"/>
      <c r="H26" s="102"/>
      <c r="I26" s="122"/>
      <c r="J26" s="122"/>
      <c r="K26" s="128"/>
      <c r="L26" s="102"/>
      <c r="M26" s="115"/>
      <c r="N26" s="123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1"/>
      <c r="BE26" s="211"/>
      <c r="BF26" s="211"/>
      <c r="BG26" s="211"/>
      <c r="BH26" s="211"/>
      <c r="BI26" s="211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2"/>
      <c r="I27" s="122"/>
      <c r="J27" s="122"/>
      <c r="K27" s="211"/>
      <c r="L27" s="102"/>
      <c r="M27" s="115"/>
      <c r="N27" s="123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1"/>
      <c r="BE27" s="211"/>
      <c r="BF27" s="211"/>
      <c r="BG27" s="211"/>
      <c r="BH27" s="211"/>
      <c r="BI27" s="211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2"/>
      <c r="I28" s="122"/>
      <c r="J28" s="122"/>
      <c r="K28" s="211"/>
      <c r="L28" s="102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211"/>
      <c r="BF28" s="211"/>
      <c r="BG28" s="211"/>
      <c r="BH28" s="211"/>
      <c r="BI28" s="211"/>
    </row>
    <row r="29" spans="1:61">
      <c r="A29" s="109"/>
      <c r="B29" s="110"/>
      <c r="C29" s="110"/>
      <c r="D29" s="110"/>
      <c r="E29" s="110">
        <f t="shared" si="0"/>
        <v>0</v>
      </c>
      <c r="F29" s="118"/>
      <c r="G29" s="129"/>
      <c r="H29" s="129"/>
      <c r="I29" s="228"/>
      <c r="J29" s="129"/>
      <c r="K29" s="211"/>
      <c r="L29" s="102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11"/>
      <c r="BF29" s="211"/>
      <c r="BG29" s="211"/>
      <c r="BH29" s="211"/>
      <c r="BI29" s="211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30"/>
      <c r="H30" s="129"/>
      <c r="I30" s="228"/>
      <c r="J30" s="229"/>
      <c r="K30" s="131"/>
      <c r="L30" s="102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11"/>
      <c r="BF30" s="211"/>
      <c r="BG30" s="211"/>
      <c r="BH30" s="211"/>
      <c r="BI30" s="211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2"/>
      <c r="I31" s="215"/>
      <c r="J31" s="229"/>
      <c r="K31" s="131"/>
      <c r="L31" s="102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1"/>
      <c r="BE31" s="211"/>
      <c r="BF31" s="211"/>
      <c r="BG31" s="211"/>
      <c r="BH31" s="211"/>
      <c r="BI31" s="211"/>
    </row>
    <row r="32" spans="1:61">
      <c r="A32" s="212" t="s">
        <v>4</v>
      </c>
      <c r="B32" s="110">
        <f>SUM(B4:B31)</f>
        <v>426933</v>
      </c>
      <c r="C32" s="110">
        <f>SUM(C4:C31)</f>
        <v>382647</v>
      </c>
      <c r="D32" s="110">
        <f>SUM(D4:D31)</f>
        <v>3720</v>
      </c>
      <c r="E32" s="110">
        <f>SUM(E4:E31)</f>
        <v>386367</v>
      </c>
      <c r="F32" s="118">
        <f>B32-E32</f>
        <v>40566</v>
      </c>
      <c r="G32" s="130"/>
      <c r="H32" s="130"/>
      <c r="I32" s="215"/>
      <c r="J32" s="129"/>
      <c r="K32" s="131"/>
      <c r="L32" s="102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11"/>
      <c r="BF32" s="211"/>
      <c r="BG32" s="211"/>
      <c r="BH32" s="211"/>
      <c r="BI32" s="211"/>
    </row>
    <row r="33" spans="1:61">
      <c r="A33" s="124"/>
      <c r="B33" s="115"/>
      <c r="C33" s="115"/>
      <c r="D33" s="115"/>
      <c r="E33" s="115"/>
      <c r="F33" s="118"/>
      <c r="G33" s="130"/>
      <c r="H33" s="130"/>
      <c r="I33" s="215"/>
      <c r="J33" s="129"/>
      <c r="K33" s="131"/>
      <c r="L33" s="102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1"/>
      <c r="BD33" s="211"/>
      <c r="BE33" s="211"/>
      <c r="BF33" s="211"/>
      <c r="BG33" s="211"/>
      <c r="BH33" s="211"/>
      <c r="BI33" s="211"/>
    </row>
    <row r="34" spans="1:61">
      <c r="A34" s="368" t="s">
        <v>25</v>
      </c>
      <c r="B34" s="369"/>
      <c r="C34" s="369"/>
      <c r="D34" s="370"/>
      <c r="E34" s="116"/>
      <c r="F34" s="118"/>
      <c r="G34" s="130"/>
      <c r="H34" s="130"/>
      <c r="I34" s="215"/>
      <c r="J34" s="129"/>
      <c r="K34" s="131"/>
      <c r="L34" s="102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1"/>
      <c r="BE34" s="211"/>
      <c r="BF34" s="211"/>
      <c r="BG34" s="211"/>
      <c r="BH34" s="211"/>
      <c r="BI34" s="211"/>
    </row>
    <row r="35" spans="1:61">
      <c r="A35" s="231" t="s">
        <v>26</v>
      </c>
      <c r="B35" s="232" t="s">
        <v>27</v>
      </c>
      <c r="C35" s="232" t="s">
        <v>28</v>
      </c>
      <c r="D35" s="232" t="s">
        <v>0</v>
      </c>
      <c r="E35" s="230">
        <f>F32-C58+K79</f>
        <v>0</v>
      </c>
      <c r="F35" s="133" t="e">
        <f>F32-C58-#REF!-#REF!+K79-C61</f>
        <v>#REF!</v>
      </c>
      <c r="G35" s="130"/>
      <c r="H35" s="130"/>
      <c r="I35" s="216"/>
      <c r="J35" s="102"/>
      <c r="K35" s="131"/>
      <c r="L35" s="102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</row>
    <row r="36" spans="1:61">
      <c r="A36" s="107" t="s">
        <v>18</v>
      </c>
      <c r="B36" s="107"/>
      <c r="C36" s="108">
        <v>886</v>
      </c>
      <c r="D36" s="108" t="s">
        <v>129</v>
      </c>
      <c r="E36" s="220"/>
      <c r="F36" s="124"/>
      <c r="G36" s="124"/>
      <c r="H36" s="124"/>
      <c r="I36" s="122"/>
      <c r="J36" s="102"/>
      <c r="K36" s="50"/>
      <c r="L36" s="102"/>
      <c r="M36" s="50"/>
      <c r="N36" s="50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</row>
    <row r="37" spans="1:61">
      <c r="A37" s="108" t="s">
        <v>60</v>
      </c>
      <c r="B37" s="107" t="s">
        <v>61</v>
      </c>
      <c r="C37" s="108"/>
      <c r="D37" s="107"/>
      <c r="E37" s="220"/>
      <c r="F37" s="124"/>
      <c r="G37" s="124"/>
      <c r="H37" s="124"/>
      <c r="I37" s="122"/>
      <c r="J37" s="221"/>
      <c r="K37" s="50"/>
      <c r="L37" s="102"/>
      <c r="M37" s="50"/>
      <c r="N37" s="50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125"/>
      <c r="AL37" s="125"/>
      <c r="AM37" s="125"/>
      <c r="AN37" s="125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211"/>
      <c r="BH37" s="211"/>
      <c r="BI37" s="211"/>
    </row>
    <row r="38" spans="1:61">
      <c r="A38" s="108" t="s">
        <v>62</v>
      </c>
      <c r="B38" s="107" t="s">
        <v>61</v>
      </c>
      <c r="C38" s="108">
        <v>23393</v>
      </c>
      <c r="D38" s="108" t="s">
        <v>129</v>
      </c>
      <c r="E38" s="220"/>
      <c r="F38" s="124"/>
      <c r="G38" s="50"/>
      <c r="H38" s="124"/>
      <c r="I38" s="122"/>
      <c r="J38" s="221"/>
      <c r="K38" s="50"/>
      <c r="L38" s="102"/>
      <c r="M38" s="50"/>
      <c r="N38" s="50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</row>
    <row r="39" spans="1:61">
      <c r="A39" s="108" t="s">
        <v>116</v>
      </c>
      <c r="B39" s="107" t="s">
        <v>61</v>
      </c>
      <c r="C39" s="108">
        <v>16287</v>
      </c>
      <c r="D39" s="108" t="s">
        <v>129</v>
      </c>
      <c r="E39" s="220"/>
      <c r="F39" s="124"/>
      <c r="G39" s="124"/>
      <c r="H39" s="124"/>
      <c r="I39" s="122"/>
      <c r="J39" s="221"/>
      <c r="K39" s="50"/>
      <c r="L39" s="102"/>
      <c r="M39" s="50"/>
      <c r="N39" s="50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1"/>
      <c r="BE39" s="211"/>
      <c r="BF39" s="211"/>
      <c r="BG39" s="211"/>
      <c r="BH39" s="211"/>
      <c r="BI39" s="211"/>
    </row>
    <row r="40" spans="1:61">
      <c r="A40" s="107"/>
      <c r="B40" s="113"/>
      <c r="C40" s="108"/>
      <c r="D40" s="107"/>
      <c r="E40" s="220"/>
      <c r="F40" s="124"/>
      <c r="G40" s="124"/>
      <c r="H40" s="124"/>
      <c r="I40" s="122"/>
      <c r="J40" s="221"/>
      <c r="K40" s="50"/>
      <c r="L40" s="102"/>
      <c r="M40" s="50"/>
      <c r="N40" s="50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1"/>
      <c r="BE40" s="211"/>
      <c r="BF40" s="211"/>
      <c r="BG40" s="211"/>
      <c r="BH40" s="211"/>
      <c r="BI40" s="211"/>
    </row>
    <row r="41" spans="1:61">
      <c r="A41" s="107"/>
      <c r="B41" s="107"/>
      <c r="C41" s="108"/>
      <c r="D41" s="137"/>
      <c r="E41" s="220"/>
      <c r="F41" s="102"/>
      <c r="G41" s="124"/>
      <c r="H41" s="124"/>
      <c r="I41" s="122"/>
      <c r="J41" s="221"/>
      <c r="K41" s="50"/>
      <c r="L41" s="102"/>
      <c r="M41" s="50"/>
      <c r="N41" s="50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211"/>
      <c r="BD41" s="211"/>
      <c r="BE41" s="211"/>
      <c r="BF41" s="211"/>
      <c r="BG41" s="211"/>
      <c r="BH41" s="211"/>
      <c r="BI41" s="211"/>
    </row>
    <row r="42" spans="1:61">
      <c r="A42" s="218"/>
      <c r="B42" s="107"/>
      <c r="C42" s="108"/>
      <c r="D42" s="107"/>
      <c r="E42" s="220"/>
      <c r="F42" s="124"/>
      <c r="G42" s="124"/>
      <c r="H42" s="124"/>
      <c r="I42" s="122"/>
      <c r="J42" s="221"/>
      <c r="K42" s="50"/>
      <c r="L42" s="102"/>
      <c r="M42" s="50"/>
      <c r="N42" s="50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1"/>
      <c r="BG42" s="211"/>
      <c r="BH42" s="211"/>
      <c r="BI42" s="211"/>
    </row>
    <row r="43" spans="1:61">
      <c r="A43" s="108"/>
      <c r="B43" s="107"/>
      <c r="C43" s="108"/>
      <c r="D43" s="108"/>
      <c r="E43" s="220"/>
      <c r="F43" s="122"/>
      <c r="G43" s="124"/>
      <c r="H43" s="124"/>
      <c r="I43" s="122"/>
      <c r="J43" s="221"/>
      <c r="K43" s="50"/>
      <c r="L43" s="102"/>
      <c r="M43" s="50"/>
      <c r="N43" s="50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115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</row>
    <row r="44" spans="1:61">
      <c r="A44" s="108"/>
      <c r="B44" s="107"/>
      <c r="C44" s="108"/>
      <c r="D44" s="107"/>
      <c r="E44" s="220"/>
      <c r="F44" s="124"/>
      <c r="G44" s="124"/>
      <c r="H44" s="124"/>
      <c r="I44" s="122"/>
      <c r="J44" s="221"/>
      <c r="K44" s="50"/>
      <c r="L44" s="102"/>
      <c r="M44" s="50"/>
      <c r="N44" s="50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</row>
    <row r="45" spans="1:61">
      <c r="A45" s="218"/>
      <c r="B45" s="107"/>
      <c r="C45" s="108"/>
      <c r="D45" s="108"/>
      <c r="E45" s="220"/>
      <c r="F45" s="102"/>
      <c r="G45" s="124"/>
      <c r="H45" s="124"/>
      <c r="I45" s="122"/>
      <c r="J45" s="221"/>
      <c r="K45" s="50"/>
      <c r="L45" s="102"/>
      <c r="M45" s="50"/>
      <c r="N45" s="50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</row>
    <row r="46" spans="1:61">
      <c r="A46" s="107"/>
      <c r="B46" s="107"/>
      <c r="C46" s="108"/>
      <c r="D46" s="137"/>
      <c r="E46" s="220"/>
      <c r="F46" s="102"/>
      <c r="G46" s="124"/>
      <c r="H46" s="124"/>
      <c r="I46" s="122"/>
      <c r="J46" s="221"/>
      <c r="K46" s="50"/>
      <c r="L46" s="102"/>
      <c r="M46" s="50"/>
      <c r="N46" s="50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</row>
    <row r="47" spans="1:61">
      <c r="A47" s="107"/>
      <c r="B47" s="107"/>
      <c r="C47" s="108"/>
      <c r="D47" s="137"/>
      <c r="E47" s="220"/>
      <c r="F47" s="102"/>
      <c r="G47" s="124"/>
      <c r="H47" s="124"/>
      <c r="I47" s="122"/>
      <c r="J47" s="221"/>
      <c r="K47" s="50"/>
      <c r="L47" s="102"/>
      <c r="M47" s="50"/>
      <c r="N47" s="50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</row>
    <row r="48" spans="1:61">
      <c r="A48" s="107"/>
      <c r="B48" s="107"/>
      <c r="C48" s="108"/>
      <c r="D48" s="137"/>
      <c r="E48" s="220"/>
      <c r="F48" s="122"/>
      <c r="G48" s="124"/>
      <c r="H48" s="124"/>
      <c r="I48" s="122"/>
      <c r="J48" s="221"/>
      <c r="K48" s="50"/>
      <c r="L48" s="102"/>
      <c r="M48" s="50"/>
      <c r="N48" s="50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</row>
    <row r="49" spans="1:61">
      <c r="A49" s="108"/>
      <c r="B49" s="108"/>
      <c r="C49" s="108"/>
      <c r="D49" s="137"/>
      <c r="E49" s="220"/>
      <c r="F49" s="102"/>
      <c r="G49" s="124"/>
      <c r="H49" s="124"/>
      <c r="I49" s="122"/>
      <c r="J49" s="221"/>
      <c r="K49" s="50"/>
      <c r="L49" s="102"/>
      <c r="M49" s="50"/>
      <c r="N49" s="50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</row>
    <row r="50" spans="1:61">
      <c r="A50" s="107"/>
      <c r="B50" s="107"/>
      <c r="C50" s="108"/>
      <c r="D50" s="108"/>
      <c r="E50" s="220"/>
      <c r="F50" s="102"/>
      <c r="G50" s="124"/>
      <c r="H50" s="124"/>
      <c r="I50" s="122"/>
      <c r="J50" s="221"/>
      <c r="K50" s="50"/>
      <c r="L50" s="102"/>
      <c r="M50" s="50"/>
      <c r="N50" s="50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1"/>
      <c r="BG50" s="211"/>
      <c r="BH50" s="211"/>
      <c r="BI50" s="211"/>
    </row>
    <row r="51" spans="1:61">
      <c r="A51" s="107"/>
      <c r="B51" s="107"/>
      <c r="C51" s="108"/>
      <c r="D51" s="108"/>
      <c r="E51" s="124"/>
      <c r="F51" s="102"/>
      <c r="G51" s="124"/>
      <c r="H51" s="124"/>
      <c r="I51" s="122"/>
      <c r="J51" s="221"/>
      <c r="K51" s="50"/>
      <c r="L51" s="102"/>
      <c r="M51" s="50"/>
      <c r="N51" s="50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</row>
    <row r="52" spans="1:61">
      <c r="A52" s="219"/>
      <c r="B52" s="219"/>
      <c r="C52" s="108"/>
      <c r="D52" s="108"/>
      <c r="E52" s="124"/>
      <c r="F52" s="363"/>
      <c r="G52" s="363"/>
      <c r="H52" s="122"/>
      <c r="I52" s="122"/>
      <c r="J52" s="221"/>
      <c r="K52" s="102"/>
      <c r="L52" s="102"/>
      <c r="M52" s="50"/>
      <c r="N52" s="50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1"/>
      <c r="AM52" s="211"/>
      <c r="AN52" s="211"/>
      <c r="AO52" s="211"/>
      <c r="AP52" s="211"/>
      <c r="AQ52" s="211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1"/>
      <c r="BE52" s="211"/>
      <c r="BF52" s="211"/>
      <c r="BG52" s="211"/>
      <c r="BH52" s="211"/>
      <c r="BI52" s="211"/>
    </row>
    <row r="53" spans="1:61">
      <c r="A53" s="107"/>
      <c r="B53" s="107"/>
      <c r="C53" s="108"/>
      <c r="D53" s="108"/>
      <c r="E53" s="220"/>
      <c r="F53" s="222"/>
      <c r="G53" s="223"/>
      <c r="H53" s="223"/>
      <c r="I53" s="122"/>
      <c r="J53" s="122"/>
      <c r="K53" s="50"/>
      <c r="L53" s="122"/>
      <c r="M53" s="50"/>
      <c r="N53" s="50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1"/>
      <c r="BE53" s="211"/>
      <c r="BF53" s="211"/>
      <c r="BG53" s="211"/>
      <c r="BH53" s="211"/>
      <c r="BI53" s="211"/>
    </row>
    <row r="54" spans="1:61">
      <c r="A54" s="107"/>
      <c r="B54" s="107"/>
      <c r="C54" s="108"/>
      <c r="D54" s="108"/>
      <c r="E54" s="220"/>
      <c r="F54" s="224"/>
      <c r="G54" s="225"/>
      <c r="H54" s="225"/>
      <c r="I54" s="122"/>
      <c r="J54" s="102"/>
      <c r="K54" s="50"/>
      <c r="L54" s="122"/>
      <c r="M54" s="50"/>
      <c r="N54" s="50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1"/>
      <c r="BE54" s="211"/>
      <c r="BF54" s="211"/>
      <c r="BG54" s="211"/>
      <c r="BH54" s="211"/>
      <c r="BI54" s="211"/>
    </row>
    <row r="55" spans="1:61">
      <c r="A55" s="107"/>
      <c r="B55" s="107"/>
      <c r="C55" s="108"/>
      <c r="D55" s="107"/>
      <c r="E55" s="220"/>
      <c r="F55" s="222"/>
      <c r="G55" s="223"/>
      <c r="H55" s="223"/>
      <c r="I55" s="122"/>
      <c r="J55" s="102"/>
      <c r="K55" s="50"/>
      <c r="L55" s="122"/>
      <c r="M55" s="50"/>
      <c r="N55" s="50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  <c r="AJ55" s="211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1"/>
      <c r="BE55" s="211"/>
      <c r="BF55" s="211"/>
      <c r="BG55" s="211"/>
      <c r="BH55" s="211"/>
      <c r="BI55" s="211"/>
    </row>
    <row r="56" spans="1:61">
      <c r="A56" s="107"/>
      <c r="B56" s="107"/>
      <c r="C56" s="108"/>
      <c r="D56" s="108"/>
      <c r="E56" s="220"/>
      <c r="F56" s="134"/>
      <c r="G56" s="223"/>
      <c r="H56" s="223"/>
      <c r="I56" s="122"/>
      <c r="J56" s="221"/>
      <c r="K56" s="50"/>
      <c r="L56" s="122"/>
      <c r="M56" s="50"/>
      <c r="N56" s="50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1"/>
      <c r="BD56" s="211"/>
      <c r="BE56" s="211"/>
      <c r="BF56" s="211"/>
      <c r="BG56" s="211"/>
      <c r="BH56" s="211"/>
      <c r="BI56" s="211"/>
    </row>
    <row r="57" spans="1:61">
      <c r="A57" s="107"/>
      <c r="B57" s="107"/>
      <c r="C57" s="108"/>
      <c r="D57" s="108"/>
      <c r="E57" s="220"/>
      <c r="F57" s="222"/>
      <c r="G57" s="223"/>
      <c r="H57" s="223"/>
      <c r="I57" s="122"/>
      <c r="J57" s="221"/>
      <c r="K57" s="50"/>
      <c r="L57" s="122"/>
      <c r="M57" s="50"/>
      <c r="N57" s="50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1"/>
      <c r="BE57" s="211"/>
      <c r="BF57" s="211"/>
      <c r="BG57" s="211"/>
      <c r="BH57" s="211"/>
      <c r="BI57" s="211"/>
    </row>
    <row r="58" spans="1:61">
      <c r="A58" s="364" t="s">
        <v>29</v>
      </c>
      <c r="B58" s="364"/>
      <c r="C58" s="138">
        <f>SUM(C36:C57)</f>
        <v>40566</v>
      </c>
      <c r="D58" s="139"/>
      <c r="E58" s="50"/>
      <c r="F58" s="134"/>
      <c r="G58" s="223"/>
      <c r="H58" s="223"/>
      <c r="I58" s="122"/>
      <c r="J58" s="221"/>
      <c r="K58" s="50"/>
      <c r="L58" s="122"/>
      <c r="M58" s="50"/>
      <c r="N58" s="50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1"/>
      <c r="BB58" s="211"/>
      <c r="BC58" s="211"/>
      <c r="BD58" s="211"/>
      <c r="BE58" s="211"/>
      <c r="BF58" s="211"/>
      <c r="BG58" s="211"/>
      <c r="BH58" s="211"/>
      <c r="BI58" s="211"/>
    </row>
    <row r="59" spans="1:61">
      <c r="A59" s="140"/>
      <c r="B59" s="211"/>
      <c r="C59" s="141"/>
      <c r="D59" s="211"/>
      <c r="E59" s="50"/>
      <c r="F59" s="134"/>
      <c r="G59" s="223"/>
      <c r="H59" s="223"/>
      <c r="I59" s="122"/>
      <c r="J59" s="221"/>
      <c r="K59" s="50"/>
      <c r="L59" s="122"/>
      <c r="M59" s="50"/>
      <c r="N59" s="50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211"/>
      <c r="AN59" s="211"/>
      <c r="AO59" s="211"/>
      <c r="AP59" s="211"/>
      <c r="AQ59" s="211"/>
      <c r="AR59" s="211"/>
      <c r="AS59" s="211"/>
      <c r="AT59" s="211"/>
      <c r="AU59" s="211"/>
      <c r="AV59" s="211"/>
      <c r="AW59" s="211"/>
      <c r="AX59" s="211"/>
      <c r="AY59" s="211"/>
      <c r="AZ59" s="211"/>
      <c r="BA59" s="211"/>
      <c r="BB59" s="211"/>
      <c r="BC59" s="211"/>
      <c r="BD59" s="211"/>
      <c r="BE59" s="211"/>
      <c r="BF59" s="211"/>
      <c r="BG59" s="211"/>
      <c r="BH59" s="211"/>
      <c r="BI59" s="211"/>
    </row>
    <row r="60" spans="1:61">
      <c r="A60" s="140"/>
      <c r="B60" s="211"/>
      <c r="D60" s="141"/>
      <c r="E60" s="50"/>
      <c r="F60" s="134"/>
      <c r="G60" s="223"/>
      <c r="H60" s="223"/>
      <c r="I60" s="122"/>
      <c r="J60" s="221"/>
      <c r="K60" s="50"/>
      <c r="L60" s="122"/>
      <c r="M60" s="50"/>
      <c r="N60" s="50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11"/>
      <c r="BF60" s="211"/>
      <c r="BG60" s="211"/>
      <c r="BH60" s="211"/>
      <c r="BI60" s="211"/>
    </row>
    <row r="61" spans="1:61">
      <c r="A61" s="142"/>
      <c r="B61" s="142"/>
      <c r="C61" s="141"/>
      <c r="D61" s="211"/>
      <c r="E61" s="50"/>
      <c r="F61" s="134"/>
      <c r="G61" s="223"/>
      <c r="H61" s="223"/>
      <c r="I61" s="122"/>
      <c r="J61" s="221"/>
      <c r="K61" s="50"/>
      <c r="L61" s="122"/>
      <c r="M61" s="50"/>
      <c r="N61" s="50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  <c r="BF61" s="211"/>
      <c r="BG61" s="211"/>
      <c r="BH61" s="211"/>
      <c r="BI61" s="211"/>
    </row>
    <row r="62" spans="1:61">
      <c r="C62" s="144"/>
      <c r="E62" s="50"/>
      <c r="F62" s="222"/>
      <c r="G62" s="223"/>
      <c r="H62" s="223"/>
      <c r="I62" s="122"/>
      <c r="J62" s="221"/>
      <c r="K62" s="50"/>
      <c r="L62" s="122"/>
      <c r="M62" s="50"/>
      <c r="N62" s="50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</row>
    <row r="63" spans="1:61">
      <c r="A63" s="134"/>
      <c r="B63" s="145"/>
      <c r="C63" s="146"/>
      <c r="D63" s="135"/>
      <c r="E63" s="50"/>
      <c r="F63" s="134"/>
      <c r="G63" s="223"/>
      <c r="H63" s="223"/>
      <c r="I63" s="122"/>
      <c r="J63" s="221"/>
      <c r="K63" s="50"/>
      <c r="L63" s="122"/>
      <c r="M63" s="50"/>
      <c r="N63" s="50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</row>
    <row r="64" spans="1:61">
      <c r="A64" s="134"/>
      <c r="B64" s="145"/>
      <c r="C64" s="146"/>
      <c r="D64" s="135"/>
      <c r="E64" s="50"/>
      <c r="F64" s="222"/>
      <c r="G64" s="226"/>
      <c r="H64" s="226"/>
      <c r="I64" s="122"/>
      <c r="J64" s="221"/>
      <c r="K64" s="50"/>
      <c r="L64" s="122"/>
      <c r="M64" s="50"/>
      <c r="N64" s="50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1"/>
      <c r="BG64" s="211"/>
      <c r="BH64" s="211"/>
      <c r="BI64" s="211"/>
    </row>
    <row r="65" spans="1:61">
      <c r="A65" s="145"/>
      <c r="B65" s="147"/>
      <c r="C65" s="146"/>
      <c r="D65" s="135"/>
      <c r="E65" s="50"/>
      <c r="F65" s="223"/>
      <c r="G65" s="223"/>
      <c r="H65" s="223"/>
      <c r="I65" s="122"/>
      <c r="J65" s="221"/>
      <c r="K65" s="50"/>
      <c r="L65" s="122"/>
      <c r="M65" s="50"/>
      <c r="N65" s="50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</row>
    <row r="66" spans="1:61">
      <c r="A66" s="134"/>
      <c r="B66" s="145"/>
      <c r="C66" s="146"/>
      <c r="D66" s="135"/>
      <c r="E66" s="50"/>
      <c r="F66" s="222"/>
      <c r="G66" s="223"/>
      <c r="H66" s="223"/>
      <c r="I66" s="122"/>
      <c r="J66" s="221"/>
      <c r="K66" s="50"/>
      <c r="L66" s="122"/>
      <c r="M66" s="50"/>
      <c r="N66" s="50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116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</row>
    <row r="67" spans="1:61">
      <c r="A67" s="148"/>
      <c r="B67" s="149"/>
      <c r="C67" s="150"/>
      <c r="D67" s="151"/>
      <c r="E67" s="50"/>
      <c r="F67" s="134"/>
      <c r="G67" s="223"/>
      <c r="H67" s="223"/>
      <c r="I67" s="122"/>
      <c r="J67" s="122"/>
      <c r="K67" s="50"/>
      <c r="L67" s="122"/>
      <c r="M67" s="50"/>
      <c r="N67" s="50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115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</row>
    <row r="68" spans="1:61">
      <c r="A68" s="148"/>
      <c r="B68" s="149"/>
      <c r="C68" s="150"/>
      <c r="D68" s="151"/>
      <c r="E68" s="50"/>
      <c r="F68" s="134"/>
      <c r="G68" s="223"/>
      <c r="H68" s="223"/>
      <c r="I68" s="122"/>
      <c r="J68" s="221"/>
      <c r="K68" s="50"/>
      <c r="L68" s="122"/>
      <c r="M68" s="50"/>
      <c r="N68" s="50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</row>
    <row r="69" spans="1:61">
      <c r="A69" s="148"/>
      <c r="B69" s="149"/>
      <c r="C69" s="150"/>
      <c r="D69" s="151"/>
      <c r="E69" s="50"/>
      <c r="F69" s="223"/>
      <c r="G69" s="223"/>
      <c r="H69" s="223"/>
      <c r="I69" s="122"/>
      <c r="J69" s="221"/>
      <c r="K69" s="50"/>
      <c r="L69" s="122"/>
      <c r="M69" s="50"/>
      <c r="N69" s="50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</row>
    <row r="70" spans="1:61">
      <c r="C70" s="144"/>
      <c r="E70" s="50"/>
      <c r="F70" s="134"/>
      <c r="G70" s="223"/>
      <c r="H70" s="223"/>
      <c r="I70" s="122"/>
      <c r="J70" s="221"/>
      <c r="K70" s="50"/>
      <c r="L70" s="122"/>
      <c r="M70" s="50"/>
      <c r="N70" s="50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</row>
    <row r="71" spans="1:61">
      <c r="C71" s="144"/>
      <c r="E71" s="50"/>
      <c r="F71" s="134"/>
      <c r="G71" s="223"/>
      <c r="H71" s="223"/>
      <c r="I71" s="122"/>
      <c r="J71" s="221"/>
      <c r="K71" s="50"/>
      <c r="L71" s="122"/>
      <c r="M71" s="50"/>
      <c r="N71" s="50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</row>
    <row r="72" spans="1:61">
      <c r="E72" s="50"/>
      <c r="F72" s="223"/>
      <c r="G72" s="223"/>
      <c r="H72" s="223"/>
      <c r="I72" s="122"/>
      <c r="J72" s="221"/>
      <c r="K72" s="50"/>
      <c r="L72" s="122"/>
      <c r="M72" s="50"/>
      <c r="N72" s="50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</row>
    <row r="73" spans="1:61">
      <c r="E73" s="50"/>
      <c r="F73" s="223"/>
      <c r="G73" s="223"/>
      <c r="H73" s="223"/>
      <c r="I73" s="122"/>
      <c r="J73" s="221"/>
      <c r="K73" s="50"/>
      <c r="L73" s="122"/>
      <c r="M73" s="50"/>
      <c r="N73" s="50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</row>
    <row r="74" spans="1:61">
      <c r="E74" s="50"/>
      <c r="F74" s="223"/>
      <c r="G74" s="223"/>
      <c r="H74" s="223"/>
      <c r="I74" s="122"/>
      <c r="J74" s="221"/>
      <c r="K74" s="50"/>
      <c r="L74" s="122"/>
      <c r="M74" s="50"/>
      <c r="N74" s="50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</row>
    <row r="75" spans="1:61">
      <c r="E75" s="50"/>
      <c r="F75" s="223"/>
      <c r="G75" s="223"/>
      <c r="H75" s="223"/>
      <c r="I75" s="122"/>
      <c r="J75" s="221"/>
      <c r="K75" s="50"/>
      <c r="L75" s="122"/>
      <c r="M75" s="50"/>
      <c r="N75" s="50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</row>
    <row r="76" spans="1:61">
      <c r="E76" s="50"/>
      <c r="F76" s="223"/>
      <c r="G76" s="223"/>
      <c r="H76" s="223"/>
      <c r="I76" s="122"/>
      <c r="J76" s="221"/>
      <c r="K76" s="50"/>
      <c r="L76" s="122"/>
      <c r="M76" s="50"/>
      <c r="N76" s="50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</row>
    <row r="77" spans="1:61">
      <c r="A77" s="50"/>
      <c r="B77" s="211"/>
      <c r="C77" s="211"/>
      <c r="D77" s="211"/>
      <c r="E77" s="50"/>
      <c r="F77" s="227"/>
      <c r="G77" s="223"/>
      <c r="H77" s="223"/>
      <c r="I77" s="122"/>
      <c r="J77" s="221"/>
      <c r="K77" s="50"/>
      <c r="L77" s="122"/>
      <c r="M77" s="50"/>
      <c r="N77" s="50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</row>
    <row r="78" spans="1:61">
      <c r="A78" s="50"/>
      <c r="B78" s="211"/>
      <c r="C78" s="211"/>
      <c r="D78" s="211"/>
      <c r="E78" s="50"/>
      <c r="F78" s="223"/>
      <c r="G78" s="223"/>
      <c r="H78" s="223"/>
      <c r="I78" s="122"/>
      <c r="J78" s="102"/>
      <c r="K78" s="50"/>
      <c r="L78" s="122"/>
      <c r="M78" s="50"/>
      <c r="N78" s="50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</row>
    <row r="79" spans="1:61" s="136" customFormat="1">
      <c r="A79" s="50"/>
      <c r="B79" s="211"/>
      <c r="C79" s="211"/>
      <c r="D79" s="211"/>
      <c r="E79" s="50"/>
      <c r="F79" s="124"/>
      <c r="G79" s="124"/>
      <c r="H79" s="124"/>
      <c r="I79" s="122"/>
      <c r="J79" s="102"/>
      <c r="K79" s="50"/>
      <c r="L79" s="122"/>
      <c r="M79" s="50"/>
      <c r="N79" s="50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</row>
    <row r="80" spans="1:61">
      <c r="A80" s="50"/>
      <c r="B80" s="211"/>
      <c r="C80" s="211"/>
      <c r="D80" s="211"/>
      <c r="E80" s="50"/>
      <c r="F80" s="50"/>
      <c r="G80" s="50"/>
      <c r="H80" s="50"/>
      <c r="I80" s="122"/>
      <c r="J80" s="102"/>
      <c r="K80" s="50"/>
      <c r="L80" s="102"/>
      <c r="M80" s="50"/>
      <c r="N80" s="50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</row>
    <row r="81" spans="1:24">
      <c r="A81" s="50"/>
      <c r="B81" s="211"/>
      <c r="C81" s="211"/>
      <c r="D81" s="211"/>
      <c r="E81" s="50"/>
      <c r="F81" s="50"/>
      <c r="G81" s="50"/>
      <c r="H81" s="50"/>
      <c r="I81" s="102"/>
      <c r="J81" s="102"/>
      <c r="K81" s="50"/>
      <c r="L81" s="102"/>
      <c r="M81" s="50"/>
      <c r="N81" s="50"/>
      <c r="O81" s="211"/>
      <c r="P81" s="211"/>
      <c r="Q81" s="211"/>
      <c r="R81" s="211"/>
      <c r="S81" s="211"/>
      <c r="T81" s="211"/>
      <c r="U81" s="211"/>
      <c r="V81" s="211"/>
      <c r="W81" s="211"/>
      <c r="X81" s="211"/>
    </row>
    <row r="82" spans="1:24">
      <c r="E82" s="50"/>
      <c r="F82" s="50"/>
      <c r="G82" s="50"/>
      <c r="H82" s="50"/>
      <c r="I82" s="102"/>
      <c r="J82" s="102"/>
      <c r="K82" s="50"/>
      <c r="L82" s="102"/>
      <c r="M82" s="50"/>
      <c r="N82" s="50"/>
      <c r="O82" s="211"/>
      <c r="P82" s="211"/>
      <c r="Q82" s="211"/>
      <c r="R82" s="211"/>
      <c r="S82" s="211"/>
      <c r="T82" s="211"/>
      <c r="U82" s="211"/>
      <c r="V82" s="211"/>
      <c r="W82" s="211"/>
      <c r="X82" s="211"/>
    </row>
    <row r="83" spans="1:24">
      <c r="E83" s="50"/>
      <c r="F83" s="50"/>
      <c r="G83" s="50"/>
      <c r="H83" s="50"/>
      <c r="I83" s="102"/>
      <c r="J83" s="102"/>
      <c r="K83" s="50"/>
      <c r="L83" s="102"/>
      <c r="M83" s="50"/>
      <c r="N83" s="50"/>
      <c r="O83" s="211"/>
      <c r="P83" s="211"/>
      <c r="Q83" s="211"/>
      <c r="R83" s="211"/>
      <c r="S83" s="211"/>
      <c r="T83" s="211"/>
      <c r="U83" s="211"/>
      <c r="V83" s="211"/>
      <c r="W83" s="211"/>
      <c r="X83" s="211"/>
    </row>
    <row r="84" spans="1:24">
      <c r="E84" s="50"/>
      <c r="F84" s="50"/>
      <c r="G84" s="50"/>
      <c r="H84" s="50"/>
      <c r="I84" s="102"/>
      <c r="J84" s="102"/>
      <c r="K84" s="50"/>
      <c r="L84" s="102"/>
      <c r="M84" s="50"/>
      <c r="N84" s="50"/>
      <c r="O84" s="211"/>
      <c r="P84" s="211"/>
      <c r="Q84" s="211"/>
      <c r="R84" s="211"/>
      <c r="S84" s="211"/>
      <c r="T84" s="211"/>
      <c r="U84" s="211"/>
      <c r="V84" s="211"/>
      <c r="W84" s="211"/>
      <c r="X84" s="211"/>
    </row>
    <row r="85" spans="1:24">
      <c r="E85" s="50"/>
      <c r="F85" s="50"/>
      <c r="G85" s="50"/>
      <c r="H85" s="50"/>
      <c r="I85" s="102"/>
      <c r="J85" s="102"/>
      <c r="K85" s="50"/>
      <c r="L85" s="102"/>
      <c r="M85" s="50"/>
      <c r="N85" s="50"/>
      <c r="O85" s="211"/>
      <c r="P85" s="211"/>
      <c r="Q85" s="211"/>
      <c r="R85" s="211"/>
      <c r="S85" s="211"/>
      <c r="T85" s="211"/>
      <c r="U85" s="211"/>
      <c r="V85" s="211"/>
      <c r="W85" s="211"/>
      <c r="X85" s="211"/>
    </row>
    <row r="86" spans="1:24">
      <c r="E86" s="50"/>
      <c r="F86" s="50"/>
      <c r="G86" s="50"/>
      <c r="H86" s="50"/>
      <c r="I86" s="102"/>
      <c r="J86" s="102"/>
      <c r="K86" s="50"/>
      <c r="L86" s="102"/>
      <c r="M86" s="50"/>
      <c r="N86" s="50"/>
      <c r="O86" s="211"/>
      <c r="P86" s="211"/>
      <c r="Q86" s="211"/>
      <c r="R86" s="211"/>
      <c r="S86" s="211"/>
      <c r="T86" s="211"/>
      <c r="U86" s="211"/>
      <c r="V86" s="211"/>
      <c r="W86" s="211"/>
      <c r="X86" s="211"/>
    </row>
    <row r="87" spans="1:24">
      <c r="E87" s="50"/>
      <c r="F87" s="50"/>
      <c r="G87" s="50"/>
      <c r="H87" s="50"/>
      <c r="I87" s="102"/>
      <c r="J87" s="102"/>
      <c r="K87" s="50"/>
      <c r="L87" s="102"/>
      <c r="M87" s="50"/>
      <c r="N87" s="50"/>
      <c r="O87" s="211"/>
      <c r="P87" s="211"/>
      <c r="Q87" s="211"/>
      <c r="R87" s="211"/>
      <c r="S87" s="211"/>
      <c r="T87" s="211"/>
      <c r="U87" s="211"/>
      <c r="V87" s="211"/>
      <c r="W87" s="211"/>
      <c r="X87" s="211"/>
    </row>
    <row r="88" spans="1:24">
      <c r="E88" s="50"/>
      <c r="F88" s="50"/>
      <c r="G88" s="50"/>
      <c r="H88" s="50"/>
      <c r="I88" s="102"/>
      <c r="J88" s="102"/>
      <c r="K88" s="50"/>
      <c r="L88" s="102"/>
      <c r="M88" s="50"/>
      <c r="N88" s="50"/>
      <c r="O88" s="211"/>
      <c r="P88" s="211"/>
      <c r="Q88" s="211"/>
      <c r="R88" s="211"/>
      <c r="S88" s="211"/>
      <c r="T88" s="211"/>
      <c r="U88" s="211"/>
    </row>
    <row r="89" spans="1:24">
      <c r="E89" s="50"/>
      <c r="F89" s="50"/>
      <c r="G89" s="50"/>
      <c r="H89" s="50"/>
      <c r="I89" s="102"/>
      <c r="J89" s="102"/>
      <c r="K89" s="50"/>
      <c r="L89" s="102"/>
      <c r="M89" s="50"/>
      <c r="N89" s="50"/>
      <c r="O89" s="211"/>
      <c r="P89" s="211"/>
      <c r="Q89" s="211"/>
      <c r="R89" s="211"/>
      <c r="S89" s="211"/>
      <c r="T89" s="211"/>
      <c r="U89" s="211"/>
    </row>
    <row r="90" spans="1:24">
      <c r="E90" s="50"/>
      <c r="F90" s="50"/>
      <c r="G90" s="50"/>
      <c r="H90" s="50"/>
      <c r="I90" s="102"/>
      <c r="J90" s="102"/>
      <c r="K90" s="50"/>
      <c r="L90" s="102"/>
      <c r="M90" s="50"/>
      <c r="N90" s="50"/>
      <c r="O90" s="211"/>
      <c r="P90" s="211"/>
      <c r="Q90" s="211"/>
      <c r="R90" s="211"/>
      <c r="S90" s="211"/>
      <c r="T90" s="211"/>
      <c r="U90" s="211"/>
    </row>
    <row r="91" spans="1:24">
      <c r="E91" s="50"/>
      <c r="F91" s="50"/>
      <c r="G91" s="50"/>
      <c r="H91" s="50"/>
      <c r="I91" s="102"/>
      <c r="J91" s="102"/>
      <c r="K91" s="50"/>
      <c r="L91" s="102"/>
      <c r="M91" s="50"/>
      <c r="N91" s="50"/>
      <c r="O91" s="211"/>
      <c r="P91" s="211"/>
      <c r="Q91" s="211"/>
      <c r="R91" s="211"/>
      <c r="S91" s="211"/>
      <c r="T91" s="211"/>
      <c r="U91" s="211"/>
    </row>
    <row r="92" spans="1:24">
      <c r="E92" s="50"/>
      <c r="F92" s="50"/>
      <c r="G92" s="50"/>
      <c r="H92" s="50"/>
      <c r="I92" s="102"/>
      <c r="J92" s="102"/>
      <c r="K92" s="50"/>
      <c r="L92" s="102"/>
      <c r="M92" s="50"/>
      <c r="N92" s="50"/>
      <c r="O92" s="211"/>
      <c r="P92" s="211"/>
      <c r="Q92" s="211"/>
      <c r="R92" s="211"/>
      <c r="S92" s="211"/>
      <c r="T92" s="211"/>
      <c r="U92" s="211"/>
    </row>
    <row r="93" spans="1:24">
      <c r="E93" s="50"/>
      <c r="F93" s="50"/>
      <c r="G93" s="50"/>
      <c r="H93" s="50"/>
      <c r="I93" s="102"/>
      <c r="J93" s="102"/>
      <c r="K93" s="50"/>
      <c r="L93" s="102"/>
      <c r="M93" s="50"/>
      <c r="N93" s="50"/>
      <c r="O93" s="211"/>
      <c r="P93" s="211"/>
      <c r="Q93" s="211"/>
      <c r="R93" s="211"/>
      <c r="S93" s="211"/>
      <c r="T93" s="211"/>
      <c r="U93" s="211"/>
    </row>
    <row r="94" spans="1:24">
      <c r="E94" s="50"/>
      <c r="F94" s="50"/>
      <c r="G94" s="50"/>
      <c r="H94" s="50"/>
      <c r="I94" s="102"/>
      <c r="J94" s="102"/>
      <c r="K94" s="50"/>
      <c r="L94" s="102"/>
      <c r="M94" s="50"/>
      <c r="N94" s="50"/>
      <c r="O94" s="211"/>
      <c r="P94" s="211"/>
      <c r="Q94" s="211"/>
      <c r="R94" s="211"/>
      <c r="S94" s="211"/>
      <c r="T94" s="211"/>
      <c r="U94" s="211"/>
    </row>
    <row r="95" spans="1:24">
      <c r="E95" s="50"/>
      <c r="F95" s="50"/>
      <c r="G95" s="50"/>
      <c r="H95" s="50"/>
      <c r="I95" s="102"/>
      <c r="J95" s="102"/>
      <c r="K95" s="50"/>
      <c r="L95" s="102"/>
      <c r="M95" s="50"/>
      <c r="N95" s="50"/>
      <c r="O95" s="211"/>
      <c r="P95" s="211"/>
      <c r="Q95" s="211"/>
      <c r="R95" s="211"/>
      <c r="S95" s="211"/>
      <c r="T95" s="211"/>
      <c r="U95" s="211"/>
    </row>
    <row r="96" spans="1:24">
      <c r="E96" s="50"/>
      <c r="F96" s="50"/>
      <c r="G96" s="50"/>
      <c r="H96" s="50"/>
      <c r="I96" s="102"/>
      <c r="J96" s="102"/>
      <c r="K96" s="50"/>
      <c r="L96" s="102"/>
      <c r="M96" s="50"/>
      <c r="N96" s="50"/>
      <c r="O96" s="211"/>
      <c r="P96" s="211"/>
      <c r="Q96" s="211"/>
      <c r="R96" s="211"/>
      <c r="S96" s="211"/>
      <c r="T96" s="211"/>
      <c r="U96" s="211"/>
    </row>
    <row r="97" spans="5:14">
      <c r="E97" s="50"/>
      <c r="F97" s="50"/>
      <c r="G97" s="50"/>
      <c r="H97" s="50"/>
      <c r="I97" s="102"/>
      <c r="J97" s="102"/>
      <c r="K97" s="50"/>
      <c r="L97" s="102"/>
      <c r="M97" s="50"/>
      <c r="N97" s="50"/>
    </row>
    <row r="98" spans="5:14">
      <c r="E98" s="50"/>
      <c r="F98" s="50"/>
      <c r="G98" s="50"/>
      <c r="H98" s="50"/>
      <c r="I98" s="102"/>
      <c r="J98" s="102"/>
      <c r="K98" s="50"/>
      <c r="L98" s="102"/>
      <c r="M98" s="50"/>
      <c r="N98" s="50"/>
    </row>
    <row r="99" spans="5:14">
      <c r="E99" s="50"/>
      <c r="F99" s="50"/>
      <c r="G99" s="50"/>
      <c r="H99" s="50"/>
      <c r="I99" s="102"/>
      <c r="J99" s="102"/>
      <c r="K99" s="50"/>
      <c r="L99" s="102"/>
      <c r="M99" s="50"/>
      <c r="N99" s="50"/>
    </row>
    <row r="100" spans="5:14">
      <c r="E100" s="50"/>
      <c r="F100" s="50"/>
      <c r="G100" s="50"/>
      <c r="H100" s="50"/>
      <c r="I100" s="102"/>
      <c r="J100" s="102"/>
      <c r="K100" s="50"/>
      <c r="L100" s="102"/>
      <c r="M100" s="50"/>
      <c r="N100" s="50"/>
    </row>
    <row r="101" spans="5:14">
      <c r="E101" s="50"/>
      <c r="F101" s="50"/>
      <c r="G101" s="50"/>
      <c r="H101" s="50"/>
      <c r="I101" s="102"/>
      <c r="J101" s="102"/>
      <c r="K101" s="50"/>
      <c r="L101" s="102"/>
      <c r="M101" s="50"/>
      <c r="N101" s="50"/>
    </row>
    <row r="102" spans="5:14">
      <c r="E102" s="50"/>
      <c r="F102" s="50"/>
      <c r="G102" s="50"/>
      <c r="H102" s="50"/>
      <c r="I102" s="102"/>
      <c r="J102" s="102"/>
      <c r="K102" s="50"/>
      <c r="L102" s="102"/>
      <c r="M102" s="50"/>
      <c r="N102" s="50"/>
    </row>
    <row r="103" spans="5:14">
      <c r="E103" s="50"/>
      <c r="F103" s="50"/>
      <c r="G103" s="50"/>
      <c r="H103" s="50"/>
      <c r="I103" s="102"/>
      <c r="J103" s="102"/>
      <c r="K103" s="50"/>
      <c r="L103" s="102"/>
      <c r="M103" s="50"/>
      <c r="N103" s="50"/>
    </row>
    <row r="104" spans="5:14">
      <c r="E104" s="50"/>
      <c r="F104" s="50"/>
      <c r="G104" s="50"/>
      <c r="H104" s="50"/>
      <c r="I104" s="102"/>
      <c r="J104" s="102"/>
      <c r="K104" s="50"/>
      <c r="L104" s="102"/>
      <c r="M104" s="50"/>
      <c r="N104" s="50"/>
    </row>
    <row r="105" spans="5:14">
      <c r="E105" s="50"/>
      <c r="F105" s="50"/>
      <c r="G105" s="50"/>
      <c r="H105" s="50"/>
      <c r="I105" s="102"/>
      <c r="J105" s="102"/>
      <c r="K105" s="50"/>
      <c r="L105" s="102"/>
      <c r="M105" s="50"/>
      <c r="N105" s="50"/>
    </row>
    <row r="106" spans="5:14">
      <c r="E106" s="50"/>
      <c r="F106" s="50"/>
      <c r="G106" s="50"/>
      <c r="H106" s="50"/>
      <c r="I106" s="102"/>
      <c r="J106" s="102"/>
      <c r="K106" s="50"/>
      <c r="L106" s="102"/>
      <c r="M106" s="50"/>
      <c r="N106" s="50"/>
    </row>
    <row r="107" spans="5:14">
      <c r="E107" s="50"/>
      <c r="F107" s="50"/>
      <c r="G107" s="50"/>
      <c r="H107" s="50"/>
      <c r="I107" s="102"/>
      <c r="J107" s="102"/>
      <c r="K107" s="50"/>
      <c r="L107" s="102"/>
      <c r="M107" s="50"/>
      <c r="N107" s="50"/>
    </row>
    <row r="108" spans="5:14">
      <c r="E108" s="50"/>
      <c r="F108" s="50"/>
      <c r="G108" s="50"/>
      <c r="H108" s="50"/>
      <c r="I108" s="102"/>
      <c r="J108" s="102"/>
      <c r="K108" s="50"/>
      <c r="L108" s="102"/>
      <c r="M108" s="50"/>
      <c r="N108" s="50"/>
    </row>
    <row r="109" spans="5:14">
      <c r="E109" s="50"/>
      <c r="F109" s="50"/>
      <c r="G109" s="50"/>
      <c r="H109" s="50"/>
      <c r="I109" s="102"/>
      <c r="J109" s="102"/>
      <c r="K109" s="50"/>
      <c r="L109" s="102"/>
      <c r="M109" s="50"/>
      <c r="N109" s="50"/>
    </row>
    <row r="110" spans="5:14">
      <c r="E110" s="50"/>
      <c r="F110" s="50"/>
      <c r="G110" s="50"/>
      <c r="H110" s="50"/>
      <c r="I110" s="102"/>
      <c r="J110" s="102"/>
      <c r="K110" s="50"/>
      <c r="L110" s="102"/>
      <c r="M110" s="50"/>
      <c r="N110" s="50"/>
    </row>
    <row r="111" spans="5:14">
      <c r="E111" s="50"/>
      <c r="F111" s="50"/>
      <c r="G111" s="50"/>
      <c r="H111" s="50"/>
      <c r="I111" s="102"/>
      <c r="J111" s="102"/>
      <c r="K111" s="50"/>
      <c r="L111" s="102"/>
      <c r="M111" s="50"/>
      <c r="N111" s="50"/>
    </row>
    <row r="112" spans="5:14">
      <c r="E112" s="50"/>
      <c r="F112" s="50"/>
      <c r="G112" s="50"/>
      <c r="H112" s="50"/>
      <c r="I112" s="102"/>
      <c r="J112" s="102"/>
      <c r="K112" s="50"/>
      <c r="L112" s="102"/>
      <c r="M112" s="50"/>
      <c r="N112" s="50"/>
    </row>
    <row r="113" spans="5:14">
      <c r="E113" s="50"/>
      <c r="F113" s="365"/>
      <c r="G113" s="365"/>
      <c r="H113" s="50"/>
      <c r="I113" s="122"/>
      <c r="J113" s="102"/>
      <c r="K113" s="50"/>
      <c r="L113" s="102"/>
      <c r="M113" s="50"/>
      <c r="N113" s="50"/>
    </row>
    <row r="114" spans="5:14">
      <c r="E114" s="50"/>
      <c r="F114" s="50"/>
      <c r="G114" s="50"/>
      <c r="H114" s="50"/>
      <c r="I114" s="102"/>
      <c r="J114" s="102"/>
      <c r="K114" s="50"/>
      <c r="L114" s="102"/>
      <c r="M114" s="50"/>
      <c r="N114" s="50"/>
    </row>
    <row r="115" spans="5:14">
      <c r="E115" s="50"/>
      <c r="F115" s="50"/>
      <c r="G115" s="50"/>
      <c r="H115" s="50"/>
      <c r="I115" s="102"/>
      <c r="J115" s="102"/>
      <c r="K115" s="50"/>
      <c r="L115" s="102"/>
      <c r="M115" s="50"/>
      <c r="N115" s="50"/>
    </row>
    <row r="116" spans="5:14">
      <c r="E116" s="50"/>
      <c r="F116" s="50"/>
      <c r="G116" s="50"/>
      <c r="H116" s="50"/>
      <c r="I116" s="102"/>
      <c r="J116" s="102"/>
      <c r="K116" s="50"/>
      <c r="L116" s="102"/>
      <c r="M116" s="50"/>
      <c r="N116" s="50"/>
    </row>
    <row r="117" spans="5:14">
      <c r="E117" s="50"/>
      <c r="F117" s="50"/>
      <c r="G117" s="50"/>
      <c r="H117" s="50"/>
      <c r="I117" s="102"/>
      <c r="J117" s="102"/>
      <c r="K117" s="50"/>
      <c r="L117" s="102"/>
      <c r="M117" s="50"/>
      <c r="N117" s="50"/>
    </row>
    <row r="118" spans="5:14">
      <c r="E118" s="50"/>
      <c r="F118" s="50"/>
      <c r="G118" s="50"/>
      <c r="H118" s="50"/>
      <c r="I118" s="102"/>
      <c r="J118" s="102"/>
      <c r="K118" s="50"/>
      <c r="L118" s="102"/>
      <c r="M118" s="50"/>
      <c r="N118" s="50"/>
    </row>
    <row r="119" spans="5:14">
      <c r="E119" s="50"/>
      <c r="F119" s="50"/>
      <c r="G119" s="50"/>
      <c r="H119" s="50"/>
      <c r="I119" s="102"/>
      <c r="J119" s="102"/>
      <c r="K119" s="50"/>
      <c r="L119" s="102"/>
      <c r="M119" s="50"/>
      <c r="N119" s="50"/>
    </row>
    <row r="120" spans="5:14">
      <c r="E120" s="50"/>
      <c r="F120" s="50"/>
      <c r="G120" s="50"/>
      <c r="H120" s="50"/>
      <c r="I120" s="102"/>
      <c r="J120" s="102"/>
      <c r="K120" s="50"/>
      <c r="L120" s="102"/>
      <c r="M120" s="50"/>
      <c r="N120" s="50"/>
    </row>
    <row r="121" spans="5:14">
      <c r="E121" s="50"/>
      <c r="F121" s="50"/>
      <c r="G121" s="50"/>
      <c r="H121" s="50"/>
      <c r="I121" s="102"/>
      <c r="J121" s="102"/>
      <c r="K121" s="50"/>
      <c r="L121" s="102"/>
      <c r="M121" s="50"/>
      <c r="N121" s="50"/>
    </row>
    <row r="122" spans="5:14">
      <c r="E122" s="50"/>
      <c r="F122" s="50"/>
      <c r="G122" s="50"/>
      <c r="H122" s="50"/>
      <c r="I122" s="102"/>
      <c r="J122" s="102"/>
      <c r="K122" s="50"/>
      <c r="L122" s="102"/>
      <c r="M122" s="50"/>
      <c r="N122" s="50"/>
    </row>
    <row r="123" spans="5:14">
      <c r="E123" s="50"/>
      <c r="F123" s="50"/>
      <c r="G123" s="50"/>
      <c r="H123" s="50"/>
      <c r="I123" s="102"/>
      <c r="J123" s="102"/>
      <c r="K123" s="50"/>
      <c r="L123" s="102"/>
      <c r="M123" s="50"/>
      <c r="N123" s="50"/>
    </row>
    <row r="124" spans="5:14">
      <c r="E124" s="50"/>
      <c r="F124" s="50"/>
      <c r="G124" s="50"/>
      <c r="H124" s="50"/>
      <c r="I124" s="102"/>
      <c r="J124" s="102"/>
      <c r="K124" s="50"/>
      <c r="L124" s="102"/>
      <c r="M124" s="50"/>
      <c r="N124" s="50"/>
    </row>
    <row r="125" spans="5:14">
      <c r="E125" s="50"/>
      <c r="F125" s="50"/>
      <c r="G125" s="50"/>
      <c r="H125" s="50"/>
      <c r="I125" s="102"/>
      <c r="J125" s="102"/>
      <c r="K125" s="50"/>
      <c r="L125" s="102"/>
      <c r="M125" s="50"/>
      <c r="N125" s="50"/>
    </row>
    <row r="126" spans="5:14">
      <c r="E126" s="50"/>
      <c r="F126" s="50"/>
      <c r="G126" s="50"/>
      <c r="H126" s="50"/>
      <c r="I126" s="102"/>
      <c r="J126" s="102"/>
      <c r="K126" s="50"/>
      <c r="L126" s="102"/>
      <c r="M126" s="50"/>
      <c r="N126" s="50"/>
    </row>
    <row r="127" spans="5:14">
      <c r="E127" s="50"/>
      <c r="F127" s="50"/>
      <c r="G127" s="50"/>
      <c r="H127" s="50"/>
      <c r="I127" s="102"/>
      <c r="J127" s="102"/>
      <c r="K127" s="50"/>
      <c r="L127" s="102"/>
      <c r="M127" s="50"/>
      <c r="N127" s="50"/>
    </row>
    <row r="128" spans="5:14">
      <c r="E128" s="50"/>
      <c r="F128" s="50"/>
      <c r="G128" s="50"/>
      <c r="H128" s="50"/>
      <c r="I128" s="102"/>
      <c r="J128" s="102"/>
      <c r="K128" s="50"/>
      <c r="L128" s="102"/>
      <c r="M128" s="50"/>
      <c r="N128" s="50"/>
    </row>
    <row r="129" spans="5:14">
      <c r="E129" s="50"/>
      <c r="F129" s="50"/>
      <c r="G129" s="50"/>
      <c r="H129" s="50"/>
      <c r="I129" s="102"/>
      <c r="J129" s="102"/>
      <c r="K129" s="50"/>
      <c r="L129" s="102"/>
      <c r="M129" s="50"/>
      <c r="N129" s="50"/>
    </row>
    <row r="130" spans="5:14">
      <c r="E130" s="50"/>
      <c r="F130" s="50"/>
      <c r="G130" s="50"/>
      <c r="H130" s="50"/>
      <c r="I130" s="102"/>
      <c r="J130" s="102"/>
      <c r="K130" s="50"/>
      <c r="L130" s="102"/>
      <c r="M130" s="50"/>
      <c r="N130" s="50"/>
    </row>
    <row r="131" spans="5:14">
      <c r="E131" s="50"/>
      <c r="F131" s="50"/>
      <c r="G131" s="50"/>
      <c r="H131" s="50"/>
      <c r="I131" s="102"/>
      <c r="J131" s="102"/>
      <c r="K131" s="50"/>
      <c r="L131" s="102"/>
      <c r="M131" s="50"/>
      <c r="N131" s="50"/>
    </row>
    <row r="132" spans="5:14">
      <c r="E132" s="50"/>
      <c r="F132" s="50"/>
      <c r="G132" s="50"/>
      <c r="H132" s="50"/>
      <c r="I132" s="102"/>
      <c r="J132" s="102"/>
      <c r="K132" s="50"/>
      <c r="L132" s="102"/>
      <c r="M132" s="50"/>
      <c r="N132" s="50"/>
    </row>
    <row r="133" spans="5:14">
      <c r="E133" s="50"/>
      <c r="F133" s="50"/>
      <c r="G133" s="50"/>
      <c r="H133" s="50"/>
      <c r="I133" s="102"/>
      <c r="J133" s="102"/>
      <c r="K133" s="50"/>
      <c r="L133" s="102"/>
      <c r="M133" s="50"/>
      <c r="N133" s="50"/>
    </row>
    <row r="134" spans="5:14">
      <c r="E134" s="50"/>
      <c r="F134" s="50"/>
      <c r="G134" s="50"/>
      <c r="H134" s="50"/>
      <c r="I134" s="102"/>
      <c r="J134" s="102"/>
      <c r="K134" s="50"/>
      <c r="L134" s="102"/>
      <c r="M134" s="50"/>
      <c r="N134" s="50"/>
    </row>
    <row r="135" spans="5:14">
      <c r="E135" s="50"/>
      <c r="F135" s="50"/>
      <c r="G135" s="50"/>
      <c r="H135" s="50"/>
      <c r="I135" s="102"/>
      <c r="J135" s="102"/>
      <c r="K135" s="50"/>
      <c r="L135" s="102"/>
      <c r="M135" s="50"/>
      <c r="N135" s="50"/>
    </row>
    <row r="136" spans="5:14">
      <c r="E136" s="50"/>
      <c r="F136" s="50"/>
      <c r="G136" s="50"/>
      <c r="H136" s="50"/>
      <c r="I136" s="102"/>
      <c r="J136" s="102"/>
      <c r="K136" s="50"/>
      <c r="L136" s="102"/>
      <c r="M136" s="50"/>
      <c r="N136" s="50"/>
    </row>
    <row r="137" spans="5:14">
      <c r="E137" s="50"/>
      <c r="F137" s="50"/>
      <c r="G137" s="50"/>
      <c r="H137" s="50"/>
      <c r="I137" s="102"/>
      <c r="J137" s="102"/>
      <c r="K137" s="50"/>
      <c r="L137" s="102"/>
      <c r="M137" s="50"/>
      <c r="N137" s="50"/>
    </row>
    <row r="138" spans="5:14">
      <c r="E138" s="50"/>
      <c r="F138" s="50"/>
      <c r="G138" s="50"/>
      <c r="H138" s="50"/>
      <c r="I138" s="102"/>
      <c r="J138" s="102"/>
      <c r="K138" s="50"/>
      <c r="L138" s="102"/>
      <c r="M138" s="50"/>
      <c r="N138" s="50"/>
    </row>
    <row r="139" spans="5:14">
      <c r="E139" s="50"/>
      <c r="F139" s="50"/>
      <c r="G139" s="50"/>
      <c r="H139" s="50"/>
      <c r="I139" s="102"/>
      <c r="J139" s="102"/>
      <c r="K139" s="50"/>
      <c r="L139" s="102"/>
      <c r="M139" s="50"/>
      <c r="N139" s="50"/>
    </row>
    <row r="140" spans="5:14">
      <c r="E140" s="50"/>
      <c r="F140" s="50"/>
      <c r="G140" s="50"/>
      <c r="H140" s="50"/>
      <c r="I140" s="102"/>
      <c r="J140" s="102"/>
      <c r="K140" s="50"/>
      <c r="L140" s="102"/>
      <c r="M140" s="50"/>
      <c r="N140" s="50"/>
    </row>
    <row r="141" spans="5:14">
      <c r="E141" s="50"/>
      <c r="F141" s="50"/>
      <c r="G141" s="50"/>
      <c r="H141" s="50"/>
      <c r="I141" s="102"/>
      <c r="J141" s="102"/>
      <c r="K141" s="50"/>
      <c r="L141" s="102"/>
      <c r="M141" s="50"/>
      <c r="N141" s="50"/>
    </row>
    <row r="142" spans="5:14">
      <c r="E142" s="50"/>
      <c r="F142" s="50"/>
      <c r="G142" s="50"/>
      <c r="H142" s="50"/>
      <c r="I142" s="102"/>
      <c r="J142" s="102"/>
      <c r="K142" s="50"/>
      <c r="L142" s="102"/>
      <c r="M142" s="50"/>
      <c r="N142" s="50"/>
    </row>
    <row r="143" spans="5:14">
      <c r="E143" s="50"/>
      <c r="F143" s="50"/>
      <c r="G143" s="50"/>
      <c r="H143" s="50"/>
      <c r="I143" s="102"/>
      <c r="J143" s="102"/>
      <c r="K143" s="50"/>
      <c r="L143" s="102"/>
      <c r="M143" s="50"/>
      <c r="N143" s="50"/>
    </row>
    <row r="144" spans="5:14">
      <c r="E144" s="50"/>
      <c r="F144" s="50"/>
      <c r="G144" s="50"/>
      <c r="H144" s="50"/>
      <c r="I144" s="102"/>
      <c r="J144" s="102"/>
      <c r="K144" s="50"/>
      <c r="L144" s="102"/>
      <c r="M144" s="50"/>
      <c r="N144" s="50"/>
    </row>
    <row r="145" spans="5:14">
      <c r="E145" s="50"/>
      <c r="F145" s="50"/>
      <c r="G145" s="50"/>
      <c r="H145" s="50"/>
      <c r="I145" s="102"/>
      <c r="J145" s="102"/>
      <c r="K145" s="50"/>
      <c r="L145" s="102"/>
      <c r="M145" s="50"/>
      <c r="N145" s="50"/>
    </row>
    <row r="146" spans="5:14">
      <c r="E146" s="50"/>
      <c r="F146" s="50"/>
      <c r="G146" s="50"/>
      <c r="H146" s="50"/>
      <c r="I146" s="102"/>
      <c r="J146" s="102"/>
      <c r="K146" s="50"/>
      <c r="L146" s="102"/>
      <c r="M146" s="50"/>
      <c r="N146" s="50"/>
    </row>
    <row r="147" spans="5:14">
      <c r="E147" s="50"/>
      <c r="F147" s="50"/>
      <c r="G147" s="50"/>
      <c r="H147" s="50"/>
      <c r="I147" s="102"/>
      <c r="J147" s="102"/>
      <c r="K147" s="50"/>
      <c r="L147" s="102"/>
      <c r="M147" s="50"/>
      <c r="N147" s="50"/>
    </row>
    <row r="148" spans="5:14">
      <c r="E148" s="50"/>
      <c r="F148" s="50"/>
      <c r="G148" s="50"/>
      <c r="H148" s="50"/>
      <c r="I148" s="102"/>
      <c r="J148" s="102"/>
      <c r="K148" s="50"/>
      <c r="L148" s="102"/>
      <c r="M148" s="50"/>
      <c r="N148" s="50"/>
    </row>
    <row r="149" spans="5:14">
      <c r="E149" s="50"/>
      <c r="F149" s="50"/>
      <c r="G149" s="50"/>
      <c r="H149" s="50"/>
      <c r="I149" s="102"/>
      <c r="J149" s="102"/>
      <c r="K149" s="50"/>
      <c r="L149" s="102"/>
      <c r="M149" s="50"/>
      <c r="N149" s="50"/>
    </row>
    <row r="150" spans="5:14">
      <c r="E150" s="50"/>
      <c r="F150" s="50"/>
      <c r="G150" s="50"/>
      <c r="H150" s="50"/>
      <c r="I150" s="102"/>
      <c r="J150" s="102"/>
      <c r="K150" s="50"/>
      <c r="L150" s="102"/>
      <c r="M150" s="50"/>
      <c r="N150" s="50"/>
    </row>
    <row r="151" spans="5:14">
      <c r="E151" s="50"/>
      <c r="F151" s="50"/>
      <c r="G151" s="50"/>
      <c r="H151" s="50"/>
      <c r="I151" s="102"/>
      <c r="J151" s="102"/>
      <c r="K151" s="50"/>
      <c r="L151" s="102"/>
      <c r="M151" s="50"/>
      <c r="N151" s="50"/>
    </row>
    <row r="152" spans="5:14">
      <c r="E152" s="50"/>
      <c r="F152" s="50"/>
      <c r="G152" s="50"/>
      <c r="H152" s="50"/>
      <c r="I152" s="102"/>
      <c r="J152" s="102"/>
      <c r="K152" s="50"/>
      <c r="L152" s="102"/>
      <c r="M152" s="50"/>
      <c r="N152" s="50"/>
    </row>
    <row r="153" spans="5:14">
      <c r="E153" s="50"/>
      <c r="F153" s="50"/>
      <c r="G153" s="50"/>
      <c r="H153" s="50"/>
      <c r="I153" s="102"/>
      <c r="J153" s="102"/>
      <c r="K153" s="50"/>
      <c r="L153" s="102"/>
      <c r="M153" s="50"/>
      <c r="N153" s="50"/>
    </row>
    <row r="154" spans="5:14">
      <c r="E154" s="50"/>
      <c r="F154" s="50"/>
      <c r="G154" s="50"/>
      <c r="H154" s="50"/>
      <c r="I154" s="102"/>
      <c r="J154" s="102"/>
      <c r="K154" s="50"/>
      <c r="L154" s="102"/>
      <c r="M154" s="50"/>
      <c r="N154" s="50"/>
    </row>
    <row r="155" spans="5:14">
      <c r="E155" s="50"/>
      <c r="F155" s="50"/>
      <c r="G155" s="50"/>
      <c r="H155" s="50"/>
      <c r="I155" s="102"/>
      <c r="J155" s="102"/>
      <c r="K155" s="50"/>
      <c r="L155" s="102"/>
      <c r="M155" s="50"/>
      <c r="N155" s="50"/>
    </row>
    <row r="156" spans="5:14">
      <c r="E156" s="50"/>
      <c r="F156" s="50"/>
      <c r="G156" s="50"/>
      <c r="H156" s="50"/>
      <c r="I156" s="102"/>
      <c r="J156" s="102"/>
      <c r="K156" s="50"/>
      <c r="L156" s="102"/>
      <c r="M156" s="50"/>
      <c r="N156" s="50"/>
    </row>
    <row r="157" spans="5:14">
      <c r="E157" s="50"/>
      <c r="F157" s="50"/>
      <c r="G157" s="50"/>
      <c r="H157" s="50"/>
      <c r="I157" s="102"/>
      <c r="J157" s="102"/>
      <c r="K157" s="50"/>
      <c r="L157" s="102"/>
      <c r="M157" s="50"/>
      <c r="N157" s="50"/>
    </row>
    <row r="158" spans="5:14">
      <c r="E158" s="50"/>
      <c r="F158" s="50"/>
      <c r="G158" s="50"/>
      <c r="H158" s="50"/>
      <c r="I158" s="102"/>
      <c r="J158" s="102"/>
      <c r="K158" s="50"/>
      <c r="L158" s="102"/>
      <c r="M158" s="50"/>
      <c r="N158" s="50"/>
    </row>
    <row r="159" spans="5:14">
      <c r="E159" s="50"/>
      <c r="F159" s="50"/>
      <c r="G159" s="50"/>
      <c r="H159" s="50"/>
      <c r="I159" s="102"/>
      <c r="J159" s="102"/>
      <c r="K159" s="50"/>
      <c r="L159" s="102"/>
      <c r="M159" s="50"/>
      <c r="N159" s="50"/>
    </row>
    <row r="160" spans="5:14">
      <c r="E160" s="211"/>
      <c r="F160" s="211"/>
      <c r="G160" s="211"/>
      <c r="H160" s="211"/>
      <c r="I160" s="102"/>
      <c r="J160" s="102"/>
    </row>
    <row r="161" spans="5:10">
      <c r="E161" s="211"/>
      <c r="F161" s="211"/>
      <c r="G161" s="211"/>
      <c r="H161" s="211"/>
      <c r="I161" s="102"/>
      <c r="J161" s="102"/>
    </row>
    <row r="162" spans="5:10">
      <c r="E162" s="211"/>
      <c r="F162" s="211"/>
      <c r="G162" s="211"/>
      <c r="H162" s="211"/>
      <c r="I162" s="102"/>
      <c r="J162" s="102"/>
    </row>
    <row r="163" spans="5:10">
      <c r="E163" s="211"/>
      <c r="F163" s="211"/>
      <c r="G163" s="211"/>
      <c r="H163" s="211"/>
      <c r="I163" s="102"/>
      <c r="J163" s="102"/>
    </row>
    <row r="164" spans="5:10">
      <c r="E164" s="211"/>
      <c r="F164" s="211"/>
      <c r="G164" s="211"/>
      <c r="H164" s="211"/>
      <c r="I164" s="102"/>
      <c r="J164" s="102"/>
    </row>
    <row r="165" spans="5:10">
      <c r="E165" s="211"/>
      <c r="F165" s="211"/>
      <c r="G165" s="211"/>
      <c r="H165" s="211"/>
      <c r="I165" s="102"/>
      <c r="J165" s="102"/>
    </row>
    <row r="166" spans="5:10">
      <c r="E166" s="211"/>
      <c r="F166" s="211"/>
      <c r="G166" s="211"/>
      <c r="H166" s="211"/>
      <c r="I166" s="102"/>
      <c r="J166" s="102"/>
    </row>
    <row r="167" spans="5:10">
      <c r="E167" s="211"/>
      <c r="F167" s="211"/>
      <c r="G167" s="211"/>
      <c r="H167" s="211"/>
      <c r="I167" s="102"/>
      <c r="J167" s="102"/>
    </row>
    <row r="168" spans="5:10">
      <c r="E168" s="211"/>
      <c r="F168" s="211"/>
      <c r="G168" s="211"/>
      <c r="H168" s="211"/>
      <c r="I168" s="102"/>
      <c r="J168" s="102"/>
    </row>
    <row r="169" spans="5:10">
      <c r="E169" s="211"/>
      <c r="F169" s="211"/>
      <c r="G169" s="211"/>
      <c r="H169" s="211"/>
      <c r="I169" s="102"/>
      <c r="J169" s="102"/>
    </row>
    <row r="170" spans="5:10">
      <c r="E170" s="211"/>
      <c r="F170" s="211"/>
      <c r="G170" s="211"/>
      <c r="H170" s="211"/>
      <c r="I170" s="102"/>
      <c r="J170" s="102"/>
    </row>
    <row r="171" spans="5:10">
      <c r="E171" s="211"/>
      <c r="F171" s="211"/>
      <c r="G171" s="211"/>
      <c r="H171" s="211"/>
      <c r="I171" s="102"/>
      <c r="J171" s="102"/>
    </row>
    <row r="172" spans="5:10">
      <c r="E172" s="211"/>
      <c r="F172" s="211"/>
      <c r="G172" s="211"/>
      <c r="H172" s="211"/>
      <c r="I172" s="102"/>
      <c r="J172" s="102"/>
    </row>
    <row r="173" spans="5:10">
      <c r="E173" s="211"/>
      <c r="F173" s="211"/>
      <c r="G173" s="211"/>
      <c r="H173" s="211"/>
      <c r="I173" s="102"/>
      <c r="J173" s="102"/>
    </row>
    <row r="174" spans="5:10">
      <c r="E174" s="211"/>
      <c r="F174" s="211"/>
      <c r="G174" s="211"/>
      <c r="H174" s="211"/>
      <c r="I174" s="102"/>
      <c r="J174" s="102"/>
    </row>
    <row r="175" spans="5:10">
      <c r="E175" s="211"/>
      <c r="F175" s="211"/>
      <c r="G175" s="211"/>
      <c r="H175" s="211"/>
      <c r="I175" s="102"/>
      <c r="J175" s="102"/>
    </row>
    <row r="176" spans="5:10">
      <c r="E176" s="211"/>
      <c r="F176" s="211"/>
      <c r="G176" s="211"/>
      <c r="H176" s="211"/>
      <c r="I176" s="102"/>
      <c r="J176" s="102"/>
    </row>
    <row r="177" spans="5:10">
      <c r="E177" s="211"/>
      <c r="F177" s="211"/>
      <c r="G177" s="211"/>
      <c r="H177" s="211"/>
      <c r="I177" s="102"/>
      <c r="J177" s="102"/>
    </row>
    <row r="178" spans="5:10">
      <c r="E178" s="211"/>
      <c r="F178" s="211"/>
      <c r="G178" s="211"/>
      <c r="H178" s="211"/>
      <c r="I178" s="102"/>
      <c r="J178" s="102"/>
    </row>
    <row r="179" spans="5:10">
      <c r="E179" s="211"/>
      <c r="F179" s="211"/>
      <c r="G179" s="211"/>
      <c r="H179" s="211"/>
      <c r="I179" s="102"/>
      <c r="J179" s="102"/>
    </row>
    <row r="180" spans="5:10">
      <c r="E180" s="211"/>
      <c r="F180" s="211"/>
      <c r="G180" s="211"/>
      <c r="H180" s="211"/>
      <c r="I180" s="102"/>
      <c r="J180" s="102"/>
    </row>
    <row r="181" spans="5:10">
      <c r="E181" s="211"/>
      <c r="F181" s="211"/>
      <c r="G181" s="211"/>
      <c r="H181" s="211"/>
      <c r="I181" s="102"/>
      <c r="J181" s="102"/>
    </row>
    <row r="182" spans="5:10">
      <c r="E182" s="211"/>
      <c r="F182" s="211"/>
      <c r="G182" s="211"/>
      <c r="H182" s="211"/>
      <c r="I182" s="102"/>
      <c r="J182" s="102"/>
    </row>
    <row r="183" spans="5:10">
      <c r="E183" s="211"/>
      <c r="F183" s="211"/>
      <c r="G183" s="211"/>
      <c r="H183" s="211"/>
      <c r="I183" s="102"/>
      <c r="J183" s="102"/>
    </row>
    <row r="184" spans="5:10">
      <c r="E184" s="211"/>
      <c r="F184" s="211"/>
      <c r="G184" s="211"/>
      <c r="H184" s="211"/>
      <c r="I184" s="102"/>
      <c r="J184" s="102"/>
    </row>
    <row r="185" spans="5:10">
      <c r="E185" s="211"/>
      <c r="F185" s="211"/>
      <c r="G185" s="211"/>
      <c r="H185" s="211"/>
      <c r="I185" s="102"/>
      <c r="J185" s="102"/>
    </row>
    <row r="186" spans="5:10">
      <c r="E186" s="211"/>
      <c r="F186" s="211"/>
      <c r="G186" s="211"/>
      <c r="H186" s="211"/>
      <c r="I186" s="102"/>
      <c r="J186" s="102"/>
    </row>
    <row r="187" spans="5:10">
      <c r="E187" s="211"/>
      <c r="F187" s="211"/>
      <c r="G187" s="211"/>
      <c r="H187" s="211"/>
      <c r="I187" s="102"/>
      <c r="J187" s="102"/>
    </row>
    <row r="188" spans="5:10">
      <c r="E188" s="211"/>
      <c r="F188" s="211"/>
      <c r="G188" s="211"/>
      <c r="H188" s="211"/>
      <c r="I188" s="102"/>
      <c r="J188" s="102"/>
    </row>
    <row r="189" spans="5:10">
      <c r="E189" s="211"/>
      <c r="F189" s="211"/>
      <c r="G189" s="211"/>
      <c r="H189" s="211"/>
      <c r="I189" s="102"/>
      <c r="J189" s="102"/>
    </row>
  </sheetData>
  <sortState ref="A95:D108">
    <sortCondition ref="A95"/>
  </sortState>
  <mergeCells count="6">
    <mergeCell ref="F52:G52"/>
    <mergeCell ref="A58:B58"/>
    <mergeCell ref="F113:G113"/>
    <mergeCell ref="A1:F1"/>
    <mergeCell ref="A2:F2"/>
    <mergeCell ref="A34:D34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6" sqref="E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71" t="s">
        <v>56</v>
      </c>
      <c r="C2" s="371"/>
      <c r="D2" s="371"/>
      <c r="E2" s="371"/>
    </row>
    <row r="3" spans="1:8" ht="16.5" customHeight="1">
      <c r="A3" s="35"/>
      <c r="B3" s="372" t="s">
        <v>53</v>
      </c>
      <c r="C3" s="372"/>
      <c r="D3" s="372"/>
      <c r="E3" s="372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0</v>
      </c>
      <c r="D5" s="39">
        <v>0</v>
      </c>
      <c r="E5" s="65">
        <f>C5-D5</f>
        <v>0</v>
      </c>
      <c r="F5" s="31"/>
      <c r="G5" s="2"/>
    </row>
    <row r="6" spans="1:8">
      <c r="A6" s="35"/>
      <c r="B6" s="40" t="s">
        <v>129</v>
      </c>
      <c r="C6" s="39">
        <v>420000</v>
      </c>
      <c r="D6" s="39">
        <v>400000</v>
      </c>
      <c r="E6" s="41">
        <f t="shared" ref="E6:E37" si="0">E5+C6-D6</f>
        <v>20000</v>
      </c>
      <c r="F6" s="31"/>
      <c r="G6" s="32"/>
    </row>
    <row r="7" spans="1:8">
      <c r="A7" s="35"/>
      <c r="B7" s="40" t="s">
        <v>130</v>
      </c>
      <c r="C7" s="39"/>
      <c r="D7" s="39"/>
      <c r="E7" s="41">
        <f t="shared" si="0"/>
        <v>20000</v>
      </c>
      <c r="F7" s="31"/>
      <c r="G7" s="2"/>
      <c r="H7" s="2"/>
    </row>
    <row r="8" spans="1:8">
      <c r="A8" s="35"/>
      <c r="B8" s="40"/>
      <c r="C8" s="39"/>
      <c r="D8" s="39"/>
      <c r="E8" s="41">
        <f t="shared" si="0"/>
        <v>20000</v>
      </c>
      <c r="F8" s="31"/>
      <c r="G8" s="2"/>
      <c r="H8" s="2"/>
    </row>
    <row r="9" spans="1:8">
      <c r="A9" s="35"/>
      <c r="B9" s="40"/>
      <c r="C9" s="39"/>
      <c r="D9" s="39"/>
      <c r="E9" s="41">
        <f t="shared" si="0"/>
        <v>20000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20000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20000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20000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20000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20000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20000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20000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20000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20000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20000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20000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20000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20000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20000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20000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20000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20000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20000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20000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20000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20000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20000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20000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20000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20000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20000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20000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20000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20000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20000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20000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20000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20000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20000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20000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20000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20000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20000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20000</v>
      </c>
      <c r="F48" s="31"/>
      <c r="G48" s="2"/>
      <c r="H48" s="35"/>
    </row>
    <row r="49" spans="2:8">
      <c r="B49" s="40"/>
      <c r="C49" s="39"/>
      <c r="D49" s="39"/>
      <c r="E49" s="41">
        <f t="shared" si="1"/>
        <v>20000</v>
      </c>
      <c r="F49" s="31"/>
      <c r="G49" s="2"/>
      <c r="H49" s="35"/>
    </row>
    <row r="50" spans="2:8">
      <c r="B50" s="40"/>
      <c r="C50" s="39"/>
      <c r="D50" s="39"/>
      <c r="E50" s="41">
        <f t="shared" si="1"/>
        <v>20000</v>
      </c>
      <c r="F50" s="31"/>
      <c r="G50" s="2"/>
      <c r="H50" s="35"/>
    </row>
    <row r="51" spans="2:8">
      <c r="B51" s="40"/>
      <c r="C51" s="39"/>
      <c r="D51" s="39"/>
      <c r="E51" s="41">
        <f t="shared" si="1"/>
        <v>20000</v>
      </c>
      <c r="F51" s="31"/>
      <c r="G51" s="2"/>
      <c r="H51" s="35"/>
    </row>
    <row r="52" spans="2:8">
      <c r="B52" s="40"/>
      <c r="C52" s="39"/>
      <c r="D52" s="39"/>
      <c r="E52" s="41">
        <f t="shared" si="1"/>
        <v>20000</v>
      </c>
      <c r="F52" s="31"/>
      <c r="G52" s="2"/>
      <c r="H52" s="35"/>
    </row>
    <row r="53" spans="2:8">
      <c r="B53" s="40"/>
      <c r="C53" s="39"/>
      <c r="D53" s="39"/>
      <c r="E53" s="41">
        <f t="shared" si="1"/>
        <v>20000</v>
      </c>
      <c r="F53" s="31"/>
      <c r="G53" s="2"/>
      <c r="H53" s="35"/>
    </row>
    <row r="54" spans="2:8">
      <c r="B54" s="40"/>
      <c r="C54" s="39"/>
      <c r="D54" s="39"/>
      <c r="E54" s="41">
        <f t="shared" si="1"/>
        <v>20000</v>
      </c>
      <c r="F54" s="31"/>
      <c r="G54" s="2"/>
      <c r="H54" s="35"/>
    </row>
    <row r="55" spans="2:8">
      <c r="B55" s="40"/>
      <c r="C55" s="39"/>
      <c r="D55" s="39"/>
      <c r="E55" s="41">
        <f t="shared" si="1"/>
        <v>20000</v>
      </c>
      <c r="F55" s="31"/>
      <c r="G55" s="2"/>
    </row>
    <row r="56" spans="2:8">
      <c r="B56" s="40"/>
      <c r="C56" s="39"/>
      <c r="D56" s="39"/>
      <c r="E56" s="41">
        <f t="shared" si="1"/>
        <v>20000</v>
      </c>
      <c r="F56" s="31"/>
      <c r="G56" s="2"/>
    </row>
    <row r="57" spans="2:8">
      <c r="B57" s="40"/>
      <c r="C57" s="39"/>
      <c r="D57" s="39"/>
      <c r="E57" s="41">
        <f t="shared" si="1"/>
        <v>20000</v>
      </c>
      <c r="F57" s="31"/>
      <c r="G57" s="2"/>
    </row>
    <row r="58" spans="2:8">
      <c r="B58" s="40"/>
      <c r="C58" s="39"/>
      <c r="D58" s="39"/>
      <c r="E58" s="41">
        <f t="shared" si="1"/>
        <v>20000</v>
      </c>
      <c r="F58" s="31"/>
      <c r="G58" s="2"/>
    </row>
    <row r="59" spans="2:8">
      <c r="B59" s="40"/>
      <c r="C59" s="39"/>
      <c r="D59" s="39"/>
      <c r="E59" s="41">
        <f t="shared" si="1"/>
        <v>20000</v>
      </c>
      <c r="F59" s="31"/>
      <c r="G59" s="2"/>
    </row>
    <row r="60" spans="2:8">
      <c r="B60" s="40"/>
      <c r="C60" s="39"/>
      <c r="D60" s="39"/>
      <c r="E60" s="41">
        <f t="shared" si="1"/>
        <v>20000</v>
      </c>
      <c r="F60" s="31"/>
      <c r="G60" s="2"/>
    </row>
    <row r="61" spans="2:8">
      <c r="B61" s="40"/>
      <c r="C61" s="39"/>
      <c r="D61" s="39"/>
      <c r="E61" s="41">
        <f t="shared" si="1"/>
        <v>20000</v>
      </c>
      <c r="F61" s="31"/>
      <c r="G61" s="2"/>
    </row>
    <row r="62" spans="2:8">
      <c r="B62" s="40"/>
      <c r="C62" s="39"/>
      <c r="D62" s="39"/>
      <c r="E62" s="41">
        <f t="shared" si="1"/>
        <v>20000</v>
      </c>
      <c r="F62" s="31"/>
      <c r="G62" s="2"/>
    </row>
    <row r="63" spans="2:8">
      <c r="B63" s="40"/>
      <c r="C63" s="39"/>
      <c r="D63" s="39"/>
      <c r="E63" s="41">
        <f t="shared" si="1"/>
        <v>20000</v>
      </c>
      <c r="F63" s="31"/>
      <c r="G63" s="2"/>
    </row>
    <row r="64" spans="2:8">
      <c r="B64" s="40"/>
      <c r="C64" s="39"/>
      <c r="D64" s="39"/>
      <c r="E64" s="41">
        <f t="shared" si="1"/>
        <v>20000</v>
      </c>
      <c r="F64" s="31"/>
      <c r="G64" s="2"/>
    </row>
    <row r="65" spans="2:7">
      <c r="B65" s="40"/>
      <c r="C65" s="39"/>
      <c r="D65" s="39"/>
      <c r="E65" s="41">
        <f t="shared" si="1"/>
        <v>20000</v>
      </c>
      <c r="F65" s="31"/>
      <c r="G65" s="2"/>
    </row>
    <row r="66" spans="2:7">
      <c r="B66" s="40"/>
      <c r="C66" s="39"/>
      <c r="D66" s="39"/>
      <c r="E66" s="41">
        <f t="shared" si="1"/>
        <v>20000</v>
      </c>
      <c r="F66" s="31"/>
      <c r="G66" s="2"/>
    </row>
    <row r="67" spans="2:7">
      <c r="B67" s="40"/>
      <c r="C67" s="39"/>
      <c r="D67" s="39"/>
      <c r="E67" s="41">
        <f t="shared" si="1"/>
        <v>20000</v>
      </c>
      <c r="F67" s="31"/>
      <c r="G67" s="2"/>
    </row>
    <row r="68" spans="2:7">
      <c r="B68" s="40"/>
      <c r="C68" s="39"/>
      <c r="D68" s="39"/>
      <c r="E68" s="41">
        <f t="shared" si="1"/>
        <v>20000</v>
      </c>
      <c r="F68" s="31"/>
      <c r="G68" s="2"/>
    </row>
    <row r="69" spans="2:7">
      <c r="B69" s="40"/>
      <c r="C69" s="39"/>
      <c r="D69" s="39"/>
      <c r="E69" s="41">
        <f t="shared" si="1"/>
        <v>20000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20000</v>
      </c>
      <c r="F70" s="31"/>
      <c r="G70" s="2"/>
    </row>
    <row r="71" spans="2:7">
      <c r="B71" s="40"/>
      <c r="C71" s="39"/>
      <c r="D71" s="39"/>
      <c r="E71" s="41">
        <f t="shared" si="2"/>
        <v>20000</v>
      </c>
      <c r="F71" s="31"/>
      <c r="G71" s="2"/>
    </row>
    <row r="72" spans="2:7">
      <c r="B72" s="40"/>
      <c r="C72" s="39"/>
      <c r="D72" s="39"/>
      <c r="E72" s="41">
        <f t="shared" si="2"/>
        <v>20000</v>
      </c>
      <c r="F72" s="31"/>
      <c r="G72" s="2"/>
    </row>
    <row r="73" spans="2:7">
      <c r="B73" s="40"/>
      <c r="C73" s="39"/>
      <c r="D73" s="39"/>
      <c r="E73" s="41">
        <f t="shared" si="2"/>
        <v>20000</v>
      </c>
      <c r="F73" s="31"/>
      <c r="G73" s="2"/>
    </row>
    <row r="74" spans="2:7">
      <c r="B74" s="40"/>
      <c r="C74" s="39"/>
      <c r="D74" s="39"/>
      <c r="E74" s="41">
        <f t="shared" si="2"/>
        <v>20000</v>
      </c>
      <c r="F74" s="31"/>
      <c r="G74" s="2"/>
    </row>
    <row r="75" spans="2:7">
      <c r="B75" s="40"/>
      <c r="C75" s="39"/>
      <c r="D75" s="39"/>
      <c r="E75" s="41">
        <f t="shared" si="2"/>
        <v>20000</v>
      </c>
      <c r="F75" s="33"/>
      <c r="G75" s="2"/>
    </row>
    <row r="76" spans="2:7">
      <c r="B76" s="40"/>
      <c r="C76" s="39"/>
      <c r="D76" s="39"/>
      <c r="E76" s="41">
        <f t="shared" si="2"/>
        <v>20000</v>
      </c>
      <c r="F76" s="31"/>
      <c r="G76" s="2"/>
    </row>
    <row r="77" spans="2:7">
      <c r="B77" s="40"/>
      <c r="C77" s="39"/>
      <c r="D77" s="39"/>
      <c r="E77" s="41">
        <f t="shared" si="2"/>
        <v>20000</v>
      </c>
      <c r="F77" s="31"/>
      <c r="G77" s="2"/>
    </row>
    <row r="78" spans="2:7">
      <c r="B78" s="40"/>
      <c r="C78" s="39"/>
      <c r="D78" s="39"/>
      <c r="E78" s="41">
        <f t="shared" si="2"/>
        <v>20000</v>
      </c>
      <c r="F78" s="31"/>
      <c r="G78" s="2"/>
    </row>
    <row r="79" spans="2:7">
      <c r="B79" s="40"/>
      <c r="C79" s="39"/>
      <c r="D79" s="39"/>
      <c r="E79" s="41">
        <f t="shared" si="2"/>
        <v>20000</v>
      </c>
      <c r="F79" s="31"/>
      <c r="G79" s="2"/>
    </row>
    <row r="80" spans="2:7">
      <c r="B80" s="40"/>
      <c r="C80" s="39"/>
      <c r="D80" s="39"/>
      <c r="E80" s="41">
        <f t="shared" si="2"/>
        <v>20000</v>
      </c>
      <c r="F80" s="31"/>
      <c r="G80" s="2"/>
    </row>
    <row r="81" spans="2:7">
      <c r="B81" s="40"/>
      <c r="C81" s="39"/>
      <c r="D81" s="39"/>
      <c r="E81" s="41">
        <f t="shared" si="2"/>
        <v>20000</v>
      </c>
      <c r="F81" s="31"/>
      <c r="G81" s="2"/>
    </row>
    <row r="82" spans="2:7">
      <c r="B82" s="40"/>
      <c r="C82" s="39"/>
      <c r="D82" s="39"/>
      <c r="E82" s="41">
        <f t="shared" si="2"/>
        <v>20000</v>
      </c>
      <c r="F82" s="31"/>
      <c r="G82" s="2"/>
    </row>
    <row r="83" spans="2:7">
      <c r="B83" s="45"/>
      <c r="C83" s="41">
        <f>SUM(C5:C72)</f>
        <v>420000</v>
      </c>
      <c r="D83" s="41">
        <f>SUM(D5:D77)</f>
        <v>400000</v>
      </c>
      <c r="E83" s="66">
        <f>E71+C83-D83</f>
        <v>40000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I8" sqref="I8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73" t="s">
        <v>16</v>
      </c>
      <c r="B1" s="374"/>
      <c r="C1" s="374"/>
      <c r="D1" s="374"/>
      <c r="E1" s="375"/>
      <c r="F1" s="5"/>
      <c r="G1" s="5"/>
    </row>
    <row r="2" spans="1:29" ht="23.25">
      <c r="A2" s="376" t="s">
        <v>63</v>
      </c>
      <c r="B2" s="377"/>
      <c r="C2" s="377"/>
      <c r="D2" s="377"/>
      <c r="E2" s="37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02">
        <v>7000000</v>
      </c>
      <c r="C4" s="68"/>
      <c r="D4" s="68" t="s">
        <v>12</v>
      </c>
      <c r="E4" s="72">
        <v>3000000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0</v>
      </c>
      <c r="C5" s="71"/>
      <c r="D5" s="68" t="s">
        <v>17</v>
      </c>
      <c r="E5" s="72">
        <v>20000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7000000</v>
      </c>
      <c r="C6" s="68"/>
      <c r="D6" s="68" t="s">
        <v>18</v>
      </c>
      <c r="E6" s="204">
        <v>1000000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13</v>
      </c>
      <c r="B7" s="71"/>
      <c r="C7" s="70"/>
      <c r="D7" s="68" t="s">
        <v>15</v>
      </c>
      <c r="E7" s="73">
        <v>500000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14</v>
      </c>
      <c r="B8" s="71">
        <v>0</v>
      </c>
      <c r="C8" s="70"/>
      <c r="D8" s="68"/>
      <c r="E8" s="72">
        <v>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19</v>
      </c>
      <c r="B9" s="74">
        <v>0</v>
      </c>
      <c r="C9" s="70"/>
      <c r="D9" s="70"/>
      <c r="E9" s="72">
        <v>0</v>
      </c>
      <c r="F9" s="5"/>
      <c r="G9" s="55"/>
      <c r="H9" s="28" t="s">
        <v>50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v>0</v>
      </c>
      <c r="C10" s="70"/>
      <c r="D10" s="68" t="s">
        <v>57</v>
      </c>
      <c r="E10" s="73">
        <v>2480000</v>
      </c>
      <c r="F10" s="5" t="s">
        <v>50</v>
      </c>
      <c r="G10" s="50"/>
      <c r="H10" s="28"/>
      <c r="I10" s="27" t="s">
        <v>13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20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13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51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03" t="s">
        <v>13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7000000</v>
      </c>
      <c r="C13" s="70"/>
      <c r="D13" s="70" t="s">
        <v>7</v>
      </c>
      <c r="E13" s="73">
        <f>E4+E5+E6+E7+E8+E9+E10</f>
        <v>7000000</v>
      </c>
      <c r="F13" s="5"/>
      <c r="G13" s="20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13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79" t="s">
        <v>15</v>
      </c>
      <c r="B15" s="380"/>
      <c r="C15" s="380"/>
      <c r="D15" s="380"/>
      <c r="E15" s="381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/>
      <c r="B16" s="94"/>
      <c r="C16" s="68"/>
      <c r="D16" s="76"/>
      <c r="E16" s="96"/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/>
      <c r="B17" s="95"/>
      <c r="C17" s="68"/>
      <c r="D17" s="77"/>
      <c r="E17" s="97"/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/>
      <c r="B18" s="94"/>
      <c r="C18" s="68"/>
      <c r="D18" s="78"/>
      <c r="E18" s="96"/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/>
      <c r="B19" s="95"/>
      <c r="C19" s="68"/>
      <c r="D19" s="78"/>
      <c r="E19" s="96"/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/>
      <c r="B20" s="53"/>
      <c r="C20" s="68"/>
      <c r="D20" s="78"/>
      <c r="E20" s="96"/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/>
      <c r="B21" s="53"/>
      <c r="C21" s="16"/>
      <c r="D21" s="78"/>
      <c r="E21" s="98"/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/>
      <c r="B22" s="53"/>
      <c r="C22" s="16"/>
      <c r="D22" s="19"/>
      <c r="E22" s="98"/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/>
      <c r="B23" s="91"/>
      <c r="C23" s="92"/>
      <c r="D23" s="93"/>
      <c r="E23" s="99"/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Sheet</vt:lpstr>
      <vt:lpstr>Expence</vt:lpstr>
      <vt:lpstr>Balance Transfer</vt:lpstr>
      <vt:lpstr>Dec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*</cp:lastModifiedBy>
  <cp:lastPrinted>2020-11-07T14:18:49Z</cp:lastPrinted>
  <dcterms:created xsi:type="dcterms:W3CDTF">2011-06-25T13:15:04Z</dcterms:created>
  <dcterms:modified xsi:type="dcterms:W3CDTF">2020-12-08T07:48:12Z</dcterms:modified>
</cp:coreProperties>
</file>