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3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D28" i="3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M26" i="33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M15" i="33" s="1"/>
  <c r="S15" i="33" s="1"/>
  <c r="T15" i="33" s="1"/>
  <c r="G15" i="33"/>
  <c r="H15" i="33"/>
  <c r="I15" i="33"/>
  <c r="J15" i="33"/>
  <c r="K15" i="33"/>
  <c r="L15" i="33"/>
  <c r="E14" i="33"/>
  <c r="F14" i="33"/>
  <c r="M14" i="33" s="1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L28" i="33" s="1"/>
  <c r="L29" i="33" s="1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N16" i="33" s="1"/>
  <c r="D17" i="33"/>
  <c r="D18" i="33"/>
  <c r="M18" i="33" s="1"/>
  <c r="D19" i="33"/>
  <c r="D20" i="33"/>
  <c r="D21" i="33"/>
  <c r="D22" i="33"/>
  <c r="D23" i="33"/>
  <c r="D24" i="33"/>
  <c r="D25" i="33"/>
  <c r="D26" i="33"/>
  <c r="D27" i="33"/>
  <c r="M27" i="33" s="1"/>
  <c r="S27" i="33" s="1"/>
  <c r="D7" i="33"/>
  <c r="P28" i="33"/>
  <c r="G28" i="33"/>
  <c r="G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N28" i="24" s="1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O24" i="18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N28" i="11" s="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O26" i="10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N28" i="10" s="1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N28" i="9" s="1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N28" i="7" s="1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O25" i="6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N28" i="6" s="1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3" i="33" l="1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R26" i="33"/>
  <c r="F28" i="33"/>
  <c r="F29" i="33" s="1"/>
  <c r="R24" i="33"/>
  <c r="I28" i="33"/>
  <c r="I29" i="33" s="1"/>
  <c r="N9" i="33"/>
  <c r="N12" i="33"/>
  <c r="K28" i="33"/>
  <c r="K29" i="33" s="1"/>
  <c r="R18" i="33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O14" i="11"/>
  <c r="R16" i="1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O8" i="11"/>
  <c r="R22" i="11"/>
  <c r="O22" i="11"/>
  <c r="R24" i="1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R14" i="33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O24" i="33"/>
  <c r="N20" i="33"/>
  <c r="O18" i="33"/>
  <c r="J29" i="33"/>
  <c r="D28" i="33"/>
  <c r="D29" i="33" s="1"/>
  <c r="O14" i="33"/>
  <c r="O26" i="33"/>
  <c r="M7" i="33"/>
  <c r="S7" i="33" s="1"/>
  <c r="T7" i="33" s="1"/>
  <c r="N7" i="33"/>
  <c r="R9" i="33"/>
  <c r="R11" i="33"/>
  <c r="R15" i="33"/>
  <c r="R27" i="33"/>
  <c r="O9" i="33"/>
  <c r="S12" i="33"/>
  <c r="T12" i="33" s="1"/>
  <c r="S14" i="33"/>
  <c r="T14" i="33" s="1"/>
  <c r="O15" i="33"/>
  <c r="S18" i="33"/>
  <c r="T18" i="33" s="1"/>
  <c r="S22" i="33"/>
  <c r="T22" i="33" s="1"/>
  <c r="S24" i="33"/>
  <c r="T24" i="33" s="1"/>
  <c r="S26" i="33"/>
  <c r="T26" i="33" s="1"/>
  <c r="O27" i="33"/>
  <c r="R20" i="33"/>
  <c r="R22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3" i="33" l="1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<sst xmlns="http://schemas.openxmlformats.org/spreadsheetml/2006/main" count="1503" uniqueCount="55">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</sst>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" fontId="10" fillId="0" borderId="0" xfId="0" applyNumberFormat="1" applyFont="1" applyAlignment="1">
      <alignment horizont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3" priority="43" operator="equal">
      <formula>212030016606640</formula>
    </cfRule>
  </conditionalFormatting>
  <conditionalFormatting sqref="D29 E4:E6 E28:K29">
    <cfRule type="cellIs" dxfId="1372" priority="41" operator="equal">
      <formula>$E$4</formula>
    </cfRule>
    <cfRule type="cellIs" dxfId="1371" priority="42" operator="equal">
      <formula>2120</formula>
    </cfRule>
  </conditionalFormatting>
  <conditionalFormatting sqref="D29:E29 F4:F6 F28:F29">
    <cfRule type="cellIs" dxfId="1370" priority="39" operator="equal">
      <formula>$F$4</formula>
    </cfRule>
    <cfRule type="cellIs" dxfId="1369" priority="40" operator="equal">
      <formula>300</formula>
    </cfRule>
  </conditionalFormatting>
  <conditionalFormatting sqref="G4:G6 G28:G29">
    <cfRule type="cellIs" dxfId="1368" priority="37" operator="equal">
      <formula>$G$4</formula>
    </cfRule>
    <cfRule type="cellIs" dxfId="1367" priority="38" operator="equal">
      <formula>1660</formula>
    </cfRule>
  </conditionalFormatting>
  <conditionalFormatting sqref="H4:H6 H28:H29">
    <cfRule type="cellIs" dxfId="1366" priority="35" operator="equal">
      <formula>$H$4</formula>
    </cfRule>
    <cfRule type="cellIs" dxfId="1365" priority="36" operator="equal">
      <formula>6640</formula>
    </cfRule>
  </conditionalFormatting>
  <conditionalFormatting sqref="T6:T28">
    <cfRule type="cellIs" dxfId="1364" priority="34" operator="lessThan">
      <formula>0</formula>
    </cfRule>
  </conditionalFormatting>
  <conditionalFormatting sqref="T7:T27">
    <cfRule type="cellIs" dxfId="1363" priority="31" operator="lessThan">
      <formula>0</formula>
    </cfRule>
    <cfRule type="cellIs" dxfId="1362" priority="32" operator="lessThan">
      <formula>0</formula>
    </cfRule>
    <cfRule type="cellIs" dxfId="1361" priority="33" operator="lessThan">
      <formula>0</formula>
    </cfRule>
  </conditionalFormatting>
  <conditionalFormatting sqref="E4:E6 E28:K28">
    <cfRule type="cellIs" dxfId="1360" priority="30" operator="equal">
      <formula>$E$4</formula>
    </cfRule>
  </conditionalFormatting>
  <conditionalFormatting sqref="D28:D29 D6 D4:M4">
    <cfRule type="cellIs" dxfId="1359" priority="29" operator="equal">
      <formula>$D$4</formula>
    </cfRule>
  </conditionalFormatting>
  <conditionalFormatting sqref="I4:I6 I28:I29">
    <cfRule type="cellIs" dxfId="1358" priority="28" operator="equal">
      <formula>$I$4</formula>
    </cfRule>
  </conditionalFormatting>
  <conditionalFormatting sqref="J4:J6 J28:J29">
    <cfRule type="cellIs" dxfId="1357" priority="27" operator="equal">
      <formula>$J$4</formula>
    </cfRule>
  </conditionalFormatting>
  <conditionalFormatting sqref="K4:K6 K28:K29">
    <cfRule type="cellIs" dxfId="1356" priority="26" operator="equal">
      <formula>$K$4</formula>
    </cfRule>
  </conditionalFormatting>
  <conditionalFormatting sqref="M4:M6">
    <cfRule type="cellIs" dxfId="1355" priority="25" operator="equal">
      <formula>$L$4</formula>
    </cfRule>
  </conditionalFormatting>
  <conditionalFormatting sqref="T7:T28">
    <cfRule type="cellIs" dxfId="1354" priority="22" operator="lessThan">
      <formula>0</formula>
    </cfRule>
    <cfRule type="cellIs" dxfId="1353" priority="23" operator="lessThan">
      <formula>0</formula>
    </cfRule>
    <cfRule type="cellIs" dxfId="1352" priority="24" operator="lessThan">
      <formula>0</formula>
    </cfRule>
  </conditionalFormatting>
  <conditionalFormatting sqref="D5:K5">
    <cfRule type="cellIs" dxfId="1351" priority="21" operator="greaterThan">
      <formula>0</formula>
    </cfRule>
  </conditionalFormatting>
  <conditionalFormatting sqref="T6:T28">
    <cfRule type="cellIs" dxfId="1350" priority="20" operator="lessThan">
      <formula>0</formula>
    </cfRule>
  </conditionalFormatting>
  <conditionalFormatting sqref="T7:T27">
    <cfRule type="cellIs" dxfId="1349" priority="17" operator="lessThan">
      <formula>0</formula>
    </cfRule>
    <cfRule type="cellIs" dxfId="1348" priority="18" operator="lessThan">
      <formula>0</formula>
    </cfRule>
    <cfRule type="cellIs" dxfId="1347" priority="19" operator="lessThan">
      <formula>0</formula>
    </cfRule>
  </conditionalFormatting>
  <conditionalFormatting sqref="T7:T28">
    <cfRule type="cellIs" dxfId="1346" priority="14" operator="lessThan">
      <formula>0</formula>
    </cfRule>
    <cfRule type="cellIs" dxfId="1345" priority="15" operator="lessThan">
      <formula>0</formula>
    </cfRule>
    <cfRule type="cellIs" dxfId="1344" priority="16" operator="lessThan">
      <formula>0</formula>
    </cfRule>
  </conditionalFormatting>
  <conditionalFormatting sqref="D5:K5">
    <cfRule type="cellIs" dxfId="1343" priority="13" operator="greaterThan">
      <formula>0</formula>
    </cfRule>
  </conditionalFormatting>
  <conditionalFormatting sqref="L4 L6 L28:L29">
    <cfRule type="cellIs" dxfId="1342" priority="12" operator="equal">
      <formula>$L$4</formula>
    </cfRule>
  </conditionalFormatting>
  <conditionalFormatting sqref="D7:S7">
    <cfRule type="cellIs" dxfId="1341" priority="11" operator="greaterThan">
      <formula>0</formula>
    </cfRule>
  </conditionalFormatting>
  <conditionalFormatting sqref="D9:S9">
    <cfRule type="cellIs" dxfId="1340" priority="10" operator="greaterThan">
      <formula>0</formula>
    </cfRule>
  </conditionalFormatting>
  <conditionalFormatting sqref="D11:S11">
    <cfRule type="cellIs" dxfId="1339" priority="9" operator="greaterThan">
      <formula>0</formula>
    </cfRule>
  </conditionalFormatting>
  <conditionalFormatting sqref="D13:S13">
    <cfRule type="cellIs" dxfId="1338" priority="8" operator="greaterThan">
      <formula>0</formula>
    </cfRule>
  </conditionalFormatting>
  <conditionalFormatting sqref="D15:S15">
    <cfRule type="cellIs" dxfId="1337" priority="7" operator="greaterThan">
      <formula>0</formula>
    </cfRule>
  </conditionalFormatting>
  <conditionalFormatting sqref="D17:S17">
    <cfRule type="cellIs" dxfId="1336" priority="6" operator="greaterThan">
      <formula>0</formula>
    </cfRule>
  </conditionalFormatting>
  <conditionalFormatting sqref="D19:S19">
    <cfRule type="cellIs" dxfId="1335" priority="5" operator="greaterThan">
      <formula>0</formula>
    </cfRule>
  </conditionalFormatting>
  <conditionalFormatting sqref="D21:S21">
    <cfRule type="cellIs" dxfId="1334" priority="4" operator="greaterThan">
      <formula>0</formula>
    </cfRule>
  </conditionalFormatting>
  <conditionalFormatting sqref="D23:S23">
    <cfRule type="cellIs" dxfId="1333" priority="3" operator="greaterThan">
      <formula>0</formula>
    </cfRule>
  </conditionalFormatting>
  <conditionalFormatting sqref="D25:S25">
    <cfRule type="cellIs" dxfId="1332" priority="2" operator="greaterThan">
      <formula>0</formula>
    </cfRule>
  </conditionalFormatting>
  <conditionalFormatting sqref="D27:S27">
    <cfRule type="cellIs" dxfId="1331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'9'!D29</f>
        <v>691205</v>
      </c>
      <c r="E4" s="2">
        <f>'9'!E29</f>
        <v>3695</v>
      </c>
      <c r="F4" s="2">
        <f>'9'!F29</f>
        <v>16450</v>
      </c>
      <c r="G4" s="2">
        <f>'9'!G29</f>
        <v>0</v>
      </c>
      <c r="H4" s="2">
        <f>'9'!H29</f>
        <v>51310</v>
      </c>
      <c r="I4" s="2">
        <f>'9'!I29</f>
        <v>475</v>
      </c>
      <c r="J4" s="2">
        <f>'9'!J29</f>
        <v>335</v>
      </c>
      <c r="K4" s="2">
        <f>'9'!K29</f>
        <v>128</v>
      </c>
      <c r="L4" s="2">
        <f>'9'!L29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'10'!D29</f>
        <v>691205</v>
      </c>
      <c r="E4" s="2">
        <f>'10'!E29</f>
        <v>3695</v>
      </c>
      <c r="F4" s="2">
        <f>'10'!F29</f>
        <v>16450</v>
      </c>
      <c r="G4" s="2">
        <f>'10'!G29</f>
        <v>0</v>
      </c>
      <c r="H4" s="2">
        <f>'10'!H29</f>
        <v>51310</v>
      </c>
      <c r="I4" s="2">
        <f>'10'!I29</f>
        <v>475</v>
      </c>
      <c r="J4" s="2">
        <f>'10'!J29</f>
        <v>335</v>
      </c>
      <c r="K4" s="2">
        <f>'10'!K29</f>
        <v>128</v>
      </c>
      <c r="L4" s="2">
        <f>'10'!L29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'11'!D29</f>
        <v>691205</v>
      </c>
      <c r="E4" s="2">
        <f>'11'!E29</f>
        <v>3695</v>
      </c>
      <c r="F4" s="2">
        <f>'11'!F29</f>
        <v>16450</v>
      </c>
      <c r="G4" s="2">
        <f>'11'!G29</f>
        <v>0</v>
      </c>
      <c r="H4" s="2">
        <f>'11'!H29</f>
        <v>51310</v>
      </c>
      <c r="I4" s="2">
        <f>'11'!I29</f>
        <v>475</v>
      </c>
      <c r="J4" s="2">
        <f>'11'!J29</f>
        <v>335</v>
      </c>
      <c r="K4" s="2">
        <f>'11'!K29</f>
        <v>128</v>
      </c>
      <c r="L4" s="2">
        <f>'11'!L29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'12'!D29</f>
        <v>691205</v>
      </c>
      <c r="E4" s="2">
        <f>'12'!E29</f>
        <v>3695</v>
      </c>
      <c r="F4" s="2">
        <f>'12'!F29</f>
        <v>16450</v>
      </c>
      <c r="G4" s="2">
        <f>'12'!G29</f>
        <v>0</v>
      </c>
      <c r="H4" s="2">
        <f>'12'!H29</f>
        <v>51310</v>
      </c>
      <c r="I4" s="2">
        <f>'12'!I29</f>
        <v>475</v>
      </c>
      <c r="J4" s="2">
        <f>'12'!J29</f>
        <v>335</v>
      </c>
      <c r="K4" s="2">
        <f>'12'!K29</f>
        <v>128</v>
      </c>
      <c r="L4" s="2">
        <f>'12'!L29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'13'!D29</f>
        <v>691205</v>
      </c>
      <c r="E4" s="2">
        <f>'13'!E29</f>
        <v>3695</v>
      </c>
      <c r="F4" s="2">
        <f>'13'!F29</f>
        <v>16450</v>
      </c>
      <c r="G4" s="2">
        <f>'13'!G29</f>
        <v>0</v>
      </c>
      <c r="H4" s="2">
        <f>'13'!H29</f>
        <v>51310</v>
      </c>
      <c r="I4" s="2">
        <f>'13'!I29</f>
        <v>475</v>
      </c>
      <c r="J4" s="2">
        <f>'13'!J29</f>
        <v>335</v>
      </c>
      <c r="K4" s="2">
        <f>'13'!K29</f>
        <v>128</v>
      </c>
      <c r="L4" s="2">
        <f>'13'!L29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'14'!D29</f>
        <v>691205</v>
      </c>
      <c r="E4" s="2">
        <f>'14'!E29</f>
        <v>3695</v>
      </c>
      <c r="F4" s="2">
        <f>'14'!F29</f>
        <v>16450</v>
      </c>
      <c r="G4" s="2">
        <f>'14'!G29</f>
        <v>0</v>
      </c>
      <c r="H4" s="2">
        <f>'14'!H29</f>
        <v>51310</v>
      </c>
      <c r="I4" s="2">
        <f>'14'!I29</f>
        <v>475</v>
      </c>
      <c r="J4" s="2">
        <f>'14'!J29</f>
        <v>335</v>
      </c>
      <c r="K4" s="2">
        <f>'14'!K29</f>
        <v>128</v>
      </c>
      <c r="L4" s="2">
        <f>'14'!L29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'15'!D29</f>
        <v>691205</v>
      </c>
      <c r="E4" s="2">
        <f>'15'!E29</f>
        <v>3695</v>
      </c>
      <c r="F4" s="2">
        <f>'15'!F29</f>
        <v>16450</v>
      </c>
      <c r="G4" s="2">
        <f>'15'!G29</f>
        <v>0</v>
      </c>
      <c r="H4" s="2">
        <f>'15'!H29</f>
        <v>51310</v>
      </c>
      <c r="I4" s="2">
        <f>'15'!I29</f>
        <v>475</v>
      </c>
      <c r="J4" s="2">
        <f>'15'!J29</f>
        <v>335</v>
      </c>
      <c r="K4" s="2">
        <f>'15'!K29</f>
        <v>128</v>
      </c>
      <c r="L4" s="2">
        <f>'15'!L29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'16'!D29</f>
        <v>691205</v>
      </c>
      <c r="E4" s="2">
        <f>'16'!E29</f>
        <v>3695</v>
      </c>
      <c r="F4" s="2">
        <f>'16'!F29</f>
        <v>16450</v>
      </c>
      <c r="G4" s="2">
        <f>'16'!G29</f>
        <v>0</v>
      </c>
      <c r="H4" s="2">
        <f>'16'!H29</f>
        <v>51310</v>
      </c>
      <c r="I4" s="2">
        <f>'16'!I29</f>
        <v>475</v>
      </c>
      <c r="J4" s="2">
        <f>'16'!J29</f>
        <v>335</v>
      </c>
      <c r="K4" s="2">
        <f>'16'!K29</f>
        <v>128</v>
      </c>
      <c r="L4" s="2">
        <f>'16'!L29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'17'!D29</f>
        <v>691205</v>
      </c>
      <c r="E4" s="2">
        <f>'17'!E29</f>
        <v>3695</v>
      </c>
      <c r="F4" s="2">
        <f>'17'!F29</f>
        <v>16450</v>
      </c>
      <c r="G4" s="2">
        <f>'17'!G29</f>
        <v>0</v>
      </c>
      <c r="H4" s="2">
        <f>'17'!H29</f>
        <v>51310</v>
      </c>
      <c r="I4" s="2">
        <f>'17'!I29</f>
        <v>475</v>
      </c>
      <c r="J4" s="2">
        <f>'17'!J29</f>
        <v>335</v>
      </c>
      <c r="K4" s="2">
        <f>'17'!K29</f>
        <v>128</v>
      </c>
      <c r="L4" s="2">
        <f>'17'!L29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'18'!D29</f>
        <v>691205</v>
      </c>
      <c r="E4" s="2">
        <f>'18'!E29</f>
        <v>3695</v>
      </c>
      <c r="F4" s="2">
        <f>'18'!F29</f>
        <v>16450</v>
      </c>
      <c r="G4" s="2">
        <f>'18'!G29</f>
        <v>0</v>
      </c>
      <c r="H4" s="2">
        <f>'18'!H29</f>
        <v>51310</v>
      </c>
      <c r="I4" s="2">
        <f>'18'!I29</f>
        <v>475</v>
      </c>
      <c r="J4" s="2">
        <f>'18'!J29</f>
        <v>335</v>
      </c>
      <c r="K4" s="2">
        <f>'18'!K29</f>
        <v>128</v>
      </c>
      <c r="L4" s="2">
        <f>'18'!L29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0" activePane="bottomLeft" state="frozen"/>
      <selection pane="bottomLeft" activeCell="E21" sqref="E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1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1" ht="18.75" x14ac:dyDescent="0.25">
      <c r="A3" s="64" t="s">
        <v>48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1" x14ac:dyDescent="0.25">
      <c r="A4" s="68" t="s">
        <v>1</v>
      </c>
      <c r="B4" s="68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69"/>
      <c r="O4" s="69"/>
      <c r="P4" s="69"/>
      <c r="Q4" s="69"/>
      <c r="R4" s="69"/>
      <c r="S4" s="69"/>
      <c r="T4" s="69"/>
    </row>
    <row r="5" spans="1:21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57" t="s">
        <v>45</v>
      </c>
      <c r="B29" s="58"/>
      <c r="C29" s="59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30" priority="44" operator="equal">
      <formula>212030016606640</formula>
    </cfRule>
  </conditionalFormatting>
  <conditionalFormatting sqref="D29 E28:K29 E4 E6">
    <cfRule type="cellIs" dxfId="1329" priority="42" operator="equal">
      <formula>$E$4</formula>
    </cfRule>
    <cfRule type="cellIs" dxfId="1328" priority="43" operator="equal">
      <formula>2120</formula>
    </cfRule>
  </conditionalFormatting>
  <conditionalFormatting sqref="D29:E29 F28:F29 F4 F6">
    <cfRule type="cellIs" dxfId="1327" priority="40" operator="equal">
      <formula>$F$4</formula>
    </cfRule>
    <cfRule type="cellIs" dxfId="1326" priority="41" operator="equal">
      <formula>300</formula>
    </cfRule>
  </conditionalFormatting>
  <conditionalFormatting sqref="G28:G29 G4 G6">
    <cfRule type="cellIs" dxfId="1325" priority="38" operator="equal">
      <formula>$G$4</formula>
    </cfRule>
    <cfRule type="cellIs" dxfId="1324" priority="39" operator="equal">
      <formula>1660</formula>
    </cfRule>
  </conditionalFormatting>
  <conditionalFormatting sqref="H28:H29 H4 H6">
    <cfRule type="cellIs" dxfId="1323" priority="36" operator="equal">
      <formula>$H$4</formula>
    </cfRule>
    <cfRule type="cellIs" dxfId="1322" priority="37" operator="equal">
      <formula>6640</formula>
    </cfRule>
  </conditionalFormatting>
  <conditionalFormatting sqref="T6:T28">
    <cfRule type="cellIs" dxfId="1321" priority="35" operator="lessThan">
      <formula>0</formula>
    </cfRule>
  </conditionalFormatting>
  <conditionalFormatting sqref="T7:T27">
    <cfRule type="cellIs" dxfId="1320" priority="32" operator="lessThan">
      <formula>0</formula>
    </cfRule>
    <cfRule type="cellIs" dxfId="1319" priority="33" operator="lessThan">
      <formula>0</formula>
    </cfRule>
    <cfRule type="cellIs" dxfId="1318" priority="34" operator="lessThan">
      <formula>0</formula>
    </cfRule>
  </conditionalFormatting>
  <conditionalFormatting sqref="E28:K28 E4 E6">
    <cfRule type="cellIs" dxfId="1317" priority="31" operator="equal">
      <formula>$E$4</formula>
    </cfRule>
  </conditionalFormatting>
  <conditionalFormatting sqref="D28:D29 D4:K4 M4 D6">
    <cfRule type="cellIs" dxfId="1316" priority="30" operator="equal">
      <formula>$D$4</formula>
    </cfRule>
  </conditionalFormatting>
  <conditionalFormatting sqref="I28:I29 I4 I6">
    <cfRule type="cellIs" dxfId="1315" priority="29" operator="equal">
      <formula>$I$4</formula>
    </cfRule>
  </conditionalFormatting>
  <conditionalFormatting sqref="J28:J29 J4 J6">
    <cfRule type="cellIs" dxfId="1314" priority="28" operator="equal">
      <formula>$J$4</formula>
    </cfRule>
  </conditionalFormatting>
  <conditionalFormatting sqref="K28:K29 K4 K6">
    <cfRule type="cellIs" dxfId="1313" priority="27" operator="equal">
      <formula>$K$4</formula>
    </cfRule>
  </conditionalFormatting>
  <conditionalFormatting sqref="M4:M6">
    <cfRule type="cellIs" dxfId="1312" priority="26" operator="equal">
      <formula>$L$4</formula>
    </cfRule>
  </conditionalFormatting>
  <conditionalFormatting sqref="T7:T28">
    <cfRule type="cellIs" dxfId="1311" priority="23" operator="lessThan">
      <formula>0</formula>
    </cfRule>
    <cfRule type="cellIs" dxfId="1310" priority="24" operator="lessThan">
      <formula>0</formula>
    </cfRule>
    <cfRule type="cellIs" dxfId="1309" priority="25" operator="lessThan">
      <formula>0</formula>
    </cfRule>
  </conditionalFormatting>
  <conditionalFormatting sqref="T6:T28">
    <cfRule type="cellIs" dxfId="1308" priority="21" operator="lessThan">
      <formula>0</formula>
    </cfRule>
  </conditionalFormatting>
  <conditionalFormatting sqref="T7:T27">
    <cfRule type="cellIs" dxfId="1307" priority="18" operator="lessThan">
      <formula>0</formula>
    </cfRule>
    <cfRule type="cellIs" dxfId="1306" priority="19" operator="lessThan">
      <formula>0</formula>
    </cfRule>
    <cfRule type="cellIs" dxfId="1305" priority="20" operator="lessThan">
      <formula>0</formula>
    </cfRule>
  </conditionalFormatting>
  <conditionalFormatting sqref="T7:T28">
    <cfRule type="cellIs" dxfId="1304" priority="15" operator="lessThan">
      <formula>0</formula>
    </cfRule>
    <cfRule type="cellIs" dxfId="1303" priority="16" operator="lessThan">
      <formula>0</formula>
    </cfRule>
    <cfRule type="cellIs" dxfId="1302" priority="17" operator="lessThan">
      <formula>0</formula>
    </cfRule>
  </conditionalFormatting>
  <conditionalFormatting sqref="L4 L6 L28:L29">
    <cfRule type="cellIs" dxfId="1301" priority="13" operator="equal">
      <formula>$L$4</formula>
    </cfRule>
  </conditionalFormatting>
  <conditionalFormatting sqref="D7:S7">
    <cfRule type="cellIs" dxfId="1300" priority="12" operator="greaterThan">
      <formula>0</formula>
    </cfRule>
  </conditionalFormatting>
  <conditionalFormatting sqref="D9:S9">
    <cfRule type="cellIs" dxfId="1299" priority="11" operator="greaterThan">
      <formula>0</formula>
    </cfRule>
  </conditionalFormatting>
  <conditionalFormatting sqref="D11:S11">
    <cfRule type="cellIs" dxfId="1298" priority="10" operator="greaterThan">
      <formula>0</formula>
    </cfRule>
  </conditionalFormatting>
  <conditionalFormatting sqref="D13:S13">
    <cfRule type="cellIs" dxfId="1297" priority="9" operator="greaterThan">
      <formula>0</formula>
    </cfRule>
  </conditionalFormatting>
  <conditionalFormatting sqref="D15:S15">
    <cfRule type="cellIs" dxfId="1296" priority="8" operator="greaterThan">
      <formula>0</formula>
    </cfRule>
  </conditionalFormatting>
  <conditionalFormatting sqref="D17:S17">
    <cfRule type="cellIs" dxfId="1295" priority="7" operator="greaterThan">
      <formula>0</formula>
    </cfRule>
  </conditionalFormatting>
  <conditionalFormatting sqref="D19:S19">
    <cfRule type="cellIs" dxfId="1294" priority="6" operator="greaterThan">
      <formula>0</formula>
    </cfRule>
  </conditionalFormatting>
  <conditionalFormatting sqref="D21:S21">
    <cfRule type="cellIs" dxfId="1293" priority="5" operator="greaterThan">
      <formula>0</formula>
    </cfRule>
  </conditionalFormatting>
  <conditionalFormatting sqref="D23:S23">
    <cfRule type="cellIs" dxfId="1292" priority="4" operator="greaterThan">
      <formula>0</formula>
    </cfRule>
  </conditionalFormatting>
  <conditionalFormatting sqref="D25:S25">
    <cfRule type="cellIs" dxfId="1291" priority="3" operator="greaterThan">
      <formula>0</formula>
    </cfRule>
  </conditionalFormatting>
  <conditionalFormatting sqref="D27:S27">
    <cfRule type="cellIs" dxfId="1290" priority="2" operator="greaterThan">
      <formula>0</formula>
    </cfRule>
  </conditionalFormatting>
  <conditionalFormatting sqref="D5:L5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'19'!D29</f>
        <v>691205</v>
      </c>
      <c r="E4" s="2">
        <f>'19'!E29</f>
        <v>3695</v>
      </c>
      <c r="F4" s="2">
        <f>'19'!F29</f>
        <v>16450</v>
      </c>
      <c r="G4" s="2">
        <f>'19'!G29</f>
        <v>0</v>
      </c>
      <c r="H4" s="2">
        <f>'19'!H29</f>
        <v>51310</v>
      </c>
      <c r="I4" s="2">
        <f>'19'!I29</f>
        <v>475</v>
      </c>
      <c r="J4" s="2">
        <f>'19'!J29</f>
        <v>335</v>
      </c>
      <c r="K4" s="2">
        <f>'19'!K29</f>
        <v>128</v>
      </c>
      <c r="L4" s="2">
        <f>'19'!L29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'20'!D29</f>
        <v>691205</v>
      </c>
      <c r="E4" s="2">
        <f>'20'!E29</f>
        <v>3695</v>
      </c>
      <c r="F4" s="2">
        <f>'20'!F29</f>
        <v>16450</v>
      </c>
      <c r="G4" s="2">
        <f>'20'!G29</f>
        <v>0</v>
      </c>
      <c r="H4" s="2">
        <f>'20'!H29</f>
        <v>51310</v>
      </c>
      <c r="I4" s="2">
        <f>'20'!I29</f>
        <v>475</v>
      </c>
      <c r="J4" s="2">
        <f>'20'!J29</f>
        <v>335</v>
      </c>
      <c r="K4" s="2">
        <f>'20'!K29</f>
        <v>128</v>
      </c>
      <c r="L4" s="2">
        <f>'20'!L29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'21'!D29</f>
        <v>691205</v>
      </c>
      <c r="E4" s="2">
        <f>'21'!E29</f>
        <v>3695</v>
      </c>
      <c r="F4" s="2">
        <f>'21'!F29</f>
        <v>16450</v>
      </c>
      <c r="G4" s="2">
        <f>'21'!G29</f>
        <v>0</v>
      </c>
      <c r="H4" s="2">
        <f>'21'!H29</f>
        <v>51310</v>
      </c>
      <c r="I4" s="2">
        <f>'21'!I29</f>
        <v>475</v>
      </c>
      <c r="J4" s="2">
        <f>'21'!J29</f>
        <v>335</v>
      </c>
      <c r="K4" s="2">
        <f>'21'!K29</f>
        <v>128</v>
      </c>
      <c r="L4" s="2">
        <f>'21'!L29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'22'!D29</f>
        <v>691205</v>
      </c>
      <c r="E4" s="2">
        <f>'22'!E29</f>
        <v>3695</v>
      </c>
      <c r="F4" s="2">
        <f>'22'!F29</f>
        <v>16450</v>
      </c>
      <c r="G4" s="2">
        <f>'22'!G29</f>
        <v>0</v>
      </c>
      <c r="H4" s="2">
        <f>'22'!H29</f>
        <v>51310</v>
      </c>
      <c r="I4" s="2">
        <f>'22'!I29</f>
        <v>475</v>
      </c>
      <c r="J4" s="2">
        <f>'22'!J29</f>
        <v>335</v>
      </c>
      <c r="K4" s="2">
        <f>'22'!K29</f>
        <v>128</v>
      </c>
      <c r="L4" s="2">
        <f>'22'!L29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'23'!D29</f>
        <v>691205</v>
      </c>
      <c r="E4" s="2">
        <f>'23'!E29</f>
        <v>3695</v>
      </c>
      <c r="F4" s="2">
        <f>'23'!F29</f>
        <v>16450</v>
      </c>
      <c r="G4" s="2">
        <f>'23'!G29</f>
        <v>0</v>
      </c>
      <c r="H4" s="2">
        <f>'23'!H29</f>
        <v>51310</v>
      </c>
      <c r="I4" s="2">
        <f>'23'!I29</f>
        <v>475</v>
      </c>
      <c r="J4" s="2">
        <f>'23'!J29</f>
        <v>335</v>
      </c>
      <c r="K4" s="2">
        <f>'23'!K29</f>
        <v>128</v>
      </c>
      <c r="L4" s="2">
        <f>'23'!L29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'24'!D29</f>
        <v>691205</v>
      </c>
      <c r="E4" s="2">
        <f>'24'!E29</f>
        <v>3695</v>
      </c>
      <c r="F4" s="2">
        <f>'24'!F29</f>
        <v>16450</v>
      </c>
      <c r="G4" s="2">
        <f>'24'!G29</f>
        <v>0</v>
      </c>
      <c r="H4" s="2">
        <f>'24'!H29</f>
        <v>51310</v>
      </c>
      <c r="I4" s="2">
        <f>'24'!I29</f>
        <v>475</v>
      </c>
      <c r="J4" s="2">
        <f>'24'!J29</f>
        <v>335</v>
      </c>
      <c r="K4" s="2">
        <f>'24'!K29</f>
        <v>128</v>
      </c>
      <c r="L4" s="2">
        <f>'24'!L29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'25'!D29</f>
        <v>691205</v>
      </c>
      <c r="E4" s="2">
        <f>'25'!E29</f>
        <v>3695</v>
      </c>
      <c r="F4" s="2">
        <f>'25'!F29</f>
        <v>16450</v>
      </c>
      <c r="G4" s="2">
        <f>'25'!G29</f>
        <v>0</v>
      </c>
      <c r="H4" s="2">
        <f>'25'!H29</f>
        <v>51310</v>
      </c>
      <c r="I4" s="2">
        <f>'25'!I29</f>
        <v>475</v>
      </c>
      <c r="J4" s="2">
        <f>'25'!J29</f>
        <v>335</v>
      </c>
      <c r="K4" s="2">
        <f>'25'!K29</f>
        <v>128</v>
      </c>
      <c r="L4" s="2">
        <f>'25'!L29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'26'!D29</f>
        <v>691205</v>
      </c>
      <c r="E4" s="2">
        <f>'26'!E29</f>
        <v>3695</v>
      </c>
      <c r="F4" s="2">
        <f>'26'!F29</f>
        <v>16450</v>
      </c>
      <c r="G4" s="2">
        <f>'26'!G29</f>
        <v>0</v>
      </c>
      <c r="H4" s="2">
        <f>'26'!H29</f>
        <v>51310</v>
      </c>
      <c r="I4" s="2">
        <f>'26'!I29</f>
        <v>475</v>
      </c>
      <c r="J4" s="2">
        <f>'26'!J29</f>
        <v>335</v>
      </c>
      <c r="K4" s="2">
        <f>'26'!K29</f>
        <v>128</v>
      </c>
      <c r="L4" s="2">
        <f>'26'!L29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'27'!D29</f>
        <v>691205</v>
      </c>
      <c r="E4" s="2">
        <f>'27'!E29</f>
        <v>3695</v>
      </c>
      <c r="F4" s="2">
        <f>'27'!F29</f>
        <v>16450</v>
      </c>
      <c r="G4" s="2">
        <f>'27'!G29</f>
        <v>0</v>
      </c>
      <c r="H4" s="2">
        <f>'27'!H29</f>
        <v>51310</v>
      </c>
      <c r="I4" s="2">
        <f>'27'!I29</f>
        <v>475</v>
      </c>
      <c r="J4" s="2">
        <f>'27'!J29</f>
        <v>335</v>
      </c>
      <c r="K4" s="2">
        <f>'27'!K29</f>
        <v>128</v>
      </c>
      <c r="L4" s="2">
        <f>'27'!L29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'28'!D29</f>
        <v>691205</v>
      </c>
      <c r="E4" s="2">
        <f>'28'!E29</f>
        <v>3695</v>
      </c>
      <c r="F4" s="2">
        <f>'28'!F29</f>
        <v>16450</v>
      </c>
      <c r="G4" s="2">
        <f>'28'!G29</f>
        <v>0</v>
      </c>
      <c r="H4" s="2">
        <f>'28'!H29</f>
        <v>51310</v>
      </c>
      <c r="I4" s="2">
        <f>'28'!I29</f>
        <v>475</v>
      </c>
      <c r="J4" s="2">
        <f>'28'!J29</f>
        <v>335</v>
      </c>
      <c r="K4" s="2">
        <f>'28'!K29</f>
        <v>128</v>
      </c>
      <c r="L4" s="2">
        <f>'28'!L29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53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54" t="s">
        <v>44</v>
      </c>
      <c r="B28" s="55"/>
      <c r="C28" s="56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57" t="s">
        <v>45</v>
      </c>
      <c r="B29" s="58"/>
      <c r="C29" s="5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'29'!D29</f>
        <v>691205</v>
      </c>
      <c r="E4" s="2">
        <f>'29'!E29</f>
        <v>3695</v>
      </c>
      <c r="F4" s="2">
        <f>'29'!F29</f>
        <v>16450</v>
      </c>
      <c r="G4" s="2">
        <f>'29'!G29</f>
        <v>0</v>
      </c>
      <c r="H4" s="2">
        <f>'29'!H29</f>
        <v>51310</v>
      </c>
      <c r="I4" s="2">
        <f>'29'!I29</f>
        <v>475</v>
      </c>
      <c r="J4" s="2">
        <f>'29'!J29</f>
        <v>335</v>
      </c>
      <c r="K4" s="2">
        <f>'29'!K29</f>
        <v>128</v>
      </c>
      <c r="L4" s="2">
        <f>'29'!L29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'30'!D29</f>
        <v>691205</v>
      </c>
      <c r="E4" s="2">
        <f>'30'!E29</f>
        <v>3695</v>
      </c>
      <c r="F4" s="2">
        <f>'30'!F29</f>
        <v>16450</v>
      </c>
      <c r="G4" s="2">
        <f>'30'!G29</f>
        <v>0</v>
      </c>
      <c r="H4" s="2">
        <f>'30'!H29</f>
        <v>51310</v>
      </c>
      <c r="I4" s="2">
        <f>'30'!I29</f>
        <v>475</v>
      </c>
      <c r="J4" s="2">
        <f>'30'!J29</f>
        <v>335</v>
      </c>
      <c r="K4" s="2">
        <f>'30'!K29</f>
        <v>128</v>
      </c>
      <c r="L4" s="2">
        <f>'30'!L29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/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455638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4000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17952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46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5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17952</v>
      </c>
      <c r="N7" s="24">
        <f>D7+E7*20+F7*10+G7*9+H7*9+I7*191+J7*191+K7*182+L7*100</f>
        <v>27693</v>
      </c>
      <c r="O7" s="25">
        <f>M7*2.75%</f>
        <v>493.68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189</v>
      </c>
      <c r="R7" s="24">
        <f>M7-(M7*2.75%)+I7*191+J7*191+K7*182+L7*100-Q7</f>
        <v>27010.32</v>
      </c>
      <c r="S7" s="25">
        <f>M7*0.95%</f>
        <v>170.54399999999998</v>
      </c>
      <c r="T7" s="27">
        <f>S7-Q7</f>
        <v>-18.456000000000017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12158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45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12158</v>
      </c>
      <c r="N8" s="24">
        <f t="shared" ref="N8:N27" si="1">D8+E8*20+F8*10+G8*9+H8*9+I8*191+J8*191+K8*182+L8*100</f>
        <v>20753</v>
      </c>
      <c r="O8" s="25">
        <f t="shared" ref="O8:O27" si="2">M8*2.75%</f>
        <v>334.34500000000003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222</v>
      </c>
      <c r="R8" s="24">
        <f t="shared" ref="R8:R27" si="3">M8-(M8*2.75%)+I8*191+J8*191+K8*182+L8*100-Q8</f>
        <v>20196.654999999999</v>
      </c>
      <c r="S8" s="25">
        <f t="shared" ref="S8:S27" si="4">M8*0.95%</f>
        <v>115.50099999999999</v>
      </c>
      <c r="T8" s="27">
        <f t="shared" ref="T8:T27" si="5">S8-Q8</f>
        <v>-106.49900000000001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43258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80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100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220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29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47838</v>
      </c>
      <c r="N9" s="24">
        <f t="shared" si="1"/>
        <v>53377</v>
      </c>
      <c r="O9" s="25">
        <f t="shared" si="2"/>
        <v>1315.5450000000001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403</v>
      </c>
      <c r="R9" s="24">
        <f t="shared" si="3"/>
        <v>51658.455000000002</v>
      </c>
      <c r="S9" s="25">
        <f t="shared" si="4"/>
        <v>454.46100000000001</v>
      </c>
      <c r="T9" s="27">
        <f t="shared" si="5"/>
        <v>51.461000000000013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13583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14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13583</v>
      </c>
      <c r="N10" s="24">
        <f t="shared" si="1"/>
        <v>16257</v>
      </c>
      <c r="O10" s="25">
        <f t="shared" si="2"/>
        <v>373.53250000000003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92</v>
      </c>
      <c r="R10" s="24">
        <f t="shared" si="3"/>
        <v>15791.467500000001</v>
      </c>
      <c r="S10" s="25">
        <f t="shared" si="4"/>
        <v>129.0385</v>
      </c>
      <c r="T10" s="27">
        <f t="shared" si="5"/>
        <v>37.038499999999999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9310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200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470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750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39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24760</v>
      </c>
      <c r="N11" s="24">
        <f t="shared" si="1"/>
        <v>32709</v>
      </c>
      <c r="O11" s="25">
        <f t="shared" si="2"/>
        <v>680.9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105</v>
      </c>
      <c r="R11" s="24">
        <f t="shared" si="3"/>
        <v>31923.1</v>
      </c>
      <c r="S11" s="25">
        <f t="shared" si="4"/>
        <v>235.22</v>
      </c>
      <c r="T11" s="27">
        <f t="shared" si="5"/>
        <v>130.22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14758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10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15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18658</v>
      </c>
      <c r="N12" s="24">
        <f t="shared" si="1"/>
        <v>23298</v>
      </c>
      <c r="O12" s="25">
        <f t="shared" si="2"/>
        <v>513.09500000000003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88</v>
      </c>
      <c r="R12" s="24">
        <f t="shared" si="3"/>
        <v>22696.904999999999</v>
      </c>
      <c r="S12" s="25">
        <f t="shared" si="4"/>
        <v>177.251</v>
      </c>
      <c r="T12" s="27">
        <f t="shared" si="5"/>
        <v>89.251000000000005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11578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5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11578</v>
      </c>
      <c r="N13" s="24">
        <f t="shared" si="1"/>
        <v>12533</v>
      </c>
      <c r="O13" s="25">
        <f t="shared" si="2"/>
        <v>318.39499999999998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155</v>
      </c>
      <c r="R13" s="24">
        <f t="shared" si="3"/>
        <v>12059.605</v>
      </c>
      <c r="S13" s="25">
        <f t="shared" si="4"/>
        <v>109.991</v>
      </c>
      <c r="T13" s="27">
        <f t="shared" si="5"/>
        <v>-45.009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28789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50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50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600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35689</v>
      </c>
      <c r="N14" s="24">
        <f t="shared" si="1"/>
        <v>36071</v>
      </c>
      <c r="O14" s="25">
        <f t="shared" si="2"/>
        <v>981.44749999999999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478</v>
      </c>
      <c r="R14" s="24">
        <f t="shared" si="3"/>
        <v>34611.552499999998</v>
      </c>
      <c r="S14" s="25">
        <f t="shared" si="4"/>
        <v>339.0455</v>
      </c>
      <c r="T14" s="27">
        <f t="shared" si="5"/>
        <v>-138.9545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43228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70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460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43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10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49668</v>
      </c>
      <c r="N15" s="24">
        <f t="shared" si="1"/>
        <v>59701</v>
      </c>
      <c r="O15" s="25">
        <f t="shared" si="2"/>
        <v>1365.8700000000001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520</v>
      </c>
      <c r="R15" s="24">
        <f t="shared" si="3"/>
        <v>57815.13</v>
      </c>
      <c r="S15" s="25">
        <f t="shared" si="4"/>
        <v>471.846</v>
      </c>
      <c r="T15" s="27">
        <f t="shared" si="5"/>
        <v>-48.153999999999996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44085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2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44085</v>
      </c>
      <c r="N16" s="24">
        <f t="shared" si="1"/>
        <v>44467</v>
      </c>
      <c r="O16" s="25">
        <f t="shared" si="2"/>
        <v>1212.3375000000001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325</v>
      </c>
      <c r="R16" s="24">
        <f t="shared" si="3"/>
        <v>42929.662499999999</v>
      </c>
      <c r="S16" s="25">
        <f t="shared" si="4"/>
        <v>418.8075</v>
      </c>
      <c r="T16" s="27">
        <f t="shared" si="5"/>
        <v>93.807500000000005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10011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50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100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100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16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12911</v>
      </c>
      <c r="N17" s="24">
        <f t="shared" si="1"/>
        <v>15967</v>
      </c>
      <c r="O17" s="25">
        <f t="shared" si="2"/>
        <v>355.05250000000001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140</v>
      </c>
      <c r="R17" s="24">
        <f t="shared" si="3"/>
        <v>15471.9475</v>
      </c>
      <c r="S17" s="25">
        <f t="shared" si="4"/>
        <v>122.6545</v>
      </c>
      <c r="T17" s="27">
        <f t="shared" si="5"/>
        <v>-17.345500000000001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28279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28279</v>
      </c>
      <c r="N18" s="24">
        <f t="shared" si="1"/>
        <v>29007</v>
      </c>
      <c r="O18" s="25">
        <f t="shared" si="2"/>
        <v>777.67250000000001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760</v>
      </c>
      <c r="R18" s="24">
        <f t="shared" si="3"/>
        <v>27469.327499999999</v>
      </c>
      <c r="S18" s="25">
        <f t="shared" si="4"/>
        <v>268.65049999999997</v>
      </c>
      <c r="T18" s="27">
        <f t="shared" si="5"/>
        <v>-491.34950000000003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33809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50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100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40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10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35209</v>
      </c>
      <c r="N19" s="24">
        <f t="shared" si="1"/>
        <v>44669</v>
      </c>
      <c r="O19" s="25">
        <f t="shared" si="2"/>
        <v>968.24750000000006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510</v>
      </c>
      <c r="R19" s="24">
        <f t="shared" si="3"/>
        <v>43190.752500000002</v>
      </c>
      <c r="S19" s="25">
        <f t="shared" si="4"/>
        <v>334.4855</v>
      </c>
      <c r="T19" s="27">
        <f t="shared" si="5"/>
        <v>-175.5145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29226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150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3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33576</v>
      </c>
      <c r="N20" s="24">
        <f t="shared" si="1"/>
        <v>35077</v>
      </c>
      <c r="O20" s="25">
        <f t="shared" si="2"/>
        <v>923.34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360</v>
      </c>
      <c r="R20" s="24">
        <f t="shared" si="3"/>
        <v>33793.660000000003</v>
      </c>
      <c r="S20" s="25">
        <f t="shared" si="4"/>
        <v>318.97199999999998</v>
      </c>
      <c r="T20" s="27">
        <f t="shared" si="5"/>
        <v>-41.02800000000002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14751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50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30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10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15521</v>
      </c>
      <c r="N21" s="24">
        <f t="shared" si="1"/>
        <v>17431</v>
      </c>
      <c r="O21" s="25">
        <f t="shared" si="2"/>
        <v>426.82749999999999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20</v>
      </c>
      <c r="R21" s="24">
        <f t="shared" si="3"/>
        <v>16984.172500000001</v>
      </c>
      <c r="S21" s="25">
        <f t="shared" si="4"/>
        <v>147.4495</v>
      </c>
      <c r="T21" s="27">
        <f t="shared" si="5"/>
        <v>127.4495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37870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30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37870</v>
      </c>
      <c r="N22" s="24">
        <f t="shared" si="1"/>
        <v>43600</v>
      </c>
      <c r="O22" s="25">
        <f t="shared" si="2"/>
        <v>1041.425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400</v>
      </c>
      <c r="R22" s="24">
        <f t="shared" si="3"/>
        <v>42158.574999999997</v>
      </c>
      <c r="S22" s="25">
        <f t="shared" si="4"/>
        <v>359.76499999999999</v>
      </c>
      <c r="T22" s="27">
        <f t="shared" si="5"/>
        <v>-40.235000000000014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20902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10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20902</v>
      </c>
      <c r="N23" s="24">
        <f t="shared" si="1"/>
        <v>22812</v>
      </c>
      <c r="O23" s="25">
        <f t="shared" si="2"/>
        <v>574.80499999999995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200</v>
      </c>
      <c r="R23" s="24">
        <f t="shared" si="3"/>
        <v>22037.195</v>
      </c>
      <c r="S23" s="25">
        <f t="shared" si="4"/>
        <v>198.56899999999999</v>
      </c>
      <c r="T23" s="27">
        <f t="shared" si="5"/>
        <v>-1.4310000000000116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45105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100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100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300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45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5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50805</v>
      </c>
      <c r="N24" s="24">
        <f t="shared" si="1"/>
        <v>60310</v>
      </c>
      <c r="O24" s="25">
        <f t="shared" si="2"/>
        <v>1397.1375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373</v>
      </c>
      <c r="R24" s="24">
        <f t="shared" si="3"/>
        <v>58539.862500000003</v>
      </c>
      <c r="S24" s="25">
        <f t="shared" si="4"/>
        <v>482.64749999999998</v>
      </c>
      <c r="T24" s="27">
        <f t="shared" si="5"/>
        <v>109.64749999999998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15125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60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20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250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15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18775</v>
      </c>
      <c r="N25" s="24">
        <f t="shared" si="1"/>
        <v>23550</v>
      </c>
      <c r="O25" s="25">
        <f t="shared" si="2"/>
        <v>516.3125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237</v>
      </c>
      <c r="R25" s="24">
        <f t="shared" si="3"/>
        <v>22796.6875</v>
      </c>
      <c r="S25" s="25">
        <f t="shared" si="4"/>
        <v>178.36249999999998</v>
      </c>
      <c r="T25" s="27">
        <f t="shared" si="5"/>
        <v>-58.637500000000017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18075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100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300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200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15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5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24875</v>
      </c>
      <c r="N26" s="24">
        <f t="shared" si="1"/>
        <v>28650</v>
      </c>
      <c r="O26" s="25">
        <f t="shared" si="2"/>
        <v>684.0625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360</v>
      </c>
      <c r="R26" s="24">
        <f t="shared" si="3"/>
        <v>27605.9375</v>
      </c>
      <c r="S26" s="25">
        <f t="shared" si="4"/>
        <v>236.3125</v>
      </c>
      <c r="T26" s="27">
        <f t="shared" si="5"/>
        <v>-123.6875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26250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65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26250</v>
      </c>
      <c r="N27" s="40">
        <f t="shared" si="1"/>
        <v>39575</v>
      </c>
      <c r="O27" s="25">
        <f t="shared" si="2"/>
        <v>721.875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400</v>
      </c>
      <c r="R27" s="24">
        <f t="shared" si="3"/>
        <v>38453.125</v>
      </c>
      <c r="S27" s="42">
        <f t="shared" si="4"/>
        <v>249.375</v>
      </c>
      <c r="T27" s="43">
        <f t="shared" si="5"/>
        <v>-150.625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518102</v>
      </c>
      <c r="E28" s="45">
        <f t="shared" si="6"/>
        <v>910</v>
      </c>
      <c r="F28" s="45">
        <f t="shared" ref="F28:T28" si="7">SUM(F7:F27)</f>
        <v>1530</v>
      </c>
      <c r="G28" s="45">
        <f t="shared" si="7"/>
        <v>0</v>
      </c>
      <c r="H28" s="45">
        <f t="shared" si="7"/>
        <v>3260</v>
      </c>
      <c r="I28" s="45">
        <f t="shared" si="7"/>
        <v>485</v>
      </c>
      <c r="J28" s="45">
        <f t="shared" si="7"/>
        <v>16</v>
      </c>
      <c r="K28" s="45">
        <f t="shared" si="7"/>
        <v>57</v>
      </c>
      <c r="L28" s="45">
        <f t="shared" si="7"/>
        <v>5</v>
      </c>
      <c r="M28" s="45">
        <f t="shared" si="7"/>
        <v>580942</v>
      </c>
      <c r="N28" s="45">
        <f t="shared" si="7"/>
        <v>687507</v>
      </c>
      <c r="O28" s="46">
        <f t="shared" si="7"/>
        <v>15975.904999999999</v>
      </c>
      <c r="P28" s="45">
        <f t="shared" si="7"/>
        <v>0</v>
      </c>
      <c r="Q28" s="45">
        <f t="shared" si="7"/>
        <v>6337</v>
      </c>
      <c r="R28" s="45">
        <f t="shared" si="7"/>
        <v>665194.09500000009</v>
      </c>
      <c r="S28" s="45">
        <f t="shared" si="7"/>
        <v>5518.9490000000005</v>
      </c>
      <c r="T28" s="47">
        <f t="shared" si="7"/>
        <v>-818.05100000000027</v>
      </c>
    </row>
    <row r="29" spans="1:20" ht="15.75" thickBot="1" x14ac:dyDescent="0.3">
      <c r="A29" s="57" t="s">
        <v>45</v>
      </c>
      <c r="B29" s="58"/>
      <c r="C29" s="59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54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6944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6944</v>
      </c>
      <c r="N7" s="24">
        <f>D7+E7*20+F7*10+G7*9+H7*9+I7*191+J7*191+K7*182+L7*100</f>
        <v>6944</v>
      </c>
      <c r="O7" s="25">
        <f>M7*2.75%</f>
        <v>190.96</v>
      </c>
      <c r="P7" s="26"/>
      <c r="Q7" s="26">
        <v>63</v>
      </c>
      <c r="R7" s="24">
        <f>M7-(M7*2.75%)+I7*191+J7*191+K7*182+L7*100-Q7</f>
        <v>6690.04</v>
      </c>
      <c r="S7" s="25">
        <f>M7*0.95%</f>
        <v>65.968000000000004</v>
      </c>
      <c r="T7" s="27">
        <f>S7-Q7</f>
        <v>2.9680000000000035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6252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6026.3325000000004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70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960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222105</v>
      </c>
      <c r="N28" s="45">
        <f t="shared" si="7"/>
        <v>237879</v>
      </c>
      <c r="O28" s="46">
        <f t="shared" si="7"/>
        <v>6107.8874999999989</v>
      </c>
      <c r="P28" s="45">
        <f t="shared" si="7"/>
        <v>0</v>
      </c>
      <c r="Q28" s="45">
        <f t="shared" si="7"/>
        <v>1947</v>
      </c>
      <c r="R28" s="45">
        <f t="shared" si="7"/>
        <v>229824.11249999996</v>
      </c>
      <c r="S28" s="45">
        <f t="shared" si="7"/>
        <v>2109.9974999999999</v>
      </c>
      <c r="T28" s="47">
        <f t="shared" si="7"/>
        <v>162.9975</v>
      </c>
    </row>
    <row r="29" spans="1:20" ht="15.75" thickBot="1" x14ac:dyDescent="0.3">
      <c r="A29" s="57" t="s">
        <v>45</v>
      </c>
      <c r="B29" s="58"/>
      <c r="C29" s="59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'4'!D29</f>
        <v>691205</v>
      </c>
      <c r="E4" s="2">
        <f>'4'!E29</f>
        <v>3695</v>
      </c>
      <c r="F4" s="2">
        <f>'4'!F29</f>
        <v>16450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128</v>
      </c>
      <c r="L4" s="2">
        <f>'4'!L29</f>
        <v>0</v>
      </c>
      <c r="M4" s="2">
        <f>'4'!M29</f>
        <v>0</v>
      </c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13" sqref="I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'5'!D29</f>
        <v>691205</v>
      </c>
      <c r="E4" s="2">
        <f>'5'!E29</f>
        <v>3695</v>
      </c>
      <c r="F4" s="2">
        <f>'5'!F29</f>
        <v>16450</v>
      </c>
      <c r="G4" s="2">
        <f>'5'!G29</f>
        <v>0</v>
      </c>
      <c r="H4" s="2">
        <f>'5'!H29</f>
        <v>51310</v>
      </c>
      <c r="I4" s="2">
        <f>'5'!I29</f>
        <v>475</v>
      </c>
      <c r="J4" s="2">
        <f>'5'!J29</f>
        <v>335</v>
      </c>
      <c r="K4" s="2">
        <f>'5'!K29</f>
        <v>128</v>
      </c>
      <c r="L4" s="2">
        <f>'5'!L29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10" sqref="G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'6'!D29</f>
        <v>691205</v>
      </c>
      <c r="E4" s="2">
        <f>'6'!E29</f>
        <v>3695</v>
      </c>
      <c r="F4" s="2">
        <f>'6'!F29</f>
        <v>16450</v>
      </c>
      <c r="G4" s="2">
        <f>'6'!G29</f>
        <v>0</v>
      </c>
      <c r="H4" s="2">
        <f>'6'!H29</f>
        <v>51310</v>
      </c>
      <c r="I4" s="2">
        <f>'6'!I29</f>
        <v>475</v>
      </c>
      <c r="J4" s="2">
        <f>'6'!J29</f>
        <v>335</v>
      </c>
      <c r="K4" s="2">
        <f>'6'!K29</f>
        <v>128</v>
      </c>
      <c r="L4" s="2">
        <f>'6'!L29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21" sqref="G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'7'!D29</f>
        <v>691205</v>
      </c>
      <c r="E4" s="2">
        <f>'7'!E29</f>
        <v>3695</v>
      </c>
      <c r="F4" s="2">
        <f>'7'!F29</f>
        <v>16450</v>
      </c>
      <c r="G4" s="2">
        <f>'7'!G29</f>
        <v>0</v>
      </c>
      <c r="H4" s="2">
        <f>'7'!H29</f>
        <v>51310</v>
      </c>
      <c r="I4" s="2">
        <f>'7'!I29</f>
        <v>475</v>
      </c>
      <c r="J4" s="2">
        <f>'7'!J29</f>
        <v>335</v>
      </c>
      <c r="K4" s="2">
        <f>'7'!K29</f>
        <v>128</v>
      </c>
      <c r="L4" s="2">
        <f>'7'!L29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'8'!D29</f>
        <v>691205</v>
      </c>
      <c r="E4" s="2">
        <f>'8'!E29</f>
        <v>3695</v>
      </c>
      <c r="F4" s="2">
        <f>'8'!F29</f>
        <v>16450</v>
      </c>
      <c r="G4" s="2">
        <f>'8'!G29</f>
        <v>0</v>
      </c>
      <c r="H4" s="2">
        <f>'8'!H29</f>
        <v>51310</v>
      </c>
      <c r="I4" s="2">
        <f>'8'!I29</f>
        <v>475</v>
      </c>
      <c r="J4" s="2">
        <f>'8'!J29</f>
        <v>335</v>
      </c>
      <c r="K4" s="2">
        <f>'8'!K29</f>
        <v>128</v>
      </c>
      <c r="L4" s="2">
        <f>'8'!L29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2021-05-04T15:29:56Z</dcterms:modified>
</cp:coreProperties>
</file>