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6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O24" i="17" l="1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N28" i="9"/>
  <c r="N28" i="8"/>
  <c r="N28" i="7"/>
  <c r="O27" i="6"/>
  <c r="R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J29" i="33"/>
  <c r="D28" i="33"/>
  <c r="D29" i="33" s="1"/>
  <c r="O14" i="33"/>
  <c r="M7" i="33"/>
  <c r="S7" i="33" s="1"/>
  <c r="T7" i="33" s="1"/>
  <c r="N7" i="33"/>
  <c r="R27" i="33"/>
  <c r="S14" i="33"/>
  <c r="T14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0" i="33" l="1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<sst xmlns="http://schemas.openxmlformats.org/spreadsheetml/2006/main" count="1509" uniqueCount="69">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</sst>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62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101"/>
      <c r="N3" s="101"/>
      <c r="O3" s="101"/>
      <c r="P3" s="101"/>
      <c r="Q3" s="101"/>
      <c r="R3" s="101"/>
      <c r="S3" s="101"/>
      <c r="T3" s="101"/>
    </row>
    <row r="4" spans="1:22" x14ac:dyDescent="0.25">
      <c r="A4" s="93" t="s">
        <v>1</v>
      </c>
      <c r="B4" s="93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x14ac:dyDescent="0.25">
      <c r="A5" s="93" t="s">
        <v>2</v>
      </c>
      <c r="B5" s="9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47154</v>
      </c>
      <c r="N27" s="24">
        <f t="shared" si="1"/>
        <v>47154</v>
      </c>
      <c r="O27" s="25">
        <f t="shared" si="2"/>
        <v>1296.7349999999999</v>
      </c>
      <c r="P27" s="26"/>
      <c r="Q27" s="26">
        <v>120</v>
      </c>
      <c r="R27" s="24">
        <f t="shared" si="3"/>
        <v>45737.264999999999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45359.264999999999</v>
      </c>
    </row>
    <row r="28" spans="1:22" ht="16.5" thickBot="1" x14ac:dyDescent="0.3">
      <c r="A28" s="79" t="s">
        <v>44</v>
      </c>
      <c r="B28" s="80"/>
      <c r="C28" s="8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78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789573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765041.76249999995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759322.76249999995</v>
      </c>
    </row>
    <row r="29" spans="1:22" ht="15.75" thickBot="1" x14ac:dyDescent="0.3">
      <c r="A29" s="82" t="s">
        <v>45</v>
      </c>
      <c r="B29" s="83"/>
      <c r="C29" s="84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1168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2"/>
      <c r="N29" s="103"/>
      <c r="O29" s="103"/>
      <c r="P29" s="103"/>
      <c r="Q29" s="103"/>
      <c r="R29" s="103"/>
      <c r="S29" s="103"/>
      <c r="T29" s="103"/>
      <c r="U29" s="103"/>
      <c r="V29" s="10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22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1168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/>
      <c r="J27" s="31"/>
      <c r="K27" s="31"/>
      <c r="L27" s="31"/>
      <c r="M27" s="31">
        <f t="shared" si="3"/>
        <v>53410</v>
      </c>
      <c r="N27" s="40">
        <f t="shared" si="4"/>
        <v>53410</v>
      </c>
      <c r="O27" s="25">
        <f t="shared" si="5"/>
        <v>1468.7750000000001</v>
      </c>
      <c r="P27" s="41"/>
      <c r="Q27" s="41">
        <v>200</v>
      </c>
      <c r="R27" s="24">
        <f t="shared" si="0"/>
        <v>51741.224999999999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51408.224999999999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29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1320440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1280937.4075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1270701.4075</v>
      </c>
    </row>
    <row r="29" spans="1:23" ht="15.75" thickBot="1" x14ac:dyDescent="0.3">
      <c r="A29" s="82" t="s">
        <v>45</v>
      </c>
      <c r="B29" s="83"/>
      <c r="C29" s="84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1139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1139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3187</v>
      </c>
      <c r="N27" s="40">
        <f t="shared" si="1"/>
        <v>14647</v>
      </c>
      <c r="O27" s="25">
        <f t="shared" si="2"/>
        <v>87.642499999999998</v>
      </c>
      <c r="P27" s="41"/>
      <c r="Q27" s="41"/>
      <c r="R27" s="29">
        <f t="shared" si="3"/>
        <v>14559.3575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83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158023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152633.44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2" t="s">
        <v>45</v>
      </c>
      <c r="B29" s="83"/>
      <c r="C29" s="84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68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'18'!D29</f>
        <v>716347</v>
      </c>
      <c r="E4" s="2">
        <f>'18'!E29</f>
        <v>505</v>
      </c>
      <c r="F4" s="2">
        <f>'18'!F29</f>
        <v>10250</v>
      </c>
      <c r="G4" s="2">
        <f>'18'!G29</f>
        <v>0</v>
      </c>
      <c r="H4" s="2">
        <f>'18'!H29</f>
        <v>37190</v>
      </c>
      <c r="I4" s="2">
        <f>'18'!I29</f>
        <v>1053</v>
      </c>
      <c r="J4" s="2">
        <f>'18'!J29</f>
        <v>335</v>
      </c>
      <c r="K4" s="2">
        <f>'18'!K29</f>
        <v>354</v>
      </c>
      <c r="L4" s="2">
        <f>'18'!L29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1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8.75" x14ac:dyDescent="0.25">
      <c r="A3" s="89" t="s">
        <v>48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1" x14ac:dyDescent="0.25">
      <c r="A4" s="93" t="s">
        <v>1</v>
      </c>
      <c r="B4" s="9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4"/>
      <c r="O4" s="94"/>
      <c r="P4" s="94"/>
      <c r="Q4" s="94"/>
      <c r="R4" s="94"/>
      <c r="S4" s="94"/>
      <c r="T4" s="94"/>
    </row>
    <row r="5" spans="1:21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2" t="s">
        <v>45</v>
      </c>
      <c r="B29" s="83"/>
      <c r="C29" s="8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'19'!D29</f>
        <v>716347</v>
      </c>
      <c r="E4" s="2">
        <f>'19'!E29</f>
        <v>505</v>
      </c>
      <c r="F4" s="2">
        <f>'19'!F29</f>
        <v>10250</v>
      </c>
      <c r="G4" s="2">
        <f>'19'!G29</f>
        <v>0</v>
      </c>
      <c r="H4" s="2">
        <f>'19'!H29</f>
        <v>37190</v>
      </c>
      <c r="I4" s="2">
        <f>'19'!I29</f>
        <v>1053</v>
      </c>
      <c r="J4" s="2">
        <f>'19'!J29</f>
        <v>335</v>
      </c>
      <c r="K4" s="2">
        <f>'19'!K29</f>
        <v>354</v>
      </c>
      <c r="L4" s="2">
        <f>'19'!L29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'20'!D29</f>
        <v>716347</v>
      </c>
      <c r="E4" s="2">
        <f>'20'!E29</f>
        <v>505</v>
      </c>
      <c r="F4" s="2">
        <f>'20'!F29</f>
        <v>10250</v>
      </c>
      <c r="G4" s="2">
        <f>'20'!G29</f>
        <v>0</v>
      </c>
      <c r="H4" s="2">
        <f>'20'!H29</f>
        <v>37190</v>
      </c>
      <c r="I4" s="2">
        <f>'20'!I29</f>
        <v>1053</v>
      </c>
      <c r="J4" s="2">
        <f>'20'!J29</f>
        <v>335</v>
      </c>
      <c r="K4" s="2">
        <f>'20'!K29</f>
        <v>354</v>
      </c>
      <c r="L4" s="2">
        <f>'20'!L29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'21'!D29</f>
        <v>716347</v>
      </c>
      <c r="E4" s="2">
        <f>'21'!E29</f>
        <v>505</v>
      </c>
      <c r="F4" s="2">
        <f>'21'!F29</f>
        <v>10250</v>
      </c>
      <c r="G4" s="2">
        <f>'21'!G29</f>
        <v>0</v>
      </c>
      <c r="H4" s="2">
        <f>'21'!H29</f>
        <v>37190</v>
      </c>
      <c r="I4" s="2">
        <f>'21'!I29</f>
        <v>1053</v>
      </c>
      <c r="J4" s="2">
        <f>'21'!J29</f>
        <v>335</v>
      </c>
      <c r="K4" s="2">
        <f>'21'!K29</f>
        <v>354</v>
      </c>
      <c r="L4" s="2">
        <f>'21'!L29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'22'!D29</f>
        <v>716347</v>
      </c>
      <c r="E4" s="2">
        <f>'22'!E29</f>
        <v>505</v>
      </c>
      <c r="F4" s="2">
        <f>'22'!F29</f>
        <v>10250</v>
      </c>
      <c r="G4" s="2">
        <f>'22'!G29</f>
        <v>0</v>
      </c>
      <c r="H4" s="2">
        <f>'22'!H29</f>
        <v>37190</v>
      </c>
      <c r="I4" s="2">
        <f>'22'!I29</f>
        <v>1053</v>
      </c>
      <c r="J4" s="2">
        <f>'22'!J29</f>
        <v>335</v>
      </c>
      <c r="K4" s="2">
        <f>'22'!K29</f>
        <v>354</v>
      </c>
      <c r="L4" s="2">
        <f>'22'!L29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'23'!D29</f>
        <v>716347</v>
      </c>
      <c r="E4" s="2">
        <f>'23'!E29</f>
        <v>505</v>
      </c>
      <c r="F4" s="2">
        <f>'23'!F29</f>
        <v>10250</v>
      </c>
      <c r="G4" s="2">
        <f>'23'!G29</f>
        <v>0</v>
      </c>
      <c r="H4" s="2">
        <f>'23'!H29</f>
        <v>37190</v>
      </c>
      <c r="I4" s="2">
        <f>'23'!I29</f>
        <v>1053</v>
      </c>
      <c r="J4" s="2">
        <f>'23'!J29</f>
        <v>335</v>
      </c>
      <c r="K4" s="2">
        <f>'23'!K29</f>
        <v>354</v>
      </c>
      <c r="L4" s="2">
        <f>'23'!L29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'24'!D29</f>
        <v>716347</v>
      </c>
      <c r="E4" s="2">
        <f>'24'!E29</f>
        <v>505</v>
      </c>
      <c r="F4" s="2">
        <f>'24'!F29</f>
        <v>10250</v>
      </c>
      <c r="G4" s="2">
        <f>'24'!G29</f>
        <v>0</v>
      </c>
      <c r="H4" s="2">
        <f>'24'!H29</f>
        <v>37190</v>
      </c>
      <c r="I4" s="2">
        <f>'24'!I29</f>
        <v>1053</v>
      </c>
      <c r="J4" s="2">
        <f>'24'!J29</f>
        <v>335</v>
      </c>
      <c r="K4" s="2">
        <f>'24'!K29</f>
        <v>354</v>
      </c>
      <c r="L4" s="2">
        <f>'24'!L29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'25'!D29</f>
        <v>716347</v>
      </c>
      <c r="E4" s="2">
        <f>'25'!E29</f>
        <v>505</v>
      </c>
      <c r="F4" s="2">
        <f>'25'!F29</f>
        <v>10250</v>
      </c>
      <c r="G4" s="2">
        <f>'25'!G29</f>
        <v>0</v>
      </c>
      <c r="H4" s="2">
        <f>'25'!H29</f>
        <v>37190</v>
      </c>
      <c r="I4" s="2">
        <f>'25'!I29</f>
        <v>1053</v>
      </c>
      <c r="J4" s="2">
        <f>'25'!J29</f>
        <v>335</v>
      </c>
      <c r="K4" s="2">
        <f>'25'!K29</f>
        <v>354</v>
      </c>
      <c r="L4" s="2">
        <f>'25'!L29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'26'!D29</f>
        <v>716347</v>
      </c>
      <c r="E4" s="2">
        <f>'26'!E29</f>
        <v>505</v>
      </c>
      <c r="F4" s="2">
        <f>'26'!F29</f>
        <v>10250</v>
      </c>
      <c r="G4" s="2">
        <f>'26'!G29</f>
        <v>0</v>
      </c>
      <c r="H4" s="2">
        <f>'26'!H29</f>
        <v>37190</v>
      </c>
      <c r="I4" s="2">
        <f>'26'!I29</f>
        <v>1053</v>
      </c>
      <c r="J4" s="2">
        <f>'26'!J29</f>
        <v>335</v>
      </c>
      <c r="K4" s="2">
        <f>'26'!K29</f>
        <v>354</v>
      </c>
      <c r="L4" s="2">
        <f>'26'!L29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'27'!D29</f>
        <v>716347</v>
      </c>
      <c r="E4" s="2">
        <f>'27'!E29</f>
        <v>505</v>
      </c>
      <c r="F4" s="2">
        <f>'27'!F29</f>
        <v>10250</v>
      </c>
      <c r="G4" s="2">
        <f>'27'!G29</f>
        <v>0</v>
      </c>
      <c r="H4" s="2">
        <f>'27'!H29</f>
        <v>37190</v>
      </c>
      <c r="I4" s="2">
        <f>'27'!I29</f>
        <v>1053</v>
      </c>
      <c r="J4" s="2">
        <f>'27'!J29</f>
        <v>335</v>
      </c>
      <c r="K4" s="2">
        <f>'27'!K29</f>
        <v>354</v>
      </c>
      <c r="L4" s="2">
        <f>'27'!L29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'28'!D29</f>
        <v>716347</v>
      </c>
      <c r="E4" s="2">
        <f>'28'!E29</f>
        <v>505</v>
      </c>
      <c r="F4" s="2">
        <f>'28'!F29</f>
        <v>10250</v>
      </c>
      <c r="G4" s="2">
        <f>'28'!G29</f>
        <v>0</v>
      </c>
      <c r="H4" s="2">
        <f>'28'!H29</f>
        <v>37190</v>
      </c>
      <c r="I4" s="2">
        <f>'28'!I29</f>
        <v>1053</v>
      </c>
      <c r="J4" s="2">
        <f>'28'!J29</f>
        <v>335</v>
      </c>
      <c r="K4" s="2">
        <f>'28'!K29</f>
        <v>354</v>
      </c>
      <c r="L4" s="2">
        <f>'28'!L29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53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79" t="s">
        <v>44</v>
      </c>
      <c r="B28" s="80"/>
      <c r="C28" s="8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2" t="s">
        <v>45</v>
      </c>
      <c r="B29" s="83"/>
      <c r="C29" s="8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'29'!D29</f>
        <v>716347</v>
      </c>
      <c r="E4" s="2">
        <f>'29'!E29</f>
        <v>505</v>
      </c>
      <c r="F4" s="2">
        <f>'29'!F29</f>
        <v>10250</v>
      </c>
      <c r="G4" s="2">
        <f>'29'!G29</f>
        <v>0</v>
      </c>
      <c r="H4" s="2">
        <f>'29'!H29</f>
        <v>37190</v>
      </c>
      <c r="I4" s="2">
        <f>'29'!I29</f>
        <v>1053</v>
      </c>
      <c r="J4" s="2">
        <f>'29'!J29</f>
        <v>335</v>
      </c>
      <c r="K4" s="2">
        <f>'29'!K29</f>
        <v>354</v>
      </c>
      <c r="L4" s="2">
        <f>'29'!L29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'30'!D29</f>
        <v>716347</v>
      </c>
      <c r="E4" s="2">
        <f>'30'!E29</f>
        <v>505</v>
      </c>
      <c r="F4" s="2">
        <f>'30'!F29</f>
        <v>10250</v>
      </c>
      <c r="G4" s="2">
        <f>'30'!G29</f>
        <v>0</v>
      </c>
      <c r="H4" s="2">
        <f>'30'!H29</f>
        <v>37190</v>
      </c>
      <c r="I4" s="2">
        <f>'30'!I29</f>
        <v>1053</v>
      </c>
      <c r="J4" s="2">
        <f>'30'!J29</f>
        <v>335</v>
      </c>
      <c r="K4" s="2">
        <f>'30'!K29</f>
        <v>354</v>
      </c>
      <c r="L4" s="2">
        <f>'30'!L29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12" sqref="G1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/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3814030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228626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220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350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720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84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20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243006</v>
      </c>
      <c r="N7" s="24">
        <f>D7+E7*20+F7*10+G7*9+H7*9+I7*191+J7*191+K7*182+L7*100</f>
        <v>263645</v>
      </c>
      <c r="O7" s="25">
        <f>M7*2.75%</f>
        <v>6682.665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1146</v>
      </c>
      <c r="R7" s="24">
        <f>M7-(M7*2.75%)+I7*191+J7*191+K7*182+L7*100-Q7</f>
        <v>255816.33499999999</v>
      </c>
      <c r="S7" s="25">
        <f>M7*0.95%</f>
        <v>2308.5569999999998</v>
      </c>
      <c r="T7" s="27">
        <f>S7-Q7</f>
        <v>1162.5569999999998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112093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150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150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58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15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114943</v>
      </c>
      <c r="N8" s="24">
        <f t="shared" ref="N8:N27" si="1">D8+E8*20+F8*10+G8*9+H8*9+I8*191+J8*191+K8*182+L8*100</f>
        <v>128751</v>
      </c>
      <c r="O8" s="25">
        <f t="shared" ref="O8:O27" si="2">M8*2.75%</f>
        <v>3160.9324999999999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920</v>
      </c>
      <c r="R8" s="24">
        <f t="shared" ref="R8:R27" si="3">M8-(M8*2.75%)+I8*191+J8*191+K8*182+L8*100-Q8</f>
        <v>124670.0675</v>
      </c>
      <c r="S8" s="25">
        <f t="shared" ref="S8:S27" si="4">M8*0.95%</f>
        <v>1091.9585</v>
      </c>
      <c r="T8" s="27">
        <f t="shared" ref="T8:T27" si="5">S8-Q8</f>
        <v>171.95849999999996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300447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170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490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1310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34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12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320537</v>
      </c>
      <c r="N9" s="24">
        <f t="shared" si="1"/>
        <v>329215</v>
      </c>
      <c r="O9" s="25">
        <f t="shared" si="2"/>
        <v>8814.7674999999999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1841</v>
      </c>
      <c r="R9" s="24">
        <f t="shared" si="3"/>
        <v>318559.23249999998</v>
      </c>
      <c r="S9" s="25">
        <f t="shared" si="4"/>
        <v>3045.1014999999998</v>
      </c>
      <c r="T9" s="27">
        <f t="shared" si="5"/>
        <v>1204.1014999999998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82017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27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18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83767</v>
      </c>
      <c r="N10" s="24">
        <f t="shared" si="1"/>
        <v>93155</v>
      </c>
      <c r="O10" s="25">
        <f t="shared" si="2"/>
        <v>2303.5925000000002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348</v>
      </c>
      <c r="R10" s="24">
        <f t="shared" si="3"/>
        <v>90503.407500000001</v>
      </c>
      <c r="S10" s="25">
        <f t="shared" si="4"/>
        <v>795.78649999999993</v>
      </c>
      <c r="T10" s="27">
        <f t="shared" si="5"/>
        <v>447.78649999999993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106966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1450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75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13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135916</v>
      </c>
      <c r="N11" s="24">
        <f t="shared" si="1"/>
        <v>153107</v>
      </c>
      <c r="O11" s="25">
        <f t="shared" si="2"/>
        <v>3737.69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412</v>
      </c>
      <c r="R11" s="24">
        <f t="shared" si="3"/>
        <v>148957.31</v>
      </c>
      <c r="S11" s="25">
        <f t="shared" si="4"/>
        <v>1291.202</v>
      </c>
      <c r="T11" s="27">
        <f t="shared" si="5"/>
        <v>879.202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93123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15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97023</v>
      </c>
      <c r="N12" s="24">
        <f t="shared" si="1"/>
        <v>102618</v>
      </c>
      <c r="O12" s="25">
        <f t="shared" si="2"/>
        <v>2668.1325000000002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382</v>
      </c>
      <c r="R12" s="24">
        <f t="shared" si="3"/>
        <v>99567.867499999993</v>
      </c>
      <c r="S12" s="25">
        <f t="shared" si="4"/>
        <v>921.71849999999995</v>
      </c>
      <c r="T12" s="27">
        <f t="shared" si="5"/>
        <v>539.71849999999995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71645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260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74485</v>
      </c>
      <c r="N13" s="24">
        <f t="shared" si="1"/>
        <v>76395</v>
      </c>
      <c r="O13" s="25">
        <f t="shared" si="2"/>
        <v>2048.3375000000001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612</v>
      </c>
      <c r="R13" s="24">
        <f t="shared" si="3"/>
        <v>73734.662500000006</v>
      </c>
      <c r="S13" s="25">
        <f t="shared" si="4"/>
        <v>707.60749999999996</v>
      </c>
      <c r="T13" s="27">
        <f t="shared" si="5"/>
        <v>95.607499999999959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301200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380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2130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12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332070</v>
      </c>
      <c r="N14" s="24">
        <f t="shared" si="1"/>
        <v>340559</v>
      </c>
      <c r="O14" s="25">
        <f t="shared" si="2"/>
        <v>9131.9249999999993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1683</v>
      </c>
      <c r="R14" s="24">
        <f t="shared" si="3"/>
        <v>329744.07500000001</v>
      </c>
      <c r="S14" s="25">
        <f t="shared" si="4"/>
        <v>3154.665</v>
      </c>
      <c r="T14" s="27">
        <f t="shared" si="5"/>
        <v>1471.665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259384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200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630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272054</v>
      </c>
      <c r="N15" s="24">
        <f t="shared" si="1"/>
        <v>285799</v>
      </c>
      <c r="O15" s="25">
        <f t="shared" si="2"/>
        <v>7481.4849999999997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2027</v>
      </c>
      <c r="R15" s="24">
        <f t="shared" si="3"/>
        <v>276290.51500000001</v>
      </c>
      <c r="S15" s="25">
        <f t="shared" si="4"/>
        <v>2584.5129999999999</v>
      </c>
      <c r="T15" s="27">
        <f t="shared" si="5"/>
        <v>557.51299999999992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263498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1170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1040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286758</v>
      </c>
      <c r="N16" s="24">
        <f t="shared" si="1"/>
        <v>290897</v>
      </c>
      <c r="O16" s="25">
        <f t="shared" si="2"/>
        <v>7885.8450000000003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1613</v>
      </c>
      <c r="R16" s="24">
        <f t="shared" si="3"/>
        <v>281398.15500000003</v>
      </c>
      <c r="S16" s="25">
        <f t="shared" si="4"/>
        <v>2724.201</v>
      </c>
      <c r="T16" s="27">
        <f t="shared" si="5"/>
        <v>1111.201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170802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500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1250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36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190052</v>
      </c>
      <c r="N17" s="24">
        <f t="shared" si="1"/>
        <v>199658</v>
      </c>
      <c r="O17" s="25">
        <f t="shared" si="2"/>
        <v>5226.43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1043</v>
      </c>
      <c r="R17" s="24">
        <f t="shared" si="3"/>
        <v>193388.57</v>
      </c>
      <c r="S17" s="25">
        <f t="shared" si="4"/>
        <v>1805.4939999999999</v>
      </c>
      <c r="T17" s="27">
        <f t="shared" si="5"/>
        <v>762.49399999999991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189530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195600</v>
      </c>
      <c r="N18" s="24">
        <f t="shared" si="1"/>
        <v>196328</v>
      </c>
      <c r="O18" s="25">
        <f t="shared" si="2"/>
        <v>5379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1680</v>
      </c>
      <c r="R18" s="24">
        <f t="shared" si="3"/>
        <v>189269</v>
      </c>
      <c r="S18" s="25">
        <f t="shared" si="4"/>
        <v>1858.2</v>
      </c>
      <c r="T18" s="27">
        <f t="shared" si="5"/>
        <v>178.20000000000005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221812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370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880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73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236232</v>
      </c>
      <c r="N19" s="24">
        <f t="shared" si="1"/>
        <v>254725</v>
      </c>
      <c r="O19" s="25">
        <f t="shared" si="2"/>
        <v>6496.38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2099</v>
      </c>
      <c r="R19" s="24">
        <f t="shared" si="3"/>
        <v>246129.62</v>
      </c>
      <c r="S19" s="25">
        <f t="shared" si="4"/>
        <v>2244.2039999999997</v>
      </c>
      <c r="T19" s="27">
        <f t="shared" si="5"/>
        <v>145.20399999999972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122757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390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13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129967</v>
      </c>
      <c r="N20" s="24">
        <f t="shared" si="1"/>
        <v>139366</v>
      </c>
      <c r="O20" s="25">
        <f t="shared" si="2"/>
        <v>3574.0925000000002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1201</v>
      </c>
      <c r="R20" s="24">
        <f t="shared" si="3"/>
        <v>134590.9075</v>
      </c>
      <c r="S20" s="25">
        <f t="shared" si="4"/>
        <v>1234.6865</v>
      </c>
      <c r="T20" s="27">
        <f t="shared" si="5"/>
        <v>33.686500000000024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97974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140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120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100654</v>
      </c>
      <c r="N21" s="24">
        <f t="shared" si="1"/>
        <v>106530</v>
      </c>
      <c r="O21" s="25">
        <f t="shared" si="2"/>
        <v>2767.9850000000001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195</v>
      </c>
      <c r="R21" s="24">
        <f t="shared" si="3"/>
        <v>103567.015</v>
      </c>
      <c r="S21" s="25">
        <f t="shared" si="4"/>
        <v>956.21299999999997</v>
      </c>
      <c r="T21" s="27">
        <f t="shared" si="5"/>
        <v>761.21299999999997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314882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530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600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84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33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337982</v>
      </c>
      <c r="N22" s="24">
        <f t="shared" si="1"/>
        <v>360032</v>
      </c>
      <c r="O22" s="25">
        <f t="shared" si="2"/>
        <v>9294.5049999999992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1578</v>
      </c>
      <c r="R22" s="24">
        <f t="shared" si="3"/>
        <v>349159.495</v>
      </c>
      <c r="S22" s="25">
        <f t="shared" si="4"/>
        <v>3210.8289999999997</v>
      </c>
      <c r="T22" s="27">
        <f t="shared" si="5"/>
        <v>1632.8289999999997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136094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144194</v>
      </c>
      <c r="N23" s="24">
        <f t="shared" si="1"/>
        <v>146104</v>
      </c>
      <c r="O23" s="25">
        <f t="shared" si="2"/>
        <v>3965.335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1130</v>
      </c>
      <c r="R23" s="24">
        <f t="shared" si="3"/>
        <v>141008.66500000001</v>
      </c>
      <c r="S23" s="25">
        <f t="shared" si="4"/>
        <v>1369.8430000000001</v>
      </c>
      <c r="T23" s="27">
        <f t="shared" si="5"/>
        <v>239.84300000000007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342183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690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1200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3420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88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398763</v>
      </c>
      <c r="N24" s="24">
        <f t="shared" si="1"/>
        <v>421213</v>
      </c>
      <c r="O24" s="25">
        <f t="shared" si="2"/>
        <v>10965.9825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1466</v>
      </c>
      <c r="R24" s="24">
        <f t="shared" si="3"/>
        <v>408781.01750000002</v>
      </c>
      <c r="S24" s="25">
        <f t="shared" si="4"/>
        <v>3788.2484999999997</v>
      </c>
      <c r="T24" s="27">
        <f t="shared" si="5"/>
        <v>2322.2484999999997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139944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56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151094</v>
      </c>
      <c r="N25" s="24">
        <f t="shared" si="1"/>
        <v>163700</v>
      </c>
      <c r="O25" s="25">
        <f t="shared" si="2"/>
        <v>4155.085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1199</v>
      </c>
      <c r="R25" s="24">
        <f t="shared" si="3"/>
        <v>158345.91500000001</v>
      </c>
      <c r="S25" s="25">
        <f t="shared" si="4"/>
        <v>1435.393</v>
      </c>
      <c r="T25" s="27">
        <f t="shared" si="5"/>
        <v>236.39300000000003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135976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330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15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161576</v>
      </c>
      <c r="N26" s="24">
        <f t="shared" si="1"/>
        <v>166261</v>
      </c>
      <c r="O26" s="25">
        <f t="shared" si="2"/>
        <v>4443.34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1260</v>
      </c>
      <c r="R26" s="24">
        <f t="shared" si="3"/>
        <v>160557.66</v>
      </c>
      <c r="S26" s="25">
        <f t="shared" si="4"/>
        <v>1534.972</v>
      </c>
      <c r="T26" s="27">
        <f t="shared" si="5"/>
        <v>274.97199999999998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160399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125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15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160399</v>
      </c>
      <c r="N27" s="40">
        <f t="shared" si="1"/>
        <v>187004</v>
      </c>
      <c r="O27" s="25">
        <f t="shared" si="2"/>
        <v>4410.9724999999999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1720</v>
      </c>
      <c r="R27" s="24">
        <f t="shared" si="3"/>
        <v>180873.0275</v>
      </c>
      <c r="S27" s="42">
        <f t="shared" si="4"/>
        <v>1523.7905000000001</v>
      </c>
      <c r="T27" s="43">
        <f t="shared" si="5"/>
        <v>-196.20949999999993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3851352</v>
      </c>
      <c r="E28" s="45">
        <f t="shared" si="6"/>
        <v>4100</v>
      </c>
      <c r="F28" s="45">
        <f t="shared" ref="F28:T28" si="7">SUM(F7:F27)</f>
        <v>7730</v>
      </c>
      <c r="G28" s="45">
        <f t="shared" si="7"/>
        <v>0</v>
      </c>
      <c r="H28" s="45">
        <f t="shared" si="7"/>
        <v>17380</v>
      </c>
      <c r="I28" s="45">
        <f t="shared" si="7"/>
        <v>907</v>
      </c>
      <c r="J28" s="45">
        <f t="shared" si="7"/>
        <v>21</v>
      </c>
      <c r="K28" s="45">
        <f t="shared" si="7"/>
        <v>331</v>
      </c>
      <c r="L28" s="45">
        <f t="shared" si="7"/>
        <v>5</v>
      </c>
      <c r="M28" s="45">
        <f t="shared" si="7"/>
        <v>4167072</v>
      </c>
      <c r="N28" s="45">
        <f t="shared" si="7"/>
        <v>4405062</v>
      </c>
      <c r="O28" s="46">
        <f t="shared" si="7"/>
        <v>114594.48000000001</v>
      </c>
      <c r="P28" s="45">
        <f t="shared" si="7"/>
        <v>0</v>
      </c>
      <c r="Q28" s="45">
        <f t="shared" si="7"/>
        <v>25555</v>
      </c>
      <c r="R28" s="45">
        <f t="shared" si="7"/>
        <v>4264912.5200000014</v>
      </c>
      <c r="S28" s="45">
        <f t="shared" si="7"/>
        <v>39587.184000000001</v>
      </c>
      <c r="T28" s="47">
        <f t="shared" si="7"/>
        <v>14032.184000000001</v>
      </c>
    </row>
    <row r="29" spans="1:20" ht="15.75" thickBot="1" x14ac:dyDescent="0.3">
      <c r="A29" s="82" t="s">
        <v>45</v>
      </c>
      <c r="B29" s="83"/>
      <c r="C29" s="84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54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2" t="s">
        <v>45</v>
      </c>
      <c r="B29" s="83"/>
      <c r="C29" s="84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55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2" t="s">
        <v>45</v>
      </c>
      <c r="B29" s="83"/>
      <c r="C29" s="84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95" t="s">
        <v>56</v>
      </c>
      <c r="B3" s="96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x14ac:dyDescent="0.25">
      <c r="A4" s="93" t="s">
        <v>1</v>
      </c>
      <c r="B4" s="93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4"/>
      <c r="O4" s="94"/>
      <c r="P4" s="94"/>
      <c r="Q4" s="94"/>
      <c r="R4" s="94"/>
      <c r="S4" s="94"/>
      <c r="T4" s="94"/>
    </row>
    <row r="5" spans="1:22" x14ac:dyDescent="0.25">
      <c r="A5" s="93" t="s">
        <v>2</v>
      </c>
      <c r="B5" s="9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 t="shared" si="3"/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2" t="s">
        <v>45</v>
      </c>
      <c r="B29" s="83"/>
      <c r="C29" s="84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7" sqref="D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2" ht="16.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2" ht="18.75" x14ac:dyDescent="0.25">
      <c r="A3" s="89" t="s">
        <v>57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2" ht="15.75" customHeight="1" x14ac:dyDescent="0.25">
      <c r="A4" s="93" t="s">
        <v>1</v>
      </c>
      <c r="B4" s="93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2" ht="15.75" customHeight="1" x14ac:dyDescent="0.25">
      <c r="A5" s="93" t="s">
        <v>2</v>
      </c>
      <c r="B5" s="9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79" t="s">
        <v>44</v>
      </c>
      <c r="B28" s="80"/>
      <c r="C28" s="8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0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0" ht="18.75" x14ac:dyDescent="0.25">
      <c r="A3" s="89" t="s">
        <v>46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0" x14ac:dyDescent="0.25">
      <c r="A4" s="93" t="s">
        <v>1</v>
      </c>
      <c r="B4" s="93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4"/>
      <c r="O4" s="94"/>
      <c r="P4" s="94"/>
      <c r="Q4" s="94"/>
      <c r="R4" s="94"/>
      <c r="S4" s="94"/>
      <c r="T4" s="94"/>
    </row>
    <row r="5" spans="1:20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4"/>
      <c r="O5" s="94"/>
      <c r="P5" s="94"/>
      <c r="Q5" s="94"/>
      <c r="R5" s="94"/>
      <c r="S5" s="94"/>
      <c r="T5" s="9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9" t="s">
        <v>44</v>
      </c>
      <c r="B28" s="80"/>
      <c r="C28" s="8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2" t="s">
        <v>45</v>
      </c>
      <c r="B29" s="83"/>
      <c r="C29" s="84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5"/>
      <c r="N29" s="86"/>
      <c r="O29" s="86"/>
      <c r="P29" s="86"/>
      <c r="Q29" s="86"/>
      <c r="R29" s="86"/>
      <c r="S29" s="86"/>
      <c r="T29" s="8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2" spans="1:23" ht="15.75" thickBo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3" ht="18.75" x14ac:dyDescent="0.25">
      <c r="A3" s="89" t="s">
        <v>60</v>
      </c>
      <c r="B3" s="90"/>
      <c r="C3" s="91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</row>
    <row r="4" spans="1:23" x14ac:dyDescent="0.25">
      <c r="A4" s="93" t="s">
        <v>1</v>
      </c>
      <c r="B4" s="93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97"/>
      <c r="O4" s="98"/>
      <c r="P4" s="98"/>
      <c r="Q4" s="98"/>
      <c r="R4" s="98"/>
      <c r="S4" s="98"/>
      <c r="T4" s="98"/>
      <c r="U4" s="98"/>
      <c r="V4" s="99"/>
    </row>
    <row r="5" spans="1:23" x14ac:dyDescent="0.25">
      <c r="A5" s="93" t="s">
        <v>2</v>
      </c>
      <c r="B5" s="9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97"/>
      <c r="O5" s="98"/>
      <c r="P5" s="98"/>
      <c r="Q5" s="98"/>
      <c r="R5" s="98"/>
      <c r="S5" s="98"/>
      <c r="T5" s="98"/>
      <c r="U5" s="98"/>
      <c r="V5" s="9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79" t="s">
        <v>44</v>
      </c>
      <c r="B28" s="80"/>
      <c r="C28" s="8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2" t="s">
        <v>45</v>
      </c>
      <c r="B29" s="83"/>
      <c r="C29" s="84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0"/>
      <c r="N29" s="100"/>
      <c r="O29" s="100"/>
      <c r="P29" s="100"/>
      <c r="Q29" s="100"/>
      <c r="R29" s="100"/>
      <c r="S29" s="100"/>
      <c r="T29" s="100"/>
      <c r="U29" s="100"/>
      <c r="V29" s="10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2021-05-17T16:59:52Z</dcterms:modified>
</cp:coreProperties>
</file>