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18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R16" i="19" l="1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0" i="33" l="1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<sst xmlns="http://schemas.openxmlformats.org/spreadsheetml/2006/main" count="1509" uniqueCount="71">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</sst>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93" t="s">
        <v>1</v>
      </c>
      <c r="B4" s="93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3" t="s">
        <v>2</v>
      </c>
      <c r="B5" s="9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2" t="s">
        <v>45</v>
      </c>
      <c r="B29" s="83"/>
      <c r="C29" s="84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2"/>
      <c r="N29" s="103"/>
      <c r="O29" s="103"/>
      <c r="P29" s="103"/>
      <c r="Q29" s="103"/>
      <c r="R29" s="103"/>
      <c r="S29" s="103"/>
      <c r="T29" s="103"/>
      <c r="U29" s="103"/>
      <c r="V29" s="10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2" t="s">
        <v>45</v>
      </c>
      <c r="B29" s="83"/>
      <c r="C29" s="84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2" t="s">
        <v>45</v>
      </c>
      <c r="B29" s="83"/>
      <c r="C29" s="84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45" sqref="G4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0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69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05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4629</v>
      </c>
      <c r="N27" s="40">
        <f t="shared" si="1"/>
        <v>4629</v>
      </c>
      <c r="O27" s="25">
        <f t="shared" si="2"/>
        <v>127.2975</v>
      </c>
      <c r="P27" s="41"/>
      <c r="Q27" s="41">
        <v>100</v>
      </c>
      <c r="R27" s="24">
        <f t="shared" si="3"/>
        <v>4401.7025000000003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37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169102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162446.14250000005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2" t="s">
        <v>45</v>
      </c>
      <c r="B29" s="83"/>
      <c r="C29" s="84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106"/>
      <c r="B1048567" s="106"/>
      <c r="C1048567" s="106"/>
      <c r="D1048567" s="106"/>
    </row>
    <row r="1048568" spans="1:4" x14ac:dyDescent="0.25">
      <c r="A1048568" s="106"/>
      <c r="B1048568" s="106"/>
      <c r="C1048568" s="106"/>
      <c r="D1048568" s="106"/>
    </row>
    <row r="1048569" spans="1:4" x14ac:dyDescent="0.25">
      <c r="A1048569" s="106"/>
      <c r="B1048569" s="106"/>
      <c r="C1048569" s="106"/>
      <c r="D1048569" s="106"/>
    </row>
    <row r="1048570" spans="1:4" x14ac:dyDescent="0.25">
      <c r="A1048570" s="106"/>
      <c r="B1048570" s="106"/>
      <c r="C1048570" s="106"/>
      <c r="D1048570" s="106"/>
    </row>
    <row r="1048571" spans="1:4" x14ac:dyDescent="0.25">
      <c r="A1048571" s="106"/>
      <c r="B1048571" s="106"/>
      <c r="C1048571" s="106"/>
      <c r="D1048571" s="106"/>
    </row>
    <row r="1048572" spans="1:4" x14ac:dyDescent="0.25">
      <c r="A1048572" s="106"/>
      <c r="B1048572" s="106"/>
      <c r="C1048572" s="106"/>
      <c r="D1048572" s="106"/>
    </row>
    <row r="1048573" spans="1:4" x14ac:dyDescent="0.25">
      <c r="A1048573" s="106"/>
      <c r="B1048573" s="106"/>
      <c r="C1048573" s="106"/>
      <c r="D1048573" s="106"/>
    </row>
    <row r="1048574" spans="1:4" x14ac:dyDescent="0.25">
      <c r="A1048574" s="106"/>
      <c r="B1048574" s="106"/>
      <c r="C1048574" s="106"/>
      <c r="D1048574" s="106"/>
    </row>
    <row r="1048575" spans="1:4" x14ac:dyDescent="0.25">
      <c r="A1048575" s="106"/>
      <c r="B1048575" s="106"/>
      <c r="C1048575" s="106"/>
      <c r="D1048575" s="106"/>
    </row>
    <row r="1048576" spans="1:4" x14ac:dyDescent="0.25">
      <c r="A1048576" s="106"/>
      <c r="B1048576" s="106"/>
      <c r="C1048576" s="106"/>
      <c r="D1048576" s="106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O13" sqref="O13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1016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1542</v>
      </c>
      <c r="N16" s="24">
        <f t="shared" si="1"/>
        <v>1542</v>
      </c>
      <c r="O16" s="25">
        <f t="shared" si="2"/>
        <v>42.405000000000001</v>
      </c>
      <c r="P16" s="26"/>
      <c r="Q16" s="26"/>
      <c r="R16" s="24">
        <f t="shared" si="3"/>
        <v>1499.595</v>
      </c>
      <c r="S16" s="25">
        <f t="shared" si="4"/>
        <v>14.648999999999999</v>
      </c>
      <c r="T16" s="27">
        <f t="shared" si="5"/>
        <v>14.648999999999999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1542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1542</v>
      </c>
      <c r="N28" s="45">
        <f t="shared" si="7"/>
        <v>1542</v>
      </c>
      <c r="O28" s="46">
        <f t="shared" si="7"/>
        <v>42.405000000000001</v>
      </c>
      <c r="P28" s="45">
        <f t="shared" si="7"/>
        <v>0</v>
      </c>
      <c r="Q28" s="45">
        <f t="shared" si="7"/>
        <v>0</v>
      </c>
      <c r="R28" s="45">
        <f t="shared" si="7"/>
        <v>1499.595</v>
      </c>
      <c r="S28" s="45">
        <f t="shared" si="7"/>
        <v>14.648999999999999</v>
      </c>
      <c r="T28" s="47">
        <f t="shared" si="7"/>
        <v>14.648999999999999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562312</v>
      </c>
      <c r="E4" s="2">
        <f>'19'!E29</f>
        <v>480</v>
      </c>
      <c r="F4" s="2">
        <f>'19'!F29</f>
        <v>10250</v>
      </c>
      <c r="G4" s="2">
        <f>'19'!G29</f>
        <v>0</v>
      </c>
      <c r="H4" s="2">
        <f>'19'!H29</f>
        <v>36610</v>
      </c>
      <c r="I4" s="2">
        <f>'19'!I29</f>
        <v>1016</v>
      </c>
      <c r="J4" s="2">
        <f>'19'!J29</f>
        <v>335</v>
      </c>
      <c r="K4" s="2">
        <f>'19'!K29</f>
        <v>333</v>
      </c>
      <c r="L4" s="2">
        <f>'19'!L29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562312</v>
      </c>
      <c r="E4" s="2">
        <f>'20'!E29</f>
        <v>480</v>
      </c>
      <c r="F4" s="2">
        <f>'20'!F29</f>
        <v>10250</v>
      </c>
      <c r="G4" s="2">
        <f>'20'!G29</f>
        <v>0</v>
      </c>
      <c r="H4" s="2">
        <f>'20'!H29</f>
        <v>36610</v>
      </c>
      <c r="I4" s="2">
        <f>'20'!I29</f>
        <v>1016</v>
      </c>
      <c r="J4" s="2">
        <f>'20'!J29</f>
        <v>335</v>
      </c>
      <c r="K4" s="2">
        <f>'20'!K29</f>
        <v>333</v>
      </c>
      <c r="L4" s="2">
        <f>'20'!L29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562312</v>
      </c>
      <c r="E4" s="2">
        <f>'21'!E29</f>
        <v>480</v>
      </c>
      <c r="F4" s="2">
        <f>'21'!F29</f>
        <v>10250</v>
      </c>
      <c r="G4" s="2">
        <f>'21'!G29</f>
        <v>0</v>
      </c>
      <c r="H4" s="2">
        <f>'21'!H29</f>
        <v>36610</v>
      </c>
      <c r="I4" s="2">
        <f>'21'!I29</f>
        <v>1016</v>
      </c>
      <c r="J4" s="2">
        <f>'21'!J29</f>
        <v>335</v>
      </c>
      <c r="K4" s="2">
        <f>'21'!K29</f>
        <v>333</v>
      </c>
      <c r="L4" s="2">
        <f>'21'!L29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562312</v>
      </c>
      <c r="E4" s="2">
        <f>'22'!E29</f>
        <v>480</v>
      </c>
      <c r="F4" s="2">
        <f>'22'!F29</f>
        <v>10250</v>
      </c>
      <c r="G4" s="2">
        <f>'22'!G29</f>
        <v>0</v>
      </c>
      <c r="H4" s="2">
        <f>'22'!H29</f>
        <v>36610</v>
      </c>
      <c r="I4" s="2">
        <f>'22'!I29</f>
        <v>1016</v>
      </c>
      <c r="J4" s="2">
        <f>'22'!J29</f>
        <v>335</v>
      </c>
      <c r="K4" s="2">
        <f>'22'!K29</f>
        <v>333</v>
      </c>
      <c r="L4" s="2">
        <f>'22'!L29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562312</v>
      </c>
      <c r="E4" s="2">
        <f>'23'!E29</f>
        <v>480</v>
      </c>
      <c r="F4" s="2">
        <f>'23'!F29</f>
        <v>10250</v>
      </c>
      <c r="G4" s="2">
        <f>'23'!G29</f>
        <v>0</v>
      </c>
      <c r="H4" s="2">
        <f>'23'!H29</f>
        <v>36610</v>
      </c>
      <c r="I4" s="2">
        <f>'23'!I29</f>
        <v>1016</v>
      </c>
      <c r="J4" s="2">
        <f>'23'!J29</f>
        <v>335</v>
      </c>
      <c r="K4" s="2">
        <f>'23'!K29</f>
        <v>333</v>
      </c>
      <c r="L4" s="2">
        <f>'23'!L29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562312</v>
      </c>
      <c r="E4" s="2">
        <f>'24'!E29</f>
        <v>480</v>
      </c>
      <c r="F4" s="2">
        <f>'24'!F29</f>
        <v>10250</v>
      </c>
      <c r="G4" s="2">
        <f>'24'!G29</f>
        <v>0</v>
      </c>
      <c r="H4" s="2">
        <f>'24'!H29</f>
        <v>36610</v>
      </c>
      <c r="I4" s="2">
        <f>'24'!I29</f>
        <v>1016</v>
      </c>
      <c r="J4" s="2">
        <f>'24'!J29</f>
        <v>335</v>
      </c>
      <c r="K4" s="2">
        <f>'24'!K29</f>
        <v>333</v>
      </c>
      <c r="L4" s="2">
        <f>'24'!L29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562312</v>
      </c>
      <c r="E4" s="2">
        <f>'25'!E29</f>
        <v>480</v>
      </c>
      <c r="F4" s="2">
        <f>'25'!F29</f>
        <v>10250</v>
      </c>
      <c r="G4" s="2">
        <f>'25'!G29</f>
        <v>0</v>
      </c>
      <c r="H4" s="2">
        <f>'25'!H29</f>
        <v>36610</v>
      </c>
      <c r="I4" s="2">
        <f>'25'!I29</f>
        <v>1016</v>
      </c>
      <c r="J4" s="2">
        <f>'25'!J29</f>
        <v>335</v>
      </c>
      <c r="K4" s="2">
        <f>'25'!K29</f>
        <v>333</v>
      </c>
      <c r="L4" s="2">
        <f>'25'!L29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562312</v>
      </c>
      <c r="E4" s="2">
        <f>'26'!E29</f>
        <v>480</v>
      </c>
      <c r="F4" s="2">
        <f>'26'!F29</f>
        <v>10250</v>
      </c>
      <c r="G4" s="2">
        <f>'26'!G29</f>
        <v>0</v>
      </c>
      <c r="H4" s="2">
        <f>'26'!H29</f>
        <v>36610</v>
      </c>
      <c r="I4" s="2">
        <f>'26'!I29</f>
        <v>1016</v>
      </c>
      <c r="J4" s="2">
        <f>'26'!J29</f>
        <v>335</v>
      </c>
      <c r="K4" s="2">
        <f>'26'!K29</f>
        <v>333</v>
      </c>
      <c r="L4" s="2">
        <f>'26'!L29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562312</v>
      </c>
      <c r="E4" s="2">
        <f>'27'!E29</f>
        <v>480</v>
      </c>
      <c r="F4" s="2">
        <f>'27'!F29</f>
        <v>10250</v>
      </c>
      <c r="G4" s="2">
        <f>'27'!G29</f>
        <v>0</v>
      </c>
      <c r="H4" s="2">
        <f>'27'!H29</f>
        <v>36610</v>
      </c>
      <c r="I4" s="2">
        <f>'27'!I29</f>
        <v>1016</v>
      </c>
      <c r="J4" s="2">
        <f>'27'!J29</f>
        <v>335</v>
      </c>
      <c r="K4" s="2">
        <f>'27'!K29</f>
        <v>333</v>
      </c>
      <c r="L4" s="2">
        <f>'27'!L29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562312</v>
      </c>
      <c r="E4" s="2">
        <f>'28'!E29</f>
        <v>480</v>
      </c>
      <c r="F4" s="2">
        <f>'28'!F29</f>
        <v>10250</v>
      </c>
      <c r="G4" s="2">
        <f>'28'!G29</f>
        <v>0</v>
      </c>
      <c r="H4" s="2">
        <f>'28'!H29</f>
        <v>36610</v>
      </c>
      <c r="I4" s="2">
        <f>'28'!I29</f>
        <v>1016</v>
      </c>
      <c r="J4" s="2">
        <f>'28'!J29</f>
        <v>335</v>
      </c>
      <c r="K4" s="2">
        <f>'28'!K29</f>
        <v>333</v>
      </c>
      <c r="L4" s="2">
        <f>'28'!L29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562312</v>
      </c>
      <c r="E4" s="2">
        <f>'29'!E29</f>
        <v>480</v>
      </c>
      <c r="F4" s="2">
        <f>'29'!F29</f>
        <v>10250</v>
      </c>
      <c r="G4" s="2">
        <f>'29'!G29</f>
        <v>0</v>
      </c>
      <c r="H4" s="2">
        <f>'29'!H29</f>
        <v>36610</v>
      </c>
      <c r="I4" s="2">
        <f>'29'!I29</f>
        <v>1016</v>
      </c>
      <c r="J4" s="2">
        <f>'29'!J29</f>
        <v>335</v>
      </c>
      <c r="K4" s="2">
        <f>'29'!K29</f>
        <v>333</v>
      </c>
      <c r="L4" s="2">
        <f>'29'!L29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562312</v>
      </c>
      <c r="E4" s="2">
        <f>'30'!E29</f>
        <v>480</v>
      </c>
      <c r="F4" s="2">
        <f>'30'!F29</f>
        <v>10250</v>
      </c>
      <c r="G4" s="2">
        <f>'30'!G29</f>
        <v>0</v>
      </c>
      <c r="H4" s="2">
        <f>'30'!H29</f>
        <v>36610</v>
      </c>
      <c r="I4" s="2">
        <f>'30'!I29</f>
        <v>1016</v>
      </c>
      <c r="J4" s="2">
        <f>'30'!J29</f>
        <v>335</v>
      </c>
      <c r="K4" s="2">
        <f>'30'!K29</f>
        <v>333</v>
      </c>
      <c r="L4" s="2">
        <f>'30'!L29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/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3814030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232307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840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98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28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247767</v>
      </c>
      <c r="N7" s="24">
        <f>D7+E7*20+F7*10+G7*9+H7*9+I7*191+J7*191+K7*182+L7*100</f>
        <v>272536</v>
      </c>
      <c r="O7" s="25">
        <f>M7*2.75%</f>
        <v>6813.5924999999997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1196</v>
      </c>
      <c r="R7" s="24">
        <f>M7-(M7*2.75%)+I7*191+J7*191+K7*182+L7*100-Q7</f>
        <v>264526.40749999997</v>
      </c>
      <c r="S7" s="25">
        <f>M7*0.95%</f>
        <v>2353.7865000000002</v>
      </c>
      <c r="T7" s="27">
        <f>S7-Q7</f>
        <v>1157.7865000000002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117236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120086</v>
      </c>
      <c r="N8" s="24">
        <f t="shared" ref="N8:N27" si="1">D8+E8*20+F8*10+G8*9+H8*9+I8*191+J8*191+K8*182+L8*100</f>
        <v>133894</v>
      </c>
      <c r="O8" s="25">
        <f t="shared" ref="O8:O27" si="2">M8*2.75%</f>
        <v>3302.3650000000002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996</v>
      </c>
      <c r="R8" s="24">
        <f t="shared" ref="R8:R27" si="3">M8-(M8*2.75%)+I8*191+J8*191+K8*182+L8*100-Q8</f>
        <v>129595.63499999999</v>
      </c>
      <c r="S8" s="25">
        <f t="shared" ref="S8:S27" si="4">M8*0.95%</f>
        <v>1140.817</v>
      </c>
      <c r="T8" s="27">
        <f t="shared" ref="T8:T27" si="5">S8-Q8</f>
        <v>144.81700000000001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305368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490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1310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325458</v>
      </c>
      <c r="N9" s="24">
        <f t="shared" si="1"/>
        <v>334136</v>
      </c>
      <c r="O9" s="25">
        <f t="shared" si="2"/>
        <v>8950.0949999999993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1957</v>
      </c>
      <c r="R9" s="24">
        <f t="shared" si="3"/>
        <v>323228.90500000003</v>
      </c>
      <c r="S9" s="25">
        <f t="shared" si="4"/>
        <v>3091.8510000000001</v>
      </c>
      <c r="T9" s="27">
        <f t="shared" si="5"/>
        <v>1134.8510000000001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85827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87577</v>
      </c>
      <c r="N10" s="24">
        <f t="shared" si="1"/>
        <v>96965</v>
      </c>
      <c r="O10" s="25">
        <f t="shared" si="2"/>
        <v>2408.3674999999998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373</v>
      </c>
      <c r="R10" s="24">
        <f t="shared" si="3"/>
        <v>94183.632500000007</v>
      </c>
      <c r="S10" s="25">
        <f t="shared" si="4"/>
        <v>831.98149999999998</v>
      </c>
      <c r="T10" s="27">
        <f t="shared" si="5"/>
        <v>458.98149999999998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109023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137973</v>
      </c>
      <c r="N11" s="24">
        <f t="shared" si="1"/>
        <v>155164</v>
      </c>
      <c r="O11" s="25">
        <f t="shared" si="2"/>
        <v>3794.2575000000002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432</v>
      </c>
      <c r="R11" s="24">
        <f t="shared" si="3"/>
        <v>150937.74249999999</v>
      </c>
      <c r="S11" s="25">
        <f t="shared" si="4"/>
        <v>1310.7435</v>
      </c>
      <c r="T11" s="27">
        <f t="shared" si="5"/>
        <v>878.74350000000004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96157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20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25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100057</v>
      </c>
      <c r="N12" s="24">
        <f t="shared" si="1"/>
        <v>108427</v>
      </c>
      <c r="O12" s="25">
        <f t="shared" si="2"/>
        <v>2751.5675000000001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407</v>
      </c>
      <c r="R12" s="24">
        <f t="shared" si="3"/>
        <v>105268.4325</v>
      </c>
      <c r="S12" s="25">
        <f t="shared" si="4"/>
        <v>950.54149999999993</v>
      </c>
      <c r="T12" s="27">
        <f t="shared" si="5"/>
        <v>543.54149999999993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75095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77935</v>
      </c>
      <c r="N13" s="24">
        <f t="shared" si="1"/>
        <v>79845</v>
      </c>
      <c r="O13" s="25">
        <f t="shared" si="2"/>
        <v>2143.2125000000001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662</v>
      </c>
      <c r="R13" s="24">
        <f t="shared" si="3"/>
        <v>77039.787500000006</v>
      </c>
      <c r="S13" s="25">
        <f t="shared" si="4"/>
        <v>740.38249999999994</v>
      </c>
      <c r="T13" s="27">
        <f t="shared" si="5"/>
        <v>78.382499999999936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310147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2380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343267</v>
      </c>
      <c r="N14" s="24">
        <f t="shared" si="1"/>
        <v>351756</v>
      </c>
      <c r="O14" s="25">
        <f t="shared" si="2"/>
        <v>9439.8425000000007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1849</v>
      </c>
      <c r="R14" s="24">
        <f t="shared" si="3"/>
        <v>340467.15749999997</v>
      </c>
      <c r="S14" s="25">
        <f t="shared" si="4"/>
        <v>3261.0364999999997</v>
      </c>
      <c r="T14" s="27">
        <f t="shared" si="5"/>
        <v>1412.0364999999997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270159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200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54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282829</v>
      </c>
      <c r="N15" s="24">
        <f t="shared" si="1"/>
        <v>297693</v>
      </c>
      <c r="O15" s="25">
        <f t="shared" si="2"/>
        <v>7777.7974999999997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2167</v>
      </c>
      <c r="R15" s="24">
        <f t="shared" si="3"/>
        <v>287748.20250000001</v>
      </c>
      <c r="S15" s="25">
        <f t="shared" si="4"/>
        <v>2686.8755000000001</v>
      </c>
      <c r="T15" s="27">
        <f t="shared" si="5"/>
        <v>519.8755000000001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271620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294880</v>
      </c>
      <c r="N16" s="24">
        <f t="shared" si="1"/>
        <v>299019</v>
      </c>
      <c r="O16" s="25">
        <f t="shared" si="2"/>
        <v>8109.2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1693</v>
      </c>
      <c r="R16" s="24">
        <f t="shared" si="3"/>
        <v>289216.8</v>
      </c>
      <c r="S16" s="25">
        <f t="shared" si="4"/>
        <v>2801.36</v>
      </c>
      <c r="T16" s="27">
        <f t="shared" si="5"/>
        <v>1108.3600000000001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175218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1250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194468</v>
      </c>
      <c r="N17" s="24">
        <f t="shared" si="1"/>
        <v>204074</v>
      </c>
      <c r="O17" s="25">
        <f t="shared" si="2"/>
        <v>5347.87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1087</v>
      </c>
      <c r="R17" s="24">
        <f t="shared" si="3"/>
        <v>197639.13</v>
      </c>
      <c r="S17" s="25">
        <f t="shared" si="4"/>
        <v>1847.4459999999999</v>
      </c>
      <c r="T17" s="27">
        <f t="shared" si="5"/>
        <v>760.44599999999991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195988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202058</v>
      </c>
      <c r="N18" s="24">
        <f t="shared" si="1"/>
        <v>202786</v>
      </c>
      <c r="O18" s="25">
        <f t="shared" si="2"/>
        <v>5556.5950000000003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1860</v>
      </c>
      <c r="R18" s="24">
        <f t="shared" si="3"/>
        <v>195369.405</v>
      </c>
      <c r="S18" s="25">
        <f t="shared" si="4"/>
        <v>1919.5509999999999</v>
      </c>
      <c r="T18" s="27">
        <f t="shared" si="5"/>
        <v>59.550999999999931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231297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1090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83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247607</v>
      </c>
      <c r="N19" s="24">
        <f t="shared" si="1"/>
        <v>268010</v>
      </c>
      <c r="O19" s="25">
        <f t="shared" si="2"/>
        <v>6809.1925000000001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2269</v>
      </c>
      <c r="R19" s="24">
        <f t="shared" si="3"/>
        <v>258931.8075</v>
      </c>
      <c r="S19" s="25">
        <f t="shared" si="4"/>
        <v>2352.2664999999997</v>
      </c>
      <c r="T19" s="27">
        <f t="shared" si="5"/>
        <v>83.266499999999724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130063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137273</v>
      </c>
      <c r="N20" s="24">
        <f t="shared" si="1"/>
        <v>146672</v>
      </c>
      <c r="O20" s="25">
        <f t="shared" si="2"/>
        <v>3775.0075000000002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1321</v>
      </c>
      <c r="R20" s="24">
        <f t="shared" si="3"/>
        <v>141575.99249999999</v>
      </c>
      <c r="S20" s="25">
        <f t="shared" si="4"/>
        <v>1304.0934999999999</v>
      </c>
      <c r="T20" s="27">
        <f t="shared" si="5"/>
        <v>-16.906500000000051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100496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140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31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103676</v>
      </c>
      <c r="N21" s="24">
        <f t="shared" si="1"/>
        <v>110507</v>
      </c>
      <c r="O21" s="25">
        <f t="shared" si="2"/>
        <v>2851.09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195</v>
      </c>
      <c r="R21" s="24">
        <f t="shared" si="3"/>
        <v>107460.91</v>
      </c>
      <c r="S21" s="25">
        <f t="shared" si="4"/>
        <v>984.92200000000003</v>
      </c>
      <c r="T21" s="27">
        <f t="shared" si="5"/>
        <v>789.92200000000003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329790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352890</v>
      </c>
      <c r="N22" s="24">
        <f t="shared" si="1"/>
        <v>374940</v>
      </c>
      <c r="O22" s="25">
        <f t="shared" si="2"/>
        <v>9704.4750000000004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1726</v>
      </c>
      <c r="R22" s="24">
        <f t="shared" si="3"/>
        <v>363509.52500000002</v>
      </c>
      <c r="S22" s="25">
        <f t="shared" si="4"/>
        <v>3352.4549999999999</v>
      </c>
      <c r="T22" s="27">
        <f t="shared" si="5"/>
        <v>1626.4549999999999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143181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151281</v>
      </c>
      <c r="N23" s="24">
        <f t="shared" si="1"/>
        <v>153191</v>
      </c>
      <c r="O23" s="25">
        <f t="shared" si="2"/>
        <v>4160.2275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1200</v>
      </c>
      <c r="R23" s="24">
        <f t="shared" si="3"/>
        <v>147830.77249999999</v>
      </c>
      <c r="S23" s="25">
        <f t="shared" si="4"/>
        <v>1437.1695</v>
      </c>
      <c r="T23" s="27">
        <f t="shared" si="5"/>
        <v>237.16949999999997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370660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427240</v>
      </c>
      <c r="N24" s="24">
        <f t="shared" si="1"/>
        <v>449690</v>
      </c>
      <c r="O24" s="25">
        <f t="shared" si="2"/>
        <v>11749.1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2010</v>
      </c>
      <c r="R24" s="24">
        <f t="shared" si="3"/>
        <v>435930.9</v>
      </c>
      <c r="S24" s="25">
        <f t="shared" si="4"/>
        <v>4058.7799999999997</v>
      </c>
      <c r="T24" s="27">
        <f t="shared" si="5"/>
        <v>2048.7799999999997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146423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56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157573</v>
      </c>
      <c r="N25" s="24">
        <f t="shared" si="1"/>
        <v>170179</v>
      </c>
      <c r="O25" s="25">
        <f t="shared" si="2"/>
        <v>4333.2574999999997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1282</v>
      </c>
      <c r="R25" s="24">
        <f t="shared" si="3"/>
        <v>164563.74249999999</v>
      </c>
      <c r="S25" s="25">
        <f t="shared" si="4"/>
        <v>1496.9434999999999</v>
      </c>
      <c r="T25" s="27">
        <f t="shared" si="5"/>
        <v>214.94349999999986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144304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169904</v>
      </c>
      <c r="N26" s="24">
        <f t="shared" si="1"/>
        <v>174589</v>
      </c>
      <c r="O26" s="25">
        <f t="shared" si="2"/>
        <v>4672.3599999999997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1358</v>
      </c>
      <c r="R26" s="24">
        <f t="shared" si="3"/>
        <v>168558.64</v>
      </c>
      <c r="S26" s="25">
        <f t="shared" si="4"/>
        <v>1614.088</v>
      </c>
      <c r="T26" s="27">
        <f t="shared" si="5"/>
        <v>256.08799999999997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165028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125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165028</v>
      </c>
      <c r="N27" s="40">
        <f t="shared" si="1"/>
        <v>191633</v>
      </c>
      <c r="O27" s="25">
        <f t="shared" si="2"/>
        <v>4538.2700000000004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1820</v>
      </c>
      <c r="R27" s="24">
        <f t="shared" si="3"/>
        <v>185274.73</v>
      </c>
      <c r="S27" s="42">
        <f t="shared" si="4"/>
        <v>1567.7659999999998</v>
      </c>
      <c r="T27" s="43">
        <f t="shared" si="5"/>
        <v>-252.23400000000015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4005387</v>
      </c>
      <c r="E28" s="45">
        <f t="shared" si="6"/>
        <v>4125</v>
      </c>
      <c r="F28" s="45">
        <f t="shared" ref="F28:T28" si="7">SUM(F7:F27)</f>
        <v>7730</v>
      </c>
      <c r="G28" s="45">
        <f t="shared" si="7"/>
        <v>0</v>
      </c>
      <c r="H28" s="45">
        <f t="shared" si="7"/>
        <v>17960</v>
      </c>
      <c r="I28" s="45">
        <f t="shared" si="7"/>
        <v>944</v>
      </c>
      <c r="J28" s="45">
        <f t="shared" si="7"/>
        <v>21</v>
      </c>
      <c r="K28" s="45">
        <f t="shared" si="7"/>
        <v>352</v>
      </c>
      <c r="L28" s="45">
        <f t="shared" si="7"/>
        <v>5</v>
      </c>
      <c r="M28" s="45">
        <f t="shared" si="7"/>
        <v>4326827</v>
      </c>
      <c r="N28" s="45">
        <f t="shared" si="7"/>
        <v>4575706</v>
      </c>
      <c r="O28" s="46">
        <f t="shared" si="7"/>
        <v>118987.74250000002</v>
      </c>
      <c r="P28" s="45">
        <f t="shared" si="7"/>
        <v>0</v>
      </c>
      <c r="Q28" s="45">
        <f t="shared" si="7"/>
        <v>27860</v>
      </c>
      <c r="R28" s="45">
        <f t="shared" si="7"/>
        <v>4428858.2575000003</v>
      </c>
      <c r="S28" s="45">
        <f t="shared" si="7"/>
        <v>41104.856500000002</v>
      </c>
      <c r="T28" s="47">
        <f t="shared" si="7"/>
        <v>13244.856499999996</v>
      </c>
    </row>
    <row r="29" spans="1:20" ht="15.75" thickBot="1" x14ac:dyDescent="0.3">
      <c r="A29" s="82" t="s">
        <v>45</v>
      </c>
      <c r="B29" s="83"/>
      <c r="C29" s="84"/>
      <c r="D29" s="48">
        <f>D4+D5-D28</f>
        <v>562312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1016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2" t="s">
        <v>45</v>
      </c>
      <c r="B29" s="83"/>
      <c r="C29" s="84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2" t="s">
        <v>45</v>
      </c>
      <c r="B29" s="83"/>
      <c r="C29" s="84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95" t="s">
        <v>56</v>
      </c>
      <c r="B3" s="96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4"/>
      <c r="O4" s="94"/>
      <c r="P4" s="94"/>
      <c r="Q4" s="94"/>
      <c r="R4" s="94"/>
      <c r="S4" s="94"/>
      <c r="T4" s="94"/>
    </row>
    <row r="5" spans="1:22" x14ac:dyDescent="0.25">
      <c r="A5" s="93" t="s">
        <v>2</v>
      </c>
      <c r="B5" s="9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2" t="s">
        <v>45</v>
      </c>
      <c r="B29" s="83"/>
      <c r="C29" s="84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6.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ht="15.75" customHeight="1" x14ac:dyDescent="0.25">
      <c r="A4" s="93" t="s">
        <v>1</v>
      </c>
      <c r="B4" s="93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ht="15.75" customHeight="1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9" t="s">
        <v>44</v>
      </c>
      <c r="B28" s="80"/>
      <c r="C28" s="8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2" t="s">
        <v>45</v>
      </c>
      <c r="B29" s="83"/>
      <c r="C29" s="84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2021-05-18T16:28:25Z</dcterms:modified>
</cp:coreProperties>
</file>