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M27" i="33" l="1"/>
  <c r="S27" i="33" s="1"/>
  <c r="M21" i="33"/>
  <c r="S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M7" i="33"/>
  <c r="S7" i="33" s="1"/>
  <c r="T7" i="33" s="1"/>
  <c r="N7" i="33"/>
  <c r="R21" i="33"/>
  <c r="R23" i="33"/>
  <c r="R27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<sst xmlns="http://schemas.openxmlformats.org/spreadsheetml/2006/main" count="1511" uniqueCount="75">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</sst>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16850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18460</v>
      </c>
      <c r="N9" s="24">
        <f t="shared" si="1"/>
        <v>19415</v>
      </c>
      <c r="O9" s="25">
        <f t="shared" si="2"/>
        <v>507.65</v>
      </c>
      <c r="P9" s="26">
        <v>5000</v>
      </c>
      <c r="Q9" s="26">
        <v>137</v>
      </c>
      <c r="R9" s="24">
        <f t="shared" si="3"/>
        <v>18770.349999999999</v>
      </c>
      <c r="S9" s="25">
        <f t="shared" si="4"/>
        <v>175.37</v>
      </c>
      <c r="T9" s="27">
        <f t="shared" si="5"/>
        <v>38.370000000000005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11818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12718</v>
      </c>
      <c r="N16" s="24">
        <f t="shared" si="1"/>
        <v>18585</v>
      </c>
      <c r="O16" s="25">
        <f t="shared" si="2"/>
        <v>349.745</v>
      </c>
      <c r="P16" s="26"/>
      <c r="Q16" s="26">
        <v>134</v>
      </c>
      <c r="R16" s="24">
        <f t="shared" si="3"/>
        <v>18101.254999999997</v>
      </c>
      <c r="S16" s="25">
        <f t="shared" si="4"/>
        <v>120.821</v>
      </c>
      <c r="T16" s="27">
        <f t="shared" si="5"/>
        <v>-13.179000000000002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3856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7106</v>
      </c>
      <c r="N20" s="24">
        <f t="shared" si="1"/>
        <v>7652</v>
      </c>
      <c r="O20" s="25">
        <f t="shared" si="2"/>
        <v>195.41499999999999</v>
      </c>
      <c r="P20" s="26"/>
      <c r="Q20" s="26">
        <v>120</v>
      </c>
      <c r="R20" s="24">
        <f t="shared" si="3"/>
        <v>7336.585</v>
      </c>
      <c r="S20" s="25">
        <f t="shared" si="4"/>
        <v>67.507000000000005</v>
      </c>
      <c r="T20" s="27">
        <f t="shared" si="5"/>
        <v>-52.492999999999995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209564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220124</v>
      </c>
      <c r="N28" s="45">
        <f t="shared" si="7"/>
        <v>242190</v>
      </c>
      <c r="O28" s="46">
        <f t="shared" si="7"/>
        <v>6053.41</v>
      </c>
      <c r="P28" s="45">
        <f t="shared" si="7"/>
        <v>38115</v>
      </c>
      <c r="Q28" s="45">
        <f t="shared" si="7"/>
        <v>1756</v>
      </c>
      <c r="R28" s="45">
        <f t="shared" si="7"/>
        <v>234380.59000000003</v>
      </c>
      <c r="S28" s="45">
        <f t="shared" si="7"/>
        <v>2091.1779999999999</v>
      </c>
      <c r="T28" s="47">
        <f t="shared" si="7"/>
        <v>335.17799999999988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510872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1644</v>
      </c>
      <c r="N11" s="24">
        <f t="shared" si="1"/>
        <v>1644</v>
      </c>
      <c r="O11" s="25">
        <f t="shared" si="2"/>
        <v>45.21</v>
      </c>
      <c r="P11" s="26">
        <v>4000</v>
      </c>
      <c r="Q11" s="26"/>
      <c r="R11" s="24">
        <f t="shared" si="3"/>
        <v>1598.79</v>
      </c>
      <c r="S11" s="25">
        <f t="shared" si="4"/>
        <v>15.618</v>
      </c>
      <c r="T11" s="27">
        <f t="shared" si="5"/>
        <v>15.618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18301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18301</v>
      </c>
      <c r="N24" s="24">
        <f t="shared" si="1"/>
        <v>19256</v>
      </c>
      <c r="O24" s="25">
        <f t="shared" si="2"/>
        <v>503.27749999999997</v>
      </c>
      <c r="P24" s="26"/>
      <c r="Q24" s="26">
        <v>122</v>
      </c>
      <c r="R24" s="24">
        <f t="shared" si="3"/>
        <v>18630.7225</v>
      </c>
      <c r="S24" s="25">
        <f t="shared" si="4"/>
        <v>173.8595</v>
      </c>
      <c r="T24" s="27">
        <f t="shared" si="5"/>
        <v>51.859499999999997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203065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210165</v>
      </c>
      <c r="N28" s="45">
        <f t="shared" si="7"/>
        <v>227501</v>
      </c>
      <c r="O28" s="46">
        <f t="shared" si="7"/>
        <v>5779.5375000000004</v>
      </c>
      <c r="P28" s="45">
        <f t="shared" si="7"/>
        <v>54140</v>
      </c>
      <c r="Q28" s="45">
        <f t="shared" si="7"/>
        <v>1743</v>
      </c>
      <c r="R28" s="45">
        <f t="shared" si="7"/>
        <v>219978.46249999997</v>
      </c>
      <c r="S28" s="45">
        <f t="shared" si="7"/>
        <v>1996.5675000000001</v>
      </c>
      <c r="T28" s="47">
        <f t="shared" si="7"/>
        <v>253.56749999999991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619495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619495</v>
      </c>
      <c r="E4" s="2">
        <f>'18'!E29</f>
        <v>3850</v>
      </c>
      <c r="F4" s="2">
        <f>'18'!F29</f>
        <v>10350</v>
      </c>
      <c r="G4" s="2">
        <f>'18'!G29</f>
        <v>920</v>
      </c>
      <c r="H4" s="2">
        <f>'18'!H29</f>
        <v>15285</v>
      </c>
      <c r="I4" s="2">
        <f>'18'!I29</f>
        <v>1250</v>
      </c>
      <c r="J4" s="2">
        <f>'18'!J29</f>
        <v>572</v>
      </c>
      <c r="K4" s="2">
        <f>'18'!K29</f>
        <v>349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619495</v>
      </c>
      <c r="E4" s="2">
        <f>'19'!E29</f>
        <v>3850</v>
      </c>
      <c r="F4" s="2">
        <f>'19'!F29</f>
        <v>10350</v>
      </c>
      <c r="G4" s="2">
        <f>'19'!G29</f>
        <v>920</v>
      </c>
      <c r="H4" s="2">
        <f>'19'!H29</f>
        <v>15285</v>
      </c>
      <c r="I4" s="2">
        <f>'19'!I29</f>
        <v>1250</v>
      </c>
      <c r="J4" s="2">
        <f>'19'!J29</f>
        <v>572</v>
      </c>
      <c r="K4" s="2">
        <f>'19'!K29</f>
        <v>349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619495</v>
      </c>
      <c r="E4" s="2">
        <f>'20'!E29</f>
        <v>3850</v>
      </c>
      <c r="F4" s="2">
        <f>'20'!F29</f>
        <v>10350</v>
      </c>
      <c r="G4" s="2">
        <f>'20'!G29</f>
        <v>920</v>
      </c>
      <c r="H4" s="2">
        <f>'20'!H29</f>
        <v>15285</v>
      </c>
      <c r="I4" s="2">
        <f>'20'!I29</f>
        <v>1250</v>
      </c>
      <c r="J4" s="2">
        <f>'20'!J29</f>
        <v>572</v>
      </c>
      <c r="K4" s="2">
        <f>'20'!K29</f>
        <v>349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619495</v>
      </c>
      <c r="E4" s="2">
        <f>'21'!E29</f>
        <v>3850</v>
      </c>
      <c r="F4" s="2">
        <f>'21'!F29</f>
        <v>10350</v>
      </c>
      <c r="G4" s="2">
        <f>'21'!G29</f>
        <v>920</v>
      </c>
      <c r="H4" s="2">
        <f>'21'!H29</f>
        <v>15285</v>
      </c>
      <c r="I4" s="2">
        <f>'21'!I29</f>
        <v>1250</v>
      </c>
      <c r="J4" s="2">
        <f>'21'!J29</f>
        <v>572</v>
      </c>
      <c r="K4" s="2">
        <f>'21'!K29</f>
        <v>349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619495</v>
      </c>
      <c r="E4" s="2">
        <f>'22'!E29</f>
        <v>3850</v>
      </c>
      <c r="F4" s="2">
        <f>'22'!F29</f>
        <v>10350</v>
      </c>
      <c r="G4" s="2">
        <f>'22'!G29</f>
        <v>920</v>
      </c>
      <c r="H4" s="2">
        <f>'22'!H29</f>
        <v>15285</v>
      </c>
      <c r="I4" s="2">
        <f>'22'!I29</f>
        <v>1250</v>
      </c>
      <c r="J4" s="2">
        <f>'22'!J29</f>
        <v>572</v>
      </c>
      <c r="K4" s="2">
        <f>'22'!K29</f>
        <v>349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619495</v>
      </c>
      <c r="E4" s="2">
        <f>'23'!E29</f>
        <v>3850</v>
      </c>
      <c r="F4" s="2">
        <f>'23'!F29</f>
        <v>10350</v>
      </c>
      <c r="G4" s="2">
        <f>'23'!G29</f>
        <v>920</v>
      </c>
      <c r="H4" s="2">
        <f>'23'!H29</f>
        <v>15285</v>
      </c>
      <c r="I4" s="2">
        <f>'23'!I29</f>
        <v>1250</v>
      </c>
      <c r="J4" s="2">
        <f>'23'!J29</f>
        <v>572</v>
      </c>
      <c r="K4" s="2">
        <f>'23'!K29</f>
        <v>349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619495</v>
      </c>
      <c r="E4" s="2">
        <f>'24'!E29</f>
        <v>3850</v>
      </c>
      <c r="F4" s="2">
        <f>'24'!F29</f>
        <v>10350</v>
      </c>
      <c r="G4" s="2">
        <f>'24'!G29</f>
        <v>920</v>
      </c>
      <c r="H4" s="2">
        <f>'24'!H29</f>
        <v>15285</v>
      </c>
      <c r="I4" s="2">
        <f>'24'!I29</f>
        <v>1250</v>
      </c>
      <c r="J4" s="2">
        <f>'24'!J29</f>
        <v>572</v>
      </c>
      <c r="K4" s="2">
        <f>'24'!K29</f>
        <v>349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619495</v>
      </c>
      <c r="E4" s="2">
        <f>'25'!E29</f>
        <v>3850</v>
      </c>
      <c r="F4" s="2">
        <f>'25'!F29</f>
        <v>10350</v>
      </c>
      <c r="G4" s="2">
        <f>'25'!G29</f>
        <v>920</v>
      </c>
      <c r="H4" s="2">
        <f>'25'!H29</f>
        <v>15285</v>
      </c>
      <c r="I4" s="2">
        <f>'25'!I29</f>
        <v>1250</v>
      </c>
      <c r="J4" s="2">
        <f>'25'!J29</f>
        <v>572</v>
      </c>
      <c r="K4" s="2">
        <f>'25'!K29</f>
        <v>349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619495</v>
      </c>
      <c r="E4" s="2">
        <f>'26'!E29</f>
        <v>3850</v>
      </c>
      <c r="F4" s="2">
        <f>'26'!F29</f>
        <v>10350</v>
      </c>
      <c r="G4" s="2">
        <f>'26'!G29</f>
        <v>920</v>
      </c>
      <c r="H4" s="2">
        <f>'26'!H29</f>
        <v>15285</v>
      </c>
      <c r="I4" s="2">
        <f>'26'!I29</f>
        <v>1250</v>
      </c>
      <c r="J4" s="2">
        <f>'26'!J29</f>
        <v>572</v>
      </c>
      <c r="K4" s="2">
        <f>'26'!K29</f>
        <v>349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619495</v>
      </c>
      <c r="E4" s="2">
        <f>'27'!E29</f>
        <v>3850</v>
      </c>
      <c r="F4" s="2">
        <f>'27'!F29</f>
        <v>10350</v>
      </c>
      <c r="G4" s="2">
        <f>'27'!G29</f>
        <v>920</v>
      </c>
      <c r="H4" s="2">
        <f>'27'!H29</f>
        <v>15285</v>
      </c>
      <c r="I4" s="2">
        <f>'27'!I29</f>
        <v>1250</v>
      </c>
      <c r="J4" s="2">
        <f>'27'!J29</f>
        <v>572</v>
      </c>
      <c r="K4" s="2">
        <f>'27'!K29</f>
        <v>349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619495</v>
      </c>
      <c r="E4" s="2">
        <f>'28'!E29</f>
        <v>3850</v>
      </c>
      <c r="F4" s="2">
        <f>'28'!F29</f>
        <v>10350</v>
      </c>
      <c r="G4" s="2">
        <f>'28'!G29</f>
        <v>920</v>
      </c>
      <c r="H4" s="2">
        <f>'28'!H29</f>
        <v>15285</v>
      </c>
      <c r="I4" s="2">
        <f>'28'!I29</f>
        <v>1250</v>
      </c>
      <c r="J4" s="2">
        <f>'28'!J29</f>
        <v>572</v>
      </c>
      <c r="K4" s="2">
        <f>'28'!K29</f>
        <v>349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619495</v>
      </c>
      <c r="E4" s="2">
        <f>'29'!E29</f>
        <v>3850</v>
      </c>
      <c r="F4" s="2">
        <f>'29'!F29</f>
        <v>10350</v>
      </c>
      <c r="G4" s="2">
        <f>'29'!G29</f>
        <v>920</v>
      </c>
      <c r="H4" s="2">
        <f>'29'!H29</f>
        <v>15285</v>
      </c>
      <c r="I4" s="2">
        <f>'29'!I29</f>
        <v>1250</v>
      </c>
      <c r="J4" s="2">
        <f>'29'!J29</f>
        <v>572</v>
      </c>
      <c r="K4" s="2">
        <f>'29'!K29</f>
        <v>349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619495</v>
      </c>
      <c r="E4" s="2">
        <f>'30'!E29</f>
        <v>3850</v>
      </c>
      <c r="F4" s="2">
        <f>'30'!F29</f>
        <v>10350</v>
      </c>
      <c r="G4" s="2">
        <f>'30'!G29</f>
        <v>920</v>
      </c>
      <c r="H4" s="2">
        <f>'30'!H29</f>
        <v>15285</v>
      </c>
      <c r="I4" s="2">
        <f>'30'!I29</f>
        <v>1250</v>
      </c>
      <c r="J4" s="2">
        <f>'30'!J29</f>
        <v>572</v>
      </c>
      <c r="K4" s="2">
        <f>'30'!K29</f>
        <v>349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K8" sqref="K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 t="s">
        <v>73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3388613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147646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154296</v>
      </c>
      <c r="N7" s="71">
        <f>D7+E7*20+F7*10+G7*9+H7*9+I7*191+J7*191+K7*182+L7*100</f>
        <v>168713</v>
      </c>
      <c r="O7" s="72">
        <f>M7*2.75%</f>
        <v>4243.1400000000003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1203</v>
      </c>
      <c r="R7" s="71">
        <f>M7-(M7*2.75%)+I7*191+J7*191+K7*182+L7*100-Q7</f>
        <v>163266.85999999999</v>
      </c>
      <c r="S7" s="72">
        <f>M7*0.95%</f>
        <v>1465.8119999999999</v>
      </c>
      <c r="T7" s="74">
        <f>S7-Q7</f>
        <v>262.8119999999999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95198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101558</v>
      </c>
      <c r="N8" s="24">
        <f t="shared" ref="N8:N27" si="1">D8+E8*20+F8*10+G8*9+H8*9+I8*191+J8*191+K8*182+L8*100</f>
        <v>104524</v>
      </c>
      <c r="O8" s="25">
        <f t="shared" ref="O8:O27" si="2">M8*2.75%</f>
        <v>2792.8449999999998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1474</v>
      </c>
      <c r="R8" s="24">
        <f t="shared" ref="R8:R27" si="3">M8-(M8*2.75%)+I8*191+J8*191+K8*182+L8*100-Q8</f>
        <v>100257.155</v>
      </c>
      <c r="S8" s="25">
        <f t="shared" ref="S8:S27" si="4">M8*0.95%</f>
        <v>964.80099999999993</v>
      </c>
      <c r="T8" s="27">
        <f t="shared" ref="T8:T27" si="5">S8-Q8</f>
        <v>-509.19900000000007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257693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286183</v>
      </c>
      <c r="N9" s="24">
        <f t="shared" si="1"/>
        <v>299373</v>
      </c>
      <c r="O9" s="25">
        <f t="shared" si="2"/>
        <v>7870.0325000000003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2041</v>
      </c>
      <c r="R9" s="24">
        <f t="shared" si="3"/>
        <v>289461.96750000003</v>
      </c>
      <c r="S9" s="25">
        <f t="shared" si="4"/>
        <v>2718.7384999999999</v>
      </c>
      <c r="T9" s="27">
        <f t="shared" si="5"/>
        <v>677.73849999999993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74437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79377</v>
      </c>
      <c r="N10" s="24">
        <f t="shared" si="1"/>
        <v>88727</v>
      </c>
      <c r="O10" s="25">
        <f t="shared" si="2"/>
        <v>2182.8674999999998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333</v>
      </c>
      <c r="R10" s="24">
        <f t="shared" si="3"/>
        <v>86211.132500000007</v>
      </c>
      <c r="S10" s="25">
        <f t="shared" si="4"/>
        <v>754.08150000000001</v>
      </c>
      <c r="T10" s="27">
        <f t="shared" si="5"/>
        <v>421.08150000000001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126999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140479</v>
      </c>
      <c r="N11" s="24">
        <f t="shared" si="1"/>
        <v>156190</v>
      </c>
      <c r="O11" s="25">
        <f t="shared" si="2"/>
        <v>3863.1725000000001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540</v>
      </c>
      <c r="R11" s="24">
        <f t="shared" si="3"/>
        <v>151786.82750000001</v>
      </c>
      <c r="S11" s="25">
        <f t="shared" si="4"/>
        <v>1334.5505000000001</v>
      </c>
      <c r="T11" s="27">
        <f t="shared" si="5"/>
        <v>794.55050000000006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69983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70883</v>
      </c>
      <c r="N12" s="24">
        <f t="shared" si="1"/>
        <v>73613</v>
      </c>
      <c r="O12" s="25">
        <f t="shared" si="2"/>
        <v>1949.2825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354</v>
      </c>
      <c r="R12" s="24">
        <f t="shared" si="3"/>
        <v>71309.717499999999</v>
      </c>
      <c r="S12" s="25">
        <f t="shared" si="4"/>
        <v>673.38850000000002</v>
      </c>
      <c r="T12" s="27">
        <f t="shared" si="5"/>
        <v>319.38850000000002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87926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91526</v>
      </c>
      <c r="N13" s="24">
        <f t="shared" si="1"/>
        <v>93436</v>
      </c>
      <c r="O13" s="25">
        <f t="shared" si="2"/>
        <v>2516.9650000000001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90902.035000000003</v>
      </c>
      <c r="S13" s="25">
        <f t="shared" si="4"/>
        <v>869.49699999999996</v>
      </c>
      <c r="T13" s="27">
        <f t="shared" si="5"/>
        <v>852.49699999999996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190302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199402</v>
      </c>
      <c r="N14" s="24">
        <f t="shared" si="1"/>
        <v>206289</v>
      </c>
      <c r="O14" s="25">
        <f t="shared" si="2"/>
        <v>5483.5550000000003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2158</v>
      </c>
      <c r="R14" s="24">
        <f t="shared" si="3"/>
        <v>198647.44500000001</v>
      </c>
      <c r="S14" s="25">
        <f t="shared" si="4"/>
        <v>1894.319</v>
      </c>
      <c r="T14" s="27">
        <f t="shared" si="5"/>
        <v>-263.68100000000004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276385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282395</v>
      </c>
      <c r="N15" s="24">
        <f t="shared" si="1"/>
        <v>296075</v>
      </c>
      <c r="O15" s="25">
        <f t="shared" si="2"/>
        <v>7765.8625000000002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2260</v>
      </c>
      <c r="R15" s="24">
        <f t="shared" si="3"/>
        <v>286049.13750000001</v>
      </c>
      <c r="S15" s="25">
        <f t="shared" si="4"/>
        <v>2682.7525000000001</v>
      </c>
      <c r="T15" s="27">
        <f t="shared" si="5"/>
        <v>422.75250000000005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197590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218430</v>
      </c>
      <c r="N16" s="24">
        <f t="shared" si="1"/>
        <v>247684</v>
      </c>
      <c r="O16" s="25">
        <f t="shared" si="2"/>
        <v>6006.8249999999998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1730</v>
      </c>
      <c r="R16" s="24">
        <f t="shared" si="3"/>
        <v>239947.17499999999</v>
      </c>
      <c r="S16" s="25">
        <f t="shared" si="4"/>
        <v>2075.085</v>
      </c>
      <c r="T16" s="27">
        <f t="shared" si="5"/>
        <v>345.08500000000004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121979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73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134249</v>
      </c>
      <c r="N17" s="24">
        <f t="shared" si="1"/>
        <v>150922</v>
      </c>
      <c r="O17" s="25">
        <f t="shared" si="2"/>
        <v>3691.8474999999999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1026</v>
      </c>
      <c r="R17" s="24">
        <f t="shared" si="3"/>
        <v>146204.1525</v>
      </c>
      <c r="S17" s="25">
        <f t="shared" si="4"/>
        <v>1275.3654999999999</v>
      </c>
      <c r="T17" s="27">
        <f t="shared" si="5"/>
        <v>249.36549999999988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132935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137385</v>
      </c>
      <c r="N18" s="24">
        <f t="shared" si="1"/>
        <v>146975</v>
      </c>
      <c r="O18" s="25">
        <f t="shared" si="2"/>
        <v>3778.0875000000001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2055</v>
      </c>
      <c r="R18" s="24">
        <f t="shared" si="3"/>
        <v>141141.91250000001</v>
      </c>
      <c r="S18" s="25">
        <f t="shared" si="4"/>
        <v>1305.1575</v>
      </c>
      <c r="T18" s="27">
        <f t="shared" si="5"/>
        <v>-749.84249999999997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148260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159710</v>
      </c>
      <c r="N19" s="24">
        <f t="shared" si="1"/>
        <v>176583</v>
      </c>
      <c r="O19" s="25">
        <f t="shared" si="2"/>
        <v>4392.0249999999996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1400</v>
      </c>
      <c r="R19" s="24">
        <f t="shared" si="3"/>
        <v>170790.97500000001</v>
      </c>
      <c r="S19" s="25">
        <f t="shared" si="4"/>
        <v>1517.2449999999999</v>
      </c>
      <c r="T19" s="27">
        <f t="shared" si="5"/>
        <v>117.24499999999989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97878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101598</v>
      </c>
      <c r="N20" s="24">
        <f t="shared" si="1"/>
        <v>105919</v>
      </c>
      <c r="O20" s="25">
        <f t="shared" si="2"/>
        <v>2793.9450000000002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1432</v>
      </c>
      <c r="R20" s="24">
        <f t="shared" si="3"/>
        <v>101693.05499999999</v>
      </c>
      <c r="S20" s="25">
        <f t="shared" si="4"/>
        <v>965.18099999999993</v>
      </c>
      <c r="T20" s="27">
        <f t="shared" si="5"/>
        <v>-466.81900000000007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106800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110740</v>
      </c>
      <c r="N21" s="24">
        <f t="shared" si="1"/>
        <v>122155</v>
      </c>
      <c r="O21" s="25">
        <f t="shared" si="2"/>
        <v>3045.35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321</v>
      </c>
      <c r="R21" s="24">
        <f t="shared" si="3"/>
        <v>118788.65</v>
      </c>
      <c r="S21" s="25">
        <f t="shared" si="4"/>
        <v>1052.03</v>
      </c>
      <c r="T21" s="27">
        <f t="shared" si="5"/>
        <v>731.03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246675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255525</v>
      </c>
      <c r="N22" s="24">
        <f t="shared" si="1"/>
        <v>270344</v>
      </c>
      <c r="O22" s="25">
        <f t="shared" si="2"/>
        <v>7026.9375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1800</v>
      </c>
      <c r="R22" s="24">
        <f t="shared" si="3"/>
        <v>261517.0625</v>
      </c>
      <c r="S22" s="25">
        <f t="shared" si="4"/>
        <v>2427.4874999999997</v>
      </c>
      <c r="T22" s="27">
        <f t="shared" si="5"/>
        <v>627.48749999999973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96503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103103</v>
      </c>
      <c r="N23" s="24">
        <f t="shared" si="1"/>
        <v>108833</v>
      </c>
      <c r="O23" s="25">
        <f t="shared" si="2"/>
        <v>2835.3325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860</v>
      </c>
      <c r="R23" s="24">
        <f t="shared" si="3"/>
        <v>105137.6675</v>
      </c>
      <c r="S23" s="25">
        <f t="shared" si="4"/>
        <v>979.47849999999994</v>
      </c>
      <c r="T23" s="27">
        <f t="shared" si="5"/>
        <v>119.47849999999994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331723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344503</v>
      </c>
      <c r="N24" s="24">
        <f t="shared" si="1"/>
        <v>362414</v>
      </c>
      <c r="O24" s="25">
        <f t="shared" si="2"/>
        <v>9473.8325000000004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1804</v>
      </c>
      <c r="R24" s="24">
        <f t="shared" si="3"/>
        <v>351136.16749999998</v>
      </c>
      <c r="S24" s="25">
        <f t="shared" si="4"/>
        <v>3272.7784999999999</v>
      </c>
      <c r="T24" s="27">
        <f t="shared" si="5"/>
        <v>1468.7784999999999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111121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41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120081</v>
      </c>
      <c r="N25" s="24">
        <f t="shared" si="1"/>
        <v>133280</v>
      </c>
      <c r="O25" s="25">
        <f t="shared" si="2"/>
        <v>3302.2275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1211</v>
      </c>
      <c r="R25" s="24">
        <f t="shared" si="3"/>
        <v>128766.77250000001</v>
      </c>
      <c r="S25" s="25">
        <f t="shared" si="4"/>
        <v>1140.7694999999999</v>
      </c>
      <c r="T25" s="27">
        <f t="shared" si="5"/>
        <v>-70.23050000000012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136441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89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140431</v>
      </c>
      <c r="N26" s="24">
        <f t="shared" si="1"/>
        <v>158704</v>
      </c>
      <c r="O26" s="25">
        <f t="shared" si="2"/>
        <v>3861.8525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1116</v>
      </c>
      <c r="R26" s="24">
        <f t="shared" si="3"/>
        <v>153726.14749999999</v>
      </c>
      <c r="S26" s="25">
        <f t="shared" si="4"/>
        <v>1334.0944999999999</v>
      </c>
      <c r="T26" s="27">
        <f t="shared" si="5"/>
        <v>218.09449999999993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141772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141772</v>
      </c>
      <c r="N27" s="40">
        <f t="shared" si="1"/>
        <v>165411</v>
      </c>
      <c r="O27" s="25">
        <f t="shared" si="2"/>
        <v>3898.73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1750</v>
      </c>
      <c r="R27" s="24">
        <f t="shared" si="3"/>
        <v>159762.26999999999</v>
      </c>
      <c r="S27" s="42">
        <f t="shared" si="4"/>
        <v>1346.8340000000001</v>
      </c>
      <c r="T27" s="43">
        <f t="shared" si="5"/>
        <v>-403.16599999999994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3196246</v>
      </c>
      <c r="E28" s="45">
        <f t="shared" si="6"/>
        <v>1775</v>
      </c>
      <c r="F28" s="45">
        <f t="shared" ref="F28:T28" si="7">SUM(F7:F27)</f>
        <v>3550</v>
      </c>
      <c r="G28" s="45">
        <f t="shared" si="7"/>
        <v>1130</v>
      </c>
      <c r="H28" s="45">
        <f t="shared" si="7"/>
        <v>10690</v>
      </c>
      <c r="I28" s="45">
        <f t="shared" si="7"/>
        <v>993</v>
      </c>
      <c r="J28" s="45">
        <f t="shared" si="7"/>
        <v>69</v>
      </c>
      <c r="K28" s="45">
        <f t="shared" si="7"/>
        <v>328</v>
      </c>
      <c r="L28" s="45">
        <f t="shared" si="7"/>
        <v>0</v>
      </c>
      <c r="M28" s="45">
        <f t="shared" si="7"/>
        <v>3373626</v>
      </c>
      <c r="N28" s="45">
        <f t="shared" si="7"/>
        <v>3636164</v>
      </c>
      <c r="O28" s="46">
        <f t="shared" si="7"/>
        <v>92774.714999999997</v>
      </c>
      <c r="P28" s="45">
        <f t="shared" si="7"/>
        <v>0</v>
      </c>
      <c r="Q28" s="45">
        <f t="shared" si="7"/>
        <v>26885</v>
      </c>
      <c r="R28" s="45">
        <f t="shared" si="7"/>
        <v>3516504.2850000001</v>
      </c>
      <c r="S28" s="45">
        <f t="shared" si="7"/>
        <v>32049.446999999996</v>
      </c>
      <c r="T28" s="47">
        <f t="shared" si="7"/>
        <v>5164.4470000000001</v>
      </c>
    </row>
    <row r="29" spans="1:20" ht="15.75" thickBot="1" x14ac:dyDescent="0.3">
      <c r="A29" s="86" t="s">
        <v>39</v>
      </c>
      <c r="B29" s="87"/>
      <c r="C29" s="88"/>
      <c r="D29" s="48">
        <f>D4+D5-D28</f>
        <v>619495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0" sqref="G10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6650</v>
      </c>
      <c r="D3" s="53">
        <f>B3-C3</f>
        <v>53350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28490</v>
      </c>
      <c r="D5" s="53">
        <f t="shared" si="0"/>
        <v>46510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20840</v>
      </c>
      <c r="D12" s="53">
        <f t="shared" si="0"/>
        <v>49160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12270</v>
      </c>
      <c r="D13" s="53">
        <f t="shared" si="0"/>
        <v>42730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11450</v>
      </c>
      <c r="D15" s="53">
        <f t="shared" si="0"/>
        <v>43550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3720</v>
      </c>
      <c r="D16" s="53">
        <f t="shared" si="0"/>
        <v>26280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3940</v>
      </c>
      <c r="D17" s="53">
        <f t="shared" si="0"/>
        <v>26060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8850</v>
      </c>
      <c r="D18" s="53">
        <f t="shared" si="0"/>
        <v>66150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12780</v>
      </c>
      <c r="D20" s="53">
        <f t="shared" si="0"/>
        <v>62220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177380</v>
      </c>
      <c r="D24" s="58">
        <f t="shared" si="1"/>
        <v>822620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2021-08-17T15:43:31Z</dcterms:modified>
</cp:coreProperties>
</file>