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C19" i="34"/>
  <c r="B24" i="34"/>
  <c r="D19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C13" i="34" s="1"/>
  <c r="D13" i="34" s="1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M26" i="33" l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D28" i="33"/>
  <c r="D29" i="33" s="1"/>
  <c r="O26" i="33"/>
  <c r="M7" i="33"/>
  <c r="S7" i="33" s="1"/>
  <c r="T7" i="33" s="1"/>
  <c r="N7" i="33"/>
  <c r="S8" i="33"/>
  <c r="T8" i="33" s="1"/>
  <c r="S26" i="33"/>
  <c r="T26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Rokeya Trading Sale 10</t>
        </r>
      </text>
    </comment>
  </commentList>
</comments>
</file>

<file path=xl/sharedStrings.xml><?xml version="1.0" encoding="utf-8"?>
<sst xmlns="http://schemas.openxmlformats.org/spreadsheetml/2006/main" count="1516" uniqueCount="69">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</sst>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345</v>
      </c>
      <c r="J4" s="2">
        <f>'9'!J29</f>
        <v>73</v>
      </c>
      <c r="K4" s="2">
        <f>'9'!K29</f>
        <v>542</v>
      </c>
      <c r="L4" s="2">
        <f>'9'!L29</f>
        <v>37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65</v>
      </c>
      <c r="V6" s="18" t="s">
        <v>66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2" t="s">
        <v>38</v>
      </c>
      <c r="B28" s="73"/>
      <c r="C28" s="74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5" t="s">
        <v>39</v>
      </c>
      <c r="B29" s="76"/>
      <c r="C29" s="77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215</v>
      </c>
      <c r="J29" s="48">
        <f t="shared" si="9"/>
        <v>68</v>
      </c>
      <c r="K29" s="48">
        <f t="shared" si="9"/>
        <v>533</v>
      </c>
      <c r="L29" s="48">
        <f t="shared" si="9"/>
        <v>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215</v>
      </c>
      <c r="J4" s="2">
        <f>'10'!J29</f>
        <v>68</v>
      </c>
      <c r="K4" s="2">
        <f>'10'!K29</f>
        <v>533</v>
      </c>
      <c r="L4" s="2">
        <f>'10'!L29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4" sqref="K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168</v>
      </c>
      <c r="J4" s="2">
        <f>'11'!J29</f>
        <v>54</v>
      </c>
      <c r="K4" s="2">
        <f>'11'!K29</f>
        <v>496</v>
      </c>
      <c r="L4" s="2">
        <f>'11'!L29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542656</v>
      </c>
      <c r="E4" s="2">
        <f>'12'!E29</f>
        <v>3750</v>
      </c>
      <c r="F4" s="2">
        <f>'12'!F29</f>
        <v>11840</v>
      </c>
      <c r="G4" s="2">
        <f>'12'!G29</f>
        <v>2840</v>
      </c>
      <c r="H4" s="2">
        <f>'12'!H29</f>
        <v>16980</v>
      </c>
      <c r="I4" s="2">
        <f>'12'!I29</f>
        <v>168</v>
      </c>
      <c r="J4" s="2">
        <f>'12'!J29</f>
        <v>54</v>
      </c>
      <c r="K4" s="2">
        <f>'12'!K29</f>
        <v>496</v>
      </c>
      <c r="L4" s="2">
        <f>'12'!L29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542656</v>
      </c>
      <c r="E4" s="2">
        <f>'13'!E29</f>
        <v>3750</v>
      </c>
      <c r="F4" s="2">
        <f>'13'!F29</f>
        <v>11840</v>
      </c>
      <c r="G4" s="2">
        <f>'13'!G29</f>
        <v>2840</v>
      </c>
      <c r="H4" s="2">
        <f>'13'!H29</f>
        <v>16980</v>
      </c>
      <c r="I4" s="2">
        <f>'13'!I29</f>
        <v>168</v>
      </c>
      <c r="J4" s="2">
        <f>'13'!J29</f>
        <v>54</v>
      </c>
      <c r="K4" s="2">
        <f>'13'!K29</f>
        <v>496</v>
      </c>
      <c r="L4" s="2">
        <f>'13'!L29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542656</v>
      </c>
      <c r="E4" s="2">
        <f>'14'!E29</f>
        <v>3750</v>
      </c>
      <c r="F4" s="2">
        <f>'14'!F29</f>
        <v>11840</v>
      </c>
      <c r="G4" s="2">
        <f>'14'!G29</f>
        <v>2840</v>
      </c>
      <c r="H4" s="2">
        <f>'14'!H29</f>
        <v>16980</v>
      </c>
      <c r="I4" s="2">
        <f>'14'!I29</f>
        <v>168</v>
      </c>
      <c r="J4" s="2">
        <f>'14'!J29</f>
        <v>54</v>
      </c>
      <c r="K4" s="2">
        <f>'14'!K29</f>
        <v>496</v>
      </c>
      <c r="L4" s="2">
        <f>'14'!L29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542656</v>
      </c>
      <c r="E4" s="2">
        <f>'15'!E29</f>
        <v>3750</v>
      </c>
      <c r="F4" s="2">
        <f>'15'!F29</f>
        <v>11840</v>
      </c>
      <c r="G4" s="2">
        <f>'15'!G29</f>
        <v>2840</v>
      </c>
      <c r="H4" s="2">
        <f>'15'!H29</f>
        <v>16980</v>
      </c>
      <c r="I4" s="2">
        <f>'15'!I29</f>
        <v>168</v>
      </c>
      <c r="J4" s="2">
        <f>'15'!J29</f>
        <v>54</v>
      </c>
      <c r="K4" s="2">
        <f>'15'!K29</f>
        <v>496</v>
      </c>
      <c r="L4" s="2">
        <f>'15'!L29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542656</v>
      </c>
      <c r="E4" s="2">
        <f>'16'!E29</f>
        <v>3750</v>
      </c>
      <c r="F4" s="2">
        <f>'16'!F29</f>
        <v>11840</v>
      </c>
      <c r="G4" s="2">
        <f>'16'!G29</f>
        <v>2840</v>
      </c>
      <c r="H4" s="2">
        <f>'16'!H29</f>
        <v>16980</v>
      </c>
      <c r="I4" s="2">
        <f>'16'!I29</f>
        <v>168</v>
      </c>
      <c r="J4" s="2">
        <f>'16'!J29</f>
        <v>54</v>
      </c>
      <c r="K4" s="2">
        <f>'16'!K29</f>
        <v>496</v>
      </c>
      <c r="L4" s="2">
        <f>'16'!L29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542656</v>
      </c>
      <c r="E4" s="2">
        <f>'17'!E29</f>
        <v>3750</v>
      </c>
      <c r="F4" s="2">
        <f>'17'!F29</f>
        <v>11840</v>
      </c>
      <c r="G4" s="2">
        <f>'17'!G29</f>
        <v>2840</v>
      </c>
      <c r="H4" s="2">
        <f>'17'!H29</f>
        <v>16980</v>
      </c>
      <c r="I4" s="2">
        <f>'17'!I29</f>
        <v>168</v>
      </c>
      <c r="J4" s="2">
        <f>'17'!J29</f>
        <v>54</v>
      </c>
      <c r="K4" s="2">
        <f>'17'!K29</f>
        <v>496</v>
      </c>
      <c r="L4" s="2">
        <f>'17'!L29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542656</v>
      </c>
      <c r="E4" s="2">
        <f>'18'!E29</f>
        <v>3750</v>
      </c>
      <c r="F4" s="2">
        <f>'18'!F29</f>
        <v>11840</v>
      </c>
      <c r="G4" s="2">
        <f>'18'!G29</f>
        <v>2840</v>
      </c>
      <c r="H4" s="2">
        <f>'18'!H29</f>
        <v>16980</v>
      </c>
      <c r="I4" s="2">
        <f>'18'!I29</f>
        <v>168</v>
      </c>
      <c r="J4" s="2">
        <f>'18'!J29</f>
        <v>54</v>
      </c>
      <c r="K4" s="2">
        <f>'18'!K29</f>
        <v>496</v>
      </c>
      <c r="L4" s="2">
        <f>'18'!L29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542656</v>
      </c>
      <c r="E4" s="2">
        <f>'19'!E29</f>
        <v>3750</v>
      </c>
      <c r="F4" s="2">
        <f>'19'!F29</f>
        <v>11840</v>
      </c>
      <c r="G4" s="2">
        <f>'19'!G29</f>
        <v>2840</v>
      </c>
      <c r="H4" s="2">
        <f>'19'!H29</f>
        <v>16980</v>
      </c>
      <c r="I4" s="2">
        <f>'19'!I29</f>
        <v>168</v>
      </c>
      <c r="J4" s="2">
        <f>'19'!J29</f>
        <v>54</v>
      </c>
      <c r="K4" s="2">
        <f>'19'!K29</f>
        <v>496</v>
      </c>
      <c r="L4" s="2">
        <f>'19'!L29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542656</v>
      </c>
      <c r="E4" s="2">
        <f>'20'!E29</f>
        <v>3750</v>
      </c>
      <c r="F4" s="2">
        <f>'20'!F29</f>
        <v>11840</v>
      </c>
      <c r="G4" s="2">
        <f>'20'!G29</f>
        <v>2840</v>
      </c>
      <c r="H4" s="2">
        <f>'20'!H29</f>
        <v>16980</v>
      </c>
      <c r="I4" s="2">
        <f>'20'!I29</f>
        <v>168</v>
      </c>
      <c r="J4" s="2">
        <f>'20'!J29</f>
        <v>54</v>
      </c>
      <c r="K4" s="2">
        <f>'20'!K29</f>
        <v>496</v>
      </c>
      <c r="L4" s="2">
        <f>'20'!L29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542656</v>
      </c>
      <c r="E4" s="2">
        <f>'21'!E29</f>
        <v>3750</v>
      </c>
      <c r="F4" s="2">
        <f>'21'!F29</f>
        <v>11840</v>
      </c>
      <c r="G4" s="2">
        <f>'21'!G29</f>
        <v>2840</v>
      </c>
      <c r="H4" s="2">
        <f>'21'!H29</f>
        <v>16980</v>
      </c>
      <c r="I4" s="2">
        <f>'21'!I29</f>
        <v>168</v>
      </c>
      <c r="J4" s="2">
        <f>'21'!J29</f>
        <v>54</v>
      </c>
      <c r="K4" s="2">
        <f>'21'!K29</f>
        <v>496</v>
      </c>
      <c r="L4" s="2">
        <f>'21'!L29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542656</v>
      </c>
      <c r="E4" s="2">
        <f>'22'!E29</f>
        <v>3750</v>
      </c>
      <c r="F4" s="2">
        <f>'22'!F29</f>
        <v>11840</v>
      </c>
      <c r="G4" s="2">
        <f>'22'!G29</f>
        <v>2840</v>
      </c>
      <c r="H4" s="2">
        <f>'22'!H29</f>
        <v>16980</v>
      </c>
      <c r="I4" s="2">
        <f>'22'!I29</f>
        <v>168</v>
      </c>
      <c r="J4" s="2">
        <f>'22'!J29</f>
        <v>54</v>
      </c>
      <c r="K4" s="2">
        <f>'22'!K29</f>
        <v>496</v>
      </c>
      <c r="L4" s="2">
        <f>'22'!L29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542656</v>
      </c>
      <c r="E4" s="2">
        <f>'23'!E29</f>
        <v>3750</v>
      </c>
      <c r="F4" s="2">
        <f>'23'!F29</f>
        <v>11840</v>
      </c>
      <c r="G4" s="2">
        <f>'23'!G29</f>
        <v>2840</v>
      </c>
      <c r="H4" s="2">
        <f>'23'!H29</f>
        <v>16980</v>
      </c>
      <c r="I4" s="2">
        <f>'23'!I29</f>
        <v>168</v>
      </c>
      <c r="J4" s="2">
        <f>'23'!J29</f>
        <v>54</v>
      </c>
      <c r="K4" s="2">
        <f>'23'!K29</f>
        <v>496</v>
      </c>
      <c r="L4" s="2">
        <f>'23'!L29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542656</v>
      </c>
      <c r="E4" s="2">
        <f>'24'!E29</f>
        <v>3750</v>
      </c>
      <c r="F4" s="2">
        <f>'24'!F29</f>
        <v>11840</v>
      </c>
      <c r="G4" s="2">
        <f>'24'!G29</f>
        <v>2840</v>
      </c>
      <c r="H4" s="2">
        <f>'24'!H29</f>
        <v>16980</v>
      </c>
      <c r="I4" s="2">
        <f>'24'!I29</f>
        <v>168</v>
      </c>
      <c r="J4" s="2">
        <f>'24'!J29</f>
        <v>54</v>
      </c>
      <c r="K4" s="2">
        <f>'24'!K29</f>
        <v>496</v>
      </c>
      <c r="L4" s="2">
        <f>'24'!L29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542656</v>
      </c>
      <c r="E4" s="2">
        <f>'25'!E29</f>
        <v>3750</v>
      </c>
      <c r="F4" s="2">
        <f>'25'!F29</f>
        <v>11840</v>
      </c>
      <c r="G4" s="2">
        <f>'25'!G29</f>
        <v>2840</v>
      </c>
      <c r="H4" s="2">
        <f>'25'!H29</f>
        <v>16980</v>
      </c>
      <c r="I4" s="2">
        <f>'25'!I29</f>
        <v>168</v>
      </c>
      <c r="J4" s="2">
        <f>'25'!J29</f>
        <v>54</v>
      </c>
      <c r="K4" s="2">
        <f>'25'!K29</f>
        <v>496</v>
      </c>
      <c r="L4" s="2">
        <f>'25'!L29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542656</v>
      </c>
      <c r="E4" s="2">
        <f>'26'!E29</f>
        <v>3750</v>
      </c>
      <c r="F4" s="2">
        <f>'26'!F29</f>
        <v>11840</v>
      </c>
      <c r="G4" s="2">
        <f>'26'!G29</f>
        <v>2840</v>
      </c>
      <c r="H4" s="2">
        <f>'26'!H29</f>
        <v>16980</v>
      </c>
      <c r="I4" s="2">
        <f>'26'!I29</f>
        <v>168</v>
      </c>
      <c r="J4" s="2">
        <f>'26'!J29</f>
        <v>54</v>
      </c>
      <c r="K4" s="2">
        <f>'26'!K29</f>
        <v>496</v>
      </c>
      <c r="L4" s="2">
        <f>'26'!L29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542656</v>
      </c>
      <c r="E4" s="2">
        <f>'27'!E29</f>
        <v>3750</v>
      </c>
      <c r="F4" s="2">
        <f>'27'!F29</f>
        <v>11840</v>
      </c>
      <c r="G4" s="2">
        <f>'27'!G29</f>
        <v>2840</v>
      </c>
      <c r="H4" s="2">
        <f>'27'!H29</f>
        <v>16980</v>
      </c>
      <c r="I4" s="2">
        <f>'27'!I29</f>
        <v>168</v>
      </c>
      <c r="J4" s="2">
        <f>'27'!J29</f>
        <v>54</v>
      </c>
      <c r="K4" s="2">
        <f>'27'!K29</f>
        <v>496</v>
      </c>
      <c r="L4" s="2">
        <f>'27'!L29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542656</v>
      </c>
      <c r="E4" s="2">
        <f>'28'!E29</f>
        <v>3750</v>
      </c>
      <c r="F4" s="2">
        <f>'28'!F29</f>
        <v>11840</v>
      </c>
      <c r="G4" s="2">
        <f>'28'!G29</f>
        <v>2840</v>
      </c>
      <c r="H4" s="2">
        <f>'28'!H29</f>
        <v>16980</v>
      </c>
      <c r="I4" s="2">
        <f>'28'!I29</f>
        <v>168</v>
      </c>
      <c r="J4" s="2">
        <f>'28'!J29</f>
        <v>54</v>
      </c>
      <c r="K4" s="2">
        <f>'28'!K29</f>
        <v>496</v>
      </c>
      <c r="L4" s="2">
        <f>'28'!L29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5" t="s">
        <v>39</v>
      </c>
      <c r="B29" s="76"/>
      <c r="C29" s="7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542656</v>
      </c>
      <c r="E4" s="2">
        <f>'29'!E29</f>
        <v>3750</v>
      </c>
      <c r="F4" s="2">
        <f>'29'!F29</f>
        <v>11840</v>
      </c>
      <c r="G4" s="2">
        <f>'29'!G29</f>
        <v>2840</v>
      </c>
      <c r="H4" s="2">
        <f>'29'!H29</f>
        <v>16980</v>
      </c>
      <c r="I4" s="2">
        <f>'29'!I29</f>
        <v>168</v>
      </c>
      <c r="J4" s="2">
        <f>'29'!J29</f>
        <v>54</v>
      </c>
      <c r="K4" s="2">
        <f>'29'!K29</f>
        <v>496</v>
      </c>
      <c r="L4" s="2">
        <f>'29'!L29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542656</v>
      </c>
      <c r="E4" s="2">
        <f>'30'!E29</f>
        <v>3750</v>
      </c>
      <c r="F4" s="2">
        <f>'30'!F29</f>
        <v>11840</v>
      </c>
      <c r="G4" s="2">
        <f>'30'!G29</f>
        <v>2840</v>
      </c>
      <c r="H4" s="2">
        <f>'30'!H29</f>
        <v>16980</v>
      </c>
      <c r="I4" s="2">
        <f>'30'!I29</f>
        <v>168</v>
      </c>
      <c r="J4" s="2">
        <f>'30'!J29</f>
        <v>54</v>
      </c>
      <c r="K4" s="2">
        <f>'30'!K29</f>
        <v>496</v>
      </c>
      <c r="L4" s="2">
        <f>'30'!L29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G22" sqref="G2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2168351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136136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20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210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141006</v>
      </c>
      <c r="N7" s="24">
        <f>D7+E7*20+F7*10+G7*9+H7*9+I7*191+J7*191+K7*182+L7*100</f>
        <v>154632</v>
      </c>
      <c r="O7" s="25">
        <f>M7*2.75%</f>
        <v>3877.665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972</v>
      </c>
      <c r="R7" s="24">
        <f>M7-(M7*2.75%)+I7*191+J7*191+K7*182+L7*100-Q7</f>
        <v>149782.33499999999</v>
      </c>
      <c r="S7" s="25">
        <f>M7*0.95%</f>
        <v>1339.557</v>
      </c>
      <c r="T7" s="27">
        <f>S7-Q7</f>
        <v>367.55700000000002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65125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68205</v>
      </c>
      <c r="N8" s="24">
        <f t="shared" ref="N8:N27" si="1">D8+E8*20+F8*10+G8*9+H8*9+I8*191+J8*191+K8*182+L8*100</f>
        <v>72771</v>
      </c>
      <c r="O8" s="25">
        <f t="shared" ref="O8:O27" si="2">M8*2.75%</f>
        <v>1875.6375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520</v>
      </c>
      <c r="R8" s="24">
        <f t="shared" ref="R8:R27" si="3">M8-(M8*2.75%)+I8*191+J8*191+K8*182+L8*100-Q8</f>
        <v>70375.362500000003</v>
      </c>
      <c r="S8" s="25">
        <f t="shared" ref="S8:S27" si="4">M8*0.95%</f>
        <v>647.94749999999999</v>
      </c>
      <c r="T8" s="27">
        <f t="shared" ref="T8:T27" si="5">S8-Q8</f>
        <v>127.94749999999999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176316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190436</v>
      </c>
      <c r="N9" s="24">
        <f t="shared" si="1"/>
        <v>201415</v>
      </c>
      <c r="O9" s="25">
        <f t="shared" si="2"/>
        <v>5236.99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1067</v>
      </c>
      <c r="R9" s="24">
        <f t="shared" si="3"/>
        <v>195111.01</v>
      </c>
      <c r="S9" s="25">
        <f t="shared" si="4"/>
        <v>1809.1420000000001</v>
      </c>
      <c r="T9" s="27">
        <f t="shared" si="5"/>
        <v>742.14200000000005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55791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60751</v>
      </c>
      <c r="N10" s="24">
        <f t="shared" si="1"/>
        <v>69346</v>
      </c>
      <c r="O10" s="25">
        <f t="shared" si="2"/>
        <v>1670.6524999999999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263</v>
      </c>
      <c r="R10" s="24">
        <f t="shared" si="3"/>
        <v>67412.347500000003</v>
      </c>
      <c r="S10" s="25">
        <f t="shared" si="4"/>
        <v>577.1345</v>
      </c>
      <c r="T10" s="27">
        <f t="shared" si="5"/>
        <v>314.1345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85345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93795</v>
      </c>
      <c r="N11" s="24">
        <f t="shared" si="1"/>
        <v>106376</v>
      </c>
      <c r="O11" s="25">
        <f t="shared" si="2"/>
        <v>2579.3625000000002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557</v>
      </c>
      <c r="R11" s="24">
        <f t="shared" si="3"/>
        <v>103239.6375</v>
      </c>
      <c r="S11" s="25">
        <f t="shared" si="4"/>
        <v>891.05250000000001</v>
      </c>
      <c r="T11" s="27">
        <f t="shared" si="5"/>
        <v>334.05250000000001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61906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185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62856</v>
      </c>
      <c r="N12" s="24">
        <f t="shared" si="1"/>
        <v>121551</v>
      </c>
      <c r="O12" s="25">
        <f t="shared" si="2"/>
        <v>1728.54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281</v>
      </c>
      <c r="R12" s="24">
        <f t="shared" si="3"/>
        <v>119541.45999999999</v>
      </c>
      <c r="S12" s="25">
        <f t="shared" si="4"/>
        <v>597.13199999999995</v>
      </c>
      <c r="T12" s="27">
        <f t="shared" si="5"/>
        <v>316.13199999999995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62022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79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67292</v>
      </c>
      <c r="N13" s="24">
        <f t="shared" si="1"/>
        <v>82381</v>
      </c>
      <c r="O13" s="25">
        <f t="shared" si="2"/>
        <v>1850.53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26</v>
      </c>
      <c r="R13" s="24">
        <f t="shared" si="3"/>
        <v>80504.47</v>
      </c>
      <c r="S13" s="25">
        <f t="shared" si="4"/>
        <v>639.274</v>
      </c>
      <c r="T13" s="27">
        <f t="shared" si="5"/>
        <v>613.274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156831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163281</v>
      </c>
      <c r="N14" s="24">
        <f t="shared" si="1"/>
        <v>172680</v>
      </c>
      <c r="O14" s="25">
        <f t="shared" si="2"/>
        <v>4490.2275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166851.77249999999</v>
      </c>
      <c r="S14" s="25">
        <f t="shared" si="4"/>
        <v>1551.1695</v>
      </c>
      <c r="T14" s="27">
        <f t="shared" si="5"/>
        <v>213.16949999999997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185848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192208</v>
      </c>
      <c r="N15" s="24">
        <f t="shared" si="1"/>
        <v>195437</v>
      </c>
      <c r="O15" s="25">
        <f t="shared" si="2"/>
        <v>5285.72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1248</v>
      </c>
      <c r="R15" s="24">
        <f t="shared" si="3"/>
        <v>188903.28</v>
      </c>
      <c r="S15" s="25">
        <f t="shared" si="4"/>
        <v>1825.9759999999999</v>
      </c>
      <c r="T15" s="27">
        <f t="shared" si="5"/>
        <v>577.97599999999989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190278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200378</v>
      </c>
      <c r="N16" s="24">
        <f t="shared" si="1"/>
        <v>206863</v>
      </c>
      <c r="O16" s="25">
        <f t="shared" si="2"/>
        <v>5510.3950000000004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1055</v>
      </c>
      <c r="R16" s="24">
        <f t="shared" si="3"/>
        <v>200297.60500000001</v>
      </c>
      <c r="S16" s="25">
        <f t="shared" si="4"/>
        <v>1903.5909999999999</v>
      </c>
      <c r="T16" s="27">
        <f t="shared" si="5"/>
        <v>848.59099999999989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131356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9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137876</v>
      </c>
      <c r="N17" s="24">
        <f t="shared" si="1"/>
        <v>146199</v>
      </c>
      <c r="O17" s="25">
        <f t="shared" si="2"/>
        <v>3791.59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793</v>
      </c>
      <c r="R17" s="24">
        <f t="shared" si="3"/>
        <v>141614.41</v>
      </c>
      <c r="S17" s="25">
        <f t="shared" si="4"/>
        <v>1309.8219999999999</v>
      </c>
      <c r="T17" s="27">
        <f t="shared" si="5"/>
        <v>516.82199999999989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129546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133446</v>
      </c>
      <c r="N18" s="24">
        <f t="shared" si="1"/>
        <v>142405</v>
      </c>
      <c r="O18" s="25">
        <f t="shared" si="2"/>
        <v>3669.7649999999999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1216</v>
      </c>
      <c r="R18" s="24">
        <f t="shared" si="3"/>
        <v>137519.23499999999</v>
      </c>
      <c r="S18" s="25">
        <f t="shared" si="4"/>
        <v>1267.7370000000001</v>
      </c>
      <c r="T18" s="27">
        <f t="shared" si="5"/>
        <v>51.73700000000008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99918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106978</v>
      </c>
      <c r="N19" s="24">
        <f t="shared" si="1"/>
        <v>112645</v>
      </c>
      <c r="O19" s="25">
        <f t="shared" si="2"/>
        <v>2941.895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883</v>
      </c>
      <c r="R19" s="24">
        <f t="shared" si="3"/>
        <v>108820.105</v>
      </c>
      <c r="S19" s="25">
        <f t="shared" si="4"/>
        <v>1016.2909999999999</v>
      </c>
      <c r="T19" s="27">
        <f t="shared" si="5"/>
        <v>133.29099999999994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35919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35919</v>
      </c>
      <c r="N20" s="24">
        <f t="shared" si="1"/>
        <v>36874</v>
      </c>
      <c r="O20" s="25">
        <f t="shared" si="2"/>
        <v>987.77250000000004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974</v>
      </c>
      <c r="R20" s="24">
        <f t="shared" si="3"/>
        <v>34912.227500000001</v>
      </c>
      <c r="S20" s="25">
        <f t="shared" si="4"/>
        <v>341.23050000000001</v>
      </c>
      <c r="T20" s="27">
        <f t="shared" si="5"/>
        <v>-632.76949999999999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59385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62915</v>
      </c>
      <c r="N21" s="24">
        <f t="shared" si="1"/>
        <v>70719</v>
      </c>
      <c r="O21" s="25">
        <f t="shared" si="2"/>
        <v>1730.1624999999999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194</v>
      </c>
      <c r="R21" s="24">
        <f t="shared" si="3"/>
        <v>68794.837499999994</v>
      </c>
      <c r="S21" s="25">
        <f t="shared" si="4"/>
        <v>597.6925</v>
      </c>
      <c r="T21" s="27">
        <f t="shared" si="5"/>
        <v>403.6925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191918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202888</v>
      </c>
      <c r="N22" s="24">
        <f t="shared" si="1"/>
        <v>213258</v>
      </c>
      <c r="O22" s="25">
        <f t="shared" si="2"/>
        <v>5579.42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1150</v>
      </c>
      <c r="R22" s="24">
        <f t="shared" si="3"/>
        <v>206528.58</v>
      </c>
      <c r="S22" s="25">
        <f t="shared" si="4"/>
        <v>1927.4359999999999</v>
      </c>
      <c r="T22" s="27">
        <f t="shared" si="5"/>
        <v>777.43599999999992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71497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71497</v>
      </c>
      <c r="N23" s="24">
        <f t="shared" si="1"/>
        <v>86597</v>
      </c>
      <c r="O23" s="25">
        <f t="shared" si="2"/>
        <v>1966.1675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610</v>
      </c>
      <c r="R23" s="24">
        <f t="shared" si="3"/>
        <v>84020.832500000004</v>
      </c>
      <c r="S23" s="25">
        <f t="shared" si="4"/>
        <v>679.22149999999999</v>
      </c>
      <c r="T23" s="27">
        <f t="shared" si="5"/>
        <v>69.221499999999992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227621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232971</v>
      </c>
      <c r="N24" s="24">
        <f t="shared" si="1"/>
        <v>246824</v>
      </c>
      <c r="O24" s="25">
        <f t="shared" si="2"/>
        <v>6406.7025000000003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1201</v>
      </c>
      <c r="R24" s="24">
        <f t="shared" si="3"/>
        <v>239216.29749999999</v>
      </c>
      <c r="S24" s="25">
        <f t="shared" si="4"/>
        <v>2213.2244999999998</v>
      </c>
      <c r="T24" s="27">
        <f t="shared" si="5"/>
        <v>1012.2244999999998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89056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91586</v>
      </c>
      <c r="N25" s="24">
        <f t="shared" si="1"/>
        <v>95125</v>
      </c>
      <c r="O25" s="25">
        <f t="shared" si="2"/>
        <v>2518.6150000000002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812</v>
      </c>
      <c r="R25" s="24">
        <f t="shared" si="3"/>
        <v>91794.384999999995</v>
      </c>
      <c r="S25" s="25">
        <f t="shared" si="4"/>
        <v>870.06700000000001</v>
      </c>
      <c r="T25" s="27">
        <f t="shared" si="5"/>
        <v>58.067000000000007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102863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100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120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105443</v>
      </c>
      <c r="N26" s="24">
        <f t="shared" si="1"/>
        <v>114038</v>
      </c>
      <c r="O26" s="25">
        <f t="shared" si="2"/>
        <v>2899.6824999999999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915</v>
      </c>
      <c r="R26" s="24">
        <f t="shared" si="3"/>
        <v>110223.3175</v>
      </c>
      <c r="S26" s="25">
        <f t="shared" si="4"/>
        <v>1001.7085</v>
      </c>
      <c r="T26" s="27">
        <f t="shared" si="5"/>
        <v>86.708499999999958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78564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78564</v>
      </c>
      <c r="N27" s="40">
        <f t="shared" si="1"/>
        <v>81993</v>
      </c>
      <c r="O27" s="25">
        <f t="shared" si="2"/>
        <v>2160.5100000000002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850</v>
      </c>
      <c r="R27" s="24">
        <f t="shared" si="3"/>
        <v>78982.490000000005</v>
      </c>
      <c r="S27" s="42">
        <f t="shared" si="4"/>
        <v>746.35799999999995</v>
      </c>
      <c r="T27" s="43">
        <f t="shared" si="5"/>
        <v>-103.64200000000005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2393241</v>
      </c>
      <c r="E28" s="45">
        <f t="shared" si="6"/>
        <v>800</v>
      </c>
      <c r="F28" s="45">
        <f t="shared" ref="F28:T28" si="7">SUM(F7:F27)</f>
        <v>1320</v>
      </c>
      <c r="G28" s="45">
        <f t="shared" si="7"/>
        <v>2160</v>
      </c>
      <c r="H28" s="45">
        <f t="shared" si="7"/>
        <v>6490</v>
      </c>
      <c r="I28" s="45">
        <f t="shared" si="7"/>
        <v>878</v>
      </c>
      <c r="J28" s="45">
        <f t="shared" si="7"/>
        <v>126</v>
      </c>
      <c r="K28" s="45">
        <f t="shared" si="7"/>
        <v>207</v>
      </c>
      <c r="L28" s="45">
        <f t="shared" si="7"/>
        <v>4</v>
      </c>
      <c r="M28" s="45">
        <f t="shared" si="7"/>
        <v>2500291</v>
      </c>
      <c r="N28" s="45">
        <f t="shared" si="7"/>
        <v>2730129</v>
      </c>
      <c r="O28" s="46">
        <f t="shared" si="7"/>
        <v>68758.002499999988</v>
      </c>
      <c r="P28" s="45">
        <f t="shared" si="7"/>
        <v>0</v>
      </c>
      <c r="Q28" s="45">
        <f t="shared" si="7"/>
        <v>16925</v>
      </c>
      <c r="R28" s="45">
        <f t="shared" si="7"/>
        <v>2644445.9974999996</v>
      </c>
      <c r="S28" s="45">
        <f t="shared" si="7"/>
        <v>23752.764499999997</v>
      </c>
      <c r="T28" s="47">
        <f t="shared" si="7"/>
        <v>6827.7644999999975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168</v>
      </c>
      <c r="J29" s="48">
        <f t="shared" si="8"/>
        <v>54</v>
      </c>
      <c r="K29" s="48">
        <f t="shared" si="8"/>
        <v>496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371780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32" sqref="C3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2" t="s">
        <v>55</v>
      </c>
      <c r="B1" s="93"/>
      <c r="C1" s="93"/>
      <c r="D1" s="94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4870</v>
      </c>
      <c r="D3" s="54">
        <f>B3-C3</f>
        <v>55130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3080</v>
      </c>
      <c r="D4" s="54">
        <f t="shared" ref="D4:D23" si="0">B4-C4</f>
        <v>31920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14120</v>
      </c>
      <c r="D5" s="54">
        <f t="shared" si="0"/>
        <v>60880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4960</v>
      </c>
      <c r="D6" s="54">
        <f t="shared" si="0"/>
        <v>25040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8450</v>
      </c>
      <c r="D7" s="54">
        <f t="shared" si="0"/>
        <v>26550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950</v>
      </c>
      <c r="D8" s="54">
        <f t="shared" si="0"/>
        <v>29050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5270</v>
      </c>
      <c r="D9" s="54">
        <f t="shared" si="0"/>
        <v>24730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6450</v>
      </c>
      <c r="D10" s="54">
        <f t="shared" si="0"/>
        <v>63550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6360</v>
      </c>
      <c r="D11" s="54">
        <f t="shared" si="0"/>
        <v>63640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10100</v>
      </c>
      <c r="D12" s="54">
        <f t="shared" si="0"/>
        <v>59900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6520</v>
      </c>
      <c r="D13" s="54">
        <f t="shared" si="0"/>
        <v>48480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3530</v>
      </c>
      <c r="D17" s="54">
        <f t="shared" si="0"/>
        <v>26470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10970</v>
      </c>
      <c r="D18" s="54">
        <f t="shared" si="0"/>
        <v>64030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5350</v>
      </c>
      <c r="D20" s="54">
        <f t="shared" si="0"/>
        <v>69650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2530</v>
      </c>
      <c r="D21" s="54">
        <f t="shared" si="0"/>
        <v>32470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2580</v>
      </c>
      <c r="D22" s="54">
        <f t="shared" si="0"/>
        <v>32420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107050</v>
      </c>
      <c r="D24" s="60">
        <f t="shared" si="1"/>
        <v>892950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5" t="s">
        <v>39</v>
      </c>
      <c r="B29" s="76"/>
      <c r="C29" s="7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5" t="s">
        <v>39</v>
      </c>
      <c r="B29" s="76"/>
      <c r="C29" s="7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8015</v>
      </c>
      <c r="N23" s="24">
        <f t="shared" si="1"/>
        <v>9925</v>
      </c>
      <c r="O23" s="25">
        <f t="shared" si="2"/>
        <v>220.41249999999999</v>
      </c>
      <c r="P23" s="26"/>
      <c r="Q23" s="26">
        <v>80</v>
      </c>
      <c r="R23" s="29">
        <f t="shared" si="3"/>
        <v>9624.5874999999996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99</v>
      </c>
      <c r="J28" s="45">
        <f t="shared" si="7"/>
        <v>6</v>
      </c>
      <c r="K28" s="45">
        <f t="shared" si="7"/>
        <v>5</v>
      </c>
      <c r="L28" s="45">
        <f t="shared" si="7"/>
        <v>0</v>
      </c>
      <c r="M28" s="45">
        <f t="shared" si="7"/>
        <v>214096</v>
      </c>
      <c r="N28" s="45">
        <f t="shared" si="7"/>
        <v>235061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227122.36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2021-10-11T13:55:34Z</dcterms:modified>
</cp:coreProperties>
</file>