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er garir Shokap+oil Seel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<sst xmlns="http://schemas.openxmlformats.org/spreadsheetml/2006/main" count="374" uniqueCount="252">
  <si>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</si>
  <si>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</si>
  <si>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</si>
  <si>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</si>
  <si>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</si>
  <si>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</si>
  <si>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</si>
  <si>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</si>
  <si>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</si>
  <si>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</si>
  <si>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</si>
  <si>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</si>
  <si>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</si>
  <si>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</si>
  <si>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</si>
  <si>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</si>
  <si>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</si>
  <si>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</si>
  <si>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</si>
  <si>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</si>
  <si>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</si>
  <si>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</si>
  <si>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</si>
  <si>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</si>
  <si>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</si>
  <si>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</si>
  <si>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</si>
  <si>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</si>
  <si>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</si>
  <si>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</si>
  <si>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</si>
  <si>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</si>
  <si>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</si>
  <si>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</si>
  <si>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</si>
  <si>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</si>
  <si>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</si>
  <si>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</si>
  <si>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</si>
  <si>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</si>
  <si>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</si>
  <si>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</si>
  <si>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</si>
  <si>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</si>
  <si>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</si>
  <si>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</si>
  <si>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</si>
  <si>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</si>
  <si>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</si>
  <si>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</si>
  <si>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</si>
  <si>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</si>
  <si>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</si>
  <si>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</si>
  <si>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</si>
  <si>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</si>
  <si>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</si>
  <si>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</si>
  <si>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</si>
  <si>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</si>
  <si>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</si>
  <si>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</si>
  <si>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</si>
  <si>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</si>
  <si>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</si>
  <si>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</si>
  <si>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</si>
  <si>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</si>
  <si>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</si>
  <si>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</si>
  <si>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</si>
  <si>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</si>
  <si>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</si>
  <si>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</si>
  <si>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</si>
  <si>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</si>
  <si>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</si>
  <si>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</si>
  <si>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</si>
  <si>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</si>
  <si>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</si>
  <si>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</si>
  <si>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</si>
  <si>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</si>
  <si>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</si>
  <si>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</si>
  <si>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</si>
  <si>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</si>
  <si>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</si>
  <si>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</si>
  <si>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</si>
  <si>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</si>
  <si>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</si>
  <si>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</si>
  <si>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</si>
  <si>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</si>
  <si>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</si>
  <si>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</si>
  <si>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</si>
  <si>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</si>
  <si>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</si>
  <si>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</si>
  <si>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</si>
  <si>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</si>
  <si>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</si>
  <si>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</si>
  <si>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</si>
  <si>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</si>
  <si>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</si>
  <si>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</si>
  <si>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</si>
  <si>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</si>
  <si>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</si>
  <si>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</si>
  <si>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</si>
  <si>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</si>
  <si>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</si>
  <si>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</si>
  <si>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</si>
  <si>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</si>
  <si>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</si>
  <si>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</si>
  <si>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</si>
  <si>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</si>
  <si>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</si>
  <si>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</si>
  <si>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</si>
  <si>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</si>
  <si>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</si>
  <si>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</si>
  <si>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</si>
  <si>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</si>
  <si>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</si>
  <si>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</si>
  <si>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</si>
  <si>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</si>
  <si>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</si>
  <si>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</si>
  <si>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</si>
  <si>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</si>
  <si>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</si>
  <si>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</si>
  <si>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</si>
  <si>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</si>
  <si>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</si>
  <si>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</si>
  <si>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</si>
  <si>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</si>
  <si>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</si>
  <si>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</si>
  <si>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</si>
  <si>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</si>
  <si>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</si>
  <si>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</si>
  <si>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</si>
  <si>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</si>
  <si>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</si>
  <si>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</si>
  <si>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</si>
  <si>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</si>
  <si>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</si>
  <si>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</si>
  <si>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</si>
  <si>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</si>
  <si>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</si>
  <si>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</si>
  <si>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</si>
  <si>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</si>
  <si>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</si>
  <si>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</si>
  <si>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</si>
  <si>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</si>
  <si>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</si>
  <si>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</si>
  <si>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</si>
  <si>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</si>
  <si>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</si>
  <si>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</si>
  <si>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</si>
  <si>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</si>
  <si>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</si>
  <si>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</si>
  <si>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</si>
  <si>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</si>
  <si>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</si>
  <si>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</si>
  <si>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</si>
  <si>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</si>
  <si>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</si>
  <si>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</si>
  <si>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</si>
  <si>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</si>
  <si>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</si>
  <si>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</si>
  <si>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</si>
  <si>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</si>
  <si>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</si>
  <si>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</si>
  <si>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</si>
  <si>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</si>
  <si>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</si>
  <si>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</si>
  <si>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</si>
  <si>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</si>
  <si>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</si>
  <si>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</si>
  <si>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</si>
  <si>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</si>
  <si>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</si>
  <si>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</si>
  <si>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</si>
  <si>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</si>
  <si>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</si>
  <si>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</si>
  <si>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</si>
  <si>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</si>
  <si>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</si>
  <si>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</si>
  <si>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</si>
  <si>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</si>
  <si>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</si>
  <si>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</si>
  <si>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</si>
  <si>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</si>
  <si>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</si>
  <si>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</si>
  <si>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</si>
  <si>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</si>
  <si>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</si>
  <si>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</si>
  <si>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</si>
  <si>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</si>
  <si>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</si>
  <si>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</si>
  <si>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</si>
  <si>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</si>
  <si>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</si>
  <si>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</si>
  <si>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</si>
  <si>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</si>
  <si>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</si>
  <si>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Card Less</t>
  </si>
  <si>
    <t>28.09.2021</t>
  </si>
  <si>
    <t>29.09.2021</t>
  </si>
  <si>
    <t>Date :29.09.2021</t>
  </si>
  <si>
    <t>Date:30.09.2021</t>
  </si>
  <si>
    <t>16-31 August'21</t>
  </si>
  <si>
    <t>1-15 Sep'21</t>
  </si>
  <si>
    <t>Sim@DD(53+131)</t>
  </si>
  <si>
    <t>Sim@DD(55+106131)</t>
  </si>
  <si>
    <t>Sim@DD(57+85)</t>
  </si>
  <si>
    <t>30.09.2021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</si>
</sst>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57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123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16</v>
      </c>
      <c r="B4" s="338" t="s">
        <v>17</v>
      </c>
      <c r="C4" s="338" t="s">
        <v>18</v>
      </c>
      <c r="D4" s="340" t="s">
        <v>19</v>
      </c>
      <c r="E4" s="340" t="s">
        <v>115</v>
      </c>
      <c r="F4" s="340" t="s">
        <v>20</v>
      </c>
      <c r="G4" s="340" t="s">
        <v>21</v>
      </c>
      <c r="H4" s="340" t="s">
        <v>22</v>
      </c>
      <c r="I4" s="340" t="s">
        <v>23</v>
      </c>
      <c r="J4" s="340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140</v>
      </c>
      <c r="Q4" s="344" t="s">
        <v>241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146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148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186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189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204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205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210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211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214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215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216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>
        <v>387</v>
      </c>
      <c r="R16" s="196">
        <f t="shared" si="0"/>
        <v>2665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217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>
        <v>235</v>
      </c>
      <c r="R17" s="196">
        <f t="shared" si="0"/>
        <v>2106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218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219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>
        <v>50</v>
      </c>
      <c r="R19" s="196">
        <f>SUM(B19:Q19)</f>
        <v>2285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221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223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>
        <v>100</v>
      </c>
      <c r="R21" s="196">
        <f t="shared" si="0"/>
        <v>2008</v>
      </c>
      <c r="S21" s="76"/>
      <c r="T21" s="53"/>
    </row>
    <row r="22" spans="1:24" s="75" customFormat="1" x14ac:dyDescent="0.25">
      <c r="A22" s="203" t="s">
        <v>224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234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235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236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237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238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239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240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>
        <v>179</v>
      </c>
      <c r="R29" s="196">
        <f>SUM(B29:Q29)</f>
        <v>2529</v>
      </c>
      <c r="S29" s="76"/>
      <c r="T29" s="82"/>
      <c r="U29" s="83"/>
      <c r="V29" s="83"/>
    </row>
    <row r="30" spans="1:24" s="75" customFormat="1" x14ac:dyDescent="0.25">
      <c r="A30" s="208" t="s">
        <v>242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243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 t="s">
        <v>251</v>
      </c>
      <c r="B32" s="207"/>
      <c r="C32" s="208">
        <v>400</v>
      </c>
      <c r="D32" s="208"/>
      <c r="E32" s="208">
        <v>280</v>
      </c>
      <c r="F32" s="208"/>
      <c r="G32" s="316">
        <v>2268</v>
      </c>
      <c r="H32" s="208"/>
      <c r="I32" s="208">
        <v>890</v>
      </c>
      <c r="J32" s="208">
        <v>500</v>
      </c>
      <c r="K32" s="208"/>
      <c r="L32" s="208"/>
      <c r="M32" s="208">
        <v>7000</v>
      </c>
      <c r="N32" s="208"/>
      <c r="O32" s="208"/>
      <c r="P32" s="208"/>
      <c r="Q32" s="210">
        <v>713</v>
      </c>
      <c r="R32" s="196">
        <f t="shared" si="0"/>
        <v>12051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5300</v>
      </c>
      <c r="D37" s="200">
        <f t="shared" si="1"/>
        <v>40</v>
      </c>
      <c r="E37" s="200">
        <f t="shared" si="1"/>
        <v>4569</v>
      </c>
      <c r="F37" s="200">
        <f t="shared" si="1"/>
        <v>0</v>
      </c>
      <c r="G37" s="200">
        <f t="shared" si="1"/>
        <v>46759.331000000006</v>
      </c>
      <c r="H37" s="200">
        <f t="shared" si="1"/>
        <v>0</v>
      </c>
      <c r="I37" s="200">
        <f t="shared" si="1"/>
        <v>890</v>
      </c>
      <c r="J37" s="200">
        <f t="shared" si="1"/>
        <v>500</v>
      </c>
      <c r="K37" s="200">
        <f t="shared" si="1"/>
        <v>0</v>
      </c>
      <c r="L37" s="200">
        <f t="shared" si="1"/>
        <v>0</v>
      </c>
      <c r="M37" s="200">
        <f t="shared" si="1"/>
        <v>7000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3659</v>
      </c>
      <c r="R37" s="202">
        <f>SUM(R6:R36)</f>
        <v>68917.331000000006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146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148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186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189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204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205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210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211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211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215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216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216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217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218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220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221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223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224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234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235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236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237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238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239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240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242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243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 t="s">
        <v>251</v>
      </c>
      <c r="B33" s="56">
        <v>462000</v>
      </c>
      <c r="C33" s="57">
        <v>500000</v>
      </c>
      <c r="D33" s="34">
        <f t="shared" ref="D33:D82" si="1">D32+B33-C33</f>
        <v>106731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106731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106731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106731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106731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106731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106731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106731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106731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106731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106731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106731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106731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106731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106731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106731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106731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106731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106731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106731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106731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106731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106731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106731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106731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106731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106731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106731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106731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106731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106731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106731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106731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106731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106731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106731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106731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106731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106731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106731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106731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106731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106731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106731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106731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106731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106731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106731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106731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106731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7457231</v>
      </c>
      <c r="C83" s="30">
        <f>SUM(C4:C77)</f>
        <v>7350500</v>
      </c>
      <c r="D83" s="34">
        <f>D82</f>
        <v>106731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zoomScaleNormal="100" workbookViewId="0">
      <selection activeCell="I12" sqref="I1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245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147</v>
      </c>
      <c r="C7" s="285">
        <v>25000</v>
      </c>
      <c r="D7" s="366"/>
      <c r="E7" s="286" t="s">
        <v>147</v>
      </c>
      <c r="F7" s="307">
        <v>25000</v>
      </c>
      <c r="G7" s="22"/>
    </row>
    <row r="8" spans="2:13" ht="43.5" customHeight="1" x14ac:dyDescent="0.25">
      <c r="B8" s="308" t="s">
        <v>202</v>
      </c>
      <c r="C8" s="306">
        <v>2000000</v>
      </c>
      <c r="D8" s="366"/>
      <c r="E8" s="288" t="s">
        <v>1</v>
      </c>
      <c r="F8" s="314">
        <v>1239036.3999999999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203</v>
      </c>
      <c r="C9" s="293">
        <v>2000000</v>
      </c>
      <c r="D9" s="366"/>
      <c r="E9" s="289" t="s">
        <v>4</v>
      </c>
      <c r="F9" s="300">
        <v>106731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68917.331000000006</v>
      </c>
      <c r="D10" s="366"/>
      <c r="E10" s="289" t="s">
        <v>2</v>
      </c>
      <c r="F10" s="300">
        <v>335477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191</v>
      </c>
      <c r="C11" s="294">
        <v>0</v>
      </c>
      <c r="D11" s="366"/>
      <c r="E11" s="291" t="s">
        <v>197</v>
      </c>
      <c r="F11" s="301">
        <v>197317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192</v>
      </c>
      <c r="C12" s="295">
        <f>C10+C11</f>
        <v>68917.331000000006</v>
      </c>
      <c r="D12" s="366"/>
      <c r="E12" s="290" t="s">
        <v>7</v>
      </c>
      <c r="F12" s="302">
        <v>473670.62150000012</v>
      </c>
      <c r="G12" s="3"/>
      <c r="K12" s="101"/>
      <c r="L12" s="126"/>
      <c r="M12" s="126"/>
    </row>
    <row r="13" spans="2:13" ht="43.5" customHeight="1" x14ac:dyDescent="0.25">
      <c r="B13" s="279" t="s">
        <v>190</v>
      </c>
      <c r="C13" s="294">
        <v>74882.352499999994</v>
      </c>
      <c r="D13" s="366"/>
      <c r="E13" s="290" t="s">
        <v>198</v>
      </c>
      <c r="F13" s="309">
        <v>46267</v>
      </c>
      <c r="G13" s="19"/>
      <c r="K13" s="220"/>
      <c r="L13" s="221"/>
      <c r="M13" s="222"/>
    </row>
    <row r="14" spans="2:13" ht="49.5" customHeight="1" thickBot="1" x14ac:dyDescent="0.3">
      <c r="B14" s="281" t="s">
        <v>193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194</v>
      </c>
      <c r="C15" s="297">
        <f>C13+C14</f>
        <v>74882.352499999994</v>
      </c>
      <c r="D15" s="366"/>
      <c r="E15" s="289" t="s">
        <v>199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195</v>
      </c>
      <c r="C16" s="298">
        <f>C15-C12</f>
        <v>5965.021499999988</v>
      </c>
      <c r="D16" s="366"/>
      <c r="E16" s="291" t="s">
        <v>213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212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196</v>
      </c>
      <c r="C18" s="311">
        <f>C9+C13-C12+C17</f>
        <v>2005965.0215</v>
      </c>
      <c r="D18" s="367"/>
      <c r="E18" s="312" t="s">
        <v>3</v>
      </c>
      <c r="F18" s="313">
        <f>F8+F9+F10+F11+F12-F15+F16-F13</f>
        <v>2005965.0214999998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200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139</v>
      </c>
      <c r="L23" s="65" t="s">
        <v>141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143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144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189</v>
      </c>
      <c r="L40" s="65" t="s">
        <v>201</v>
      </c>
      <c r="M40" s="65">
        <v>1500</v>
      </c>
    </row>
    <row r="41" spans="2:13" x14ac:dyDescent="0.25">
      <c r="K41" s="65" t="s">
        <v>217</v>
      </c>
      <c r="L41" s="65" t="s">
        <v>201</v>
      </c>
      <c r="M41" s="65">
        <v>750</v>
      </c>
    </row>
    <row r="42" spans="2:13" x14ac:dyDescent="0.25">
      <c r="K42" s="65" t="s">
        <v>217</v>
      </c>
      <c r="L42" s="65" t="s">
        <v>131</v>
      </c>
      <c r="M42" s="65">
        <v>4680</v>
      </c>
    </row>
    <row r="43" spans="2:13" x14ac:dyDescent="0.25">
      <c r="K43" s="65" t="s">
        <v>221</v>
      </c>
      <c r="L43" s="65" t="s">
        <v>131</v>
      </c>
      <c r="M43" s="65">
        <v>5625</v>
      </c>
    </row>
    <row r="44" spans="2:13" x14ac:dyDescent="0.25">
      <c r="K44" s="319" t="s">
        <v>225</v>
      </c>
      <c r="L44" s="318" t="s">
        <v>248</v>
      </c>
      <c r="M44" s="319">
        <v>35144</v>
      </c>
    </row>
    <row r="45" spans="2:13" x14ac:dyDescent="0.25">
      <c r="K45" s="319" t="s">
        <v>227</v>
      </c>
      <c r="L45" s="318" t="s">
        <v>249</v>
      </c>
      <c r="M45" s="319">
        <v>35526</v>
      </c>
    </row>
    <row r="46" spans="2:13" x14ac:dyDescent="0.25">
      <c r="K46" s="319" t="s">
        <v>229</v>
      </c>
      <c r="L46" s="318" t="s">
        <v>250</v>
      </c>
      <c r="M46" s="319">
        <v>27122</v>
      </c>
    </row>
    <row r="47" spans="2:13" x14ac:dyDescent="0.25">
      <c r="K47" s="65" t="s">
        <v>234</v>
      </c>
      <c r="L47" s="65" t="s">
        <v>82</v>
      </c>
      <c r="M47" s="65">
        <v>2295</v>
      </c>
    </row>
    <row r="48" spans="2:13" x14ac:dyDescent="0.25">
      <c r="K48" s="65" t="s">
        <v>243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197317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U31" sqref="U31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244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480</v>
      </c>
      <c r="G13" s="113">
        <v>160</v>
      </c>
      <c r="H13" s="113">
        <v>900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145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60</v>
      </c>
      <c r="G17" s="113">
        <v>100</v>
      </c>
      <c r="H17" s="117">
        <v>40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188</v>
      </c>
      <c r="C19" s="131" t="s">
        <v>187</v>
      </c>
      <c r="D19" s="103"/>
      <c r="E19" s="237"/>
      <c r="F19" s="243">
        <v>10</v>
      </c>
      <c r="G19" s="113">
        <v>30</v>
      </c>
      <c r="H19" s="113">
        <v>20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142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90</v>
      </c>
      <c r="G22" s="113">
        <v>510</v>
      </c>
      <c r="H22" s="117">
        <v>250</v>
      </c>
      <c r="I22" s="113"/>
      <c r="J22" s="117"/>
      <c r="K22" s="117"/>
      <c r="L22" s="113"/>
      <c r="M22" s="114"/>
      <c r="N22" s="115">
        <v>4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640</v>
      </c>
      <c r="G29" s="129">
        <f t="shared" si="1"/>
        <v>800</v>
      </c>
      <c r="H29" s="129">
        <f t="shared" si="1"/>
        <v>1760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94</v>
      </c>
      <c r="O29" s="129">
        <f t="shared" si="1"/>
        <v>35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209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206</v>
      </c>
      <c r="C6" s="413"/>
      <c r="D6" s="219" t="s">
        <v>207</v>
      </c>
      <c r="E6" s="414" t="s">
        <v>208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7" workbookViewId="0">
      <selection activeCell="J22" sqref="J22:J2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149</v>
      </c>
      <c r="B6" s="263" t="s">
        <v>150</v>
      </c>
      <c r="C6" s="263" t="s">
        <v>151</v>
      </c>
      <c r="D6" s="263"/>
      <c r="E6" s="263"/>
      <c r="F6" s="110" t="s">
        <v>152</v>
      </c>
      <c r="G6" s="110" t="s">
        <v>153</v>
      </c>
      <c r="H6" s="267"/>
      <c r="I6" s="110" t="s">
        <v>149</v>
      </c>
      <c r="J6" s="110" t="s">
        <v>154</v>
      </c>
      <c r="K6" s="110" t="s">
        <v>155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156</v>
      </c>
      <c r="B7" s="112" t="s">
        <v>166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157</v>
      </c>
      <c r="B8" s="112" t="s">
        <v>185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158</v>
      </c>
      <c r="B9" s="112" t="s">
        <v>167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159</v>
      </c>
      <c r="B10" s="112" t="s">
        <v>168</v>
      </c>
      <c r="C10" s="99">
        <v>15836</v>
      </c>
      <c r="D10" s="100"/>
      <c r="E10" s="99"/>
      <c r="F10" s="99">
        <v>2673</v>
      </c>
      <c r="G10" s="99"/>
      <c r="H10" s="260"/>
      <c r="I10" s="99" t="s">
        <v>173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160</v>
      </c>
      <c r="B11" s="112" t="s">
        <v>169</v>
      </c>
      <c r="C11" s="99"/>
      <c r="D11" s="100"/>
      <c r="E11" s="99"/>
      <c r="F11" s="99"/>
      <c r="G11" s="99">
        <v>18000</v>
      </c>
      <c r="H11" s="260"/>
      <c r="I11" s="99" t="s">
        <v>174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161</v>
      </c>
      <c r="B12" s="112"/>
      <c r="C12" s="99"/>
      <c r="D12" s="100"/>
      <c r="E12" s="99"/>
      <c r="F12" s="99"/>
      <c r="G12" s="99">
        <v>18000</v>
      </c>
      <c r="H12" s="260"/>
      <c r="I12" s="99" t="s">
        <v>175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162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176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163</v>
      </c>
      <c r="B14" s="112"/>
      <c r="C14" s="99"/>
      <c r="D14" s="100"/>
      <c r="E14" s="99"/>
      <c r="F14" s="99"/>
      <c r="G14" s="99"/>
      <c r="H14" s="260"/>
      <c r="I14" s="99" t="s">
        <v>178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164</v>
      </c>
      <c r="B15" s="112"/>
      <c r="C15" s="100"/>
      <c r="D15" s="100"/>
      <c r="E15" s="99"/>
      <c r="F15" s="99"/>
      <c r="G15" s="99"/>
      <c r="H15" s="260"/>
      <c r="I15" s="99" t="s">
        <v>177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165</v>
      </c>
      <c r="B16" s="112"/>
      <c r="C16" s="99"/>
      <c r="D16" s="100"/>
      <c r="E16" s="99"/>
      <c r="F16" s="99"/>
      <c r="G16" s="99"/>
      <c r="H16" s="260"/>
      <c r="I16" s="99" t="s">
        <v>179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246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247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233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232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139</v>
      </c>
      <c r="B9" s="325" t="s">
        <v>141</v>
      </c>
      <c r="C9" s="327">
        <v>750</v>
      </c>
      <c r="D9" s="190"/>
    </row>
    <row r="10" spans="1:4" ht="15.75" x14ac:dyDescent="0.25">
      <c r="A10" s="324" t="s">
        <v>143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144</v>
      </c>
      <c r="B11" s="326" t="s">
        <v>82</v>
      </c>
      <c r="C11" s="331">
        <v>5023</v>
      </c>
      <c r="D11" s="190"/>
    </row>
    <row r="12" spans="1:4" x14ac:dyDescent="0.25">
      <c r="A12" s="65" t="s">
        <v>189</v>
      </c>
      <c r="B12" s="65" t="s">
        <v>201</v>
      </c>
      <c r="C12" s="65">
        <v>1500</v>
      </c>
      <c r="D12" s="190"/>
    </row>
    <row r="13" spans="1:4" x14ac:dyDescent="0.25">
      <c r="A13" s="65" t="s">
        <v>217</v>
      </c>
      <c r="B13" s="65" t="s">
        <v>201</v>
      </c>
      <c r="C13" s="65">
        <v>750</v>
      </c>
      <c r="D13" s="190"/>
    </row>
    <row r="14" spans="1:4" x14ac:dyDescent="0.25">
      <c r="A14" s="319" t="s">
        <v>225</v>
      </c>
      <c r="B14" s="319" t="s">
        <v>226</v>
      </c>
      <c r="C14" s="319">
        <v>74681</v>
      </c>
      <c r="D14" s="190"/>
    </row>
    <row r="15" spans="1:4" x14ac:dyDescent="0.25">
      <c r="A15" s="319" t="s">
        <v>227</v>
      </c>
      <c r="B15" s="319" t="s">
        <v>228</v>
      </c>
      <c r="C15" s="319">
        <v>75063</v>
      </c>
      <c r="D15" s="190"/>
    </row>
    <row r="16" spans="1:4" x14ac:dyDescent="0.25">
      <c r="A16" s="319" t="s">
        <v>229</v>
      </c>
      <c r="B16" s="319" t="s">
        <v>230</v>
      </c>
      <c r="C16" s="319">
        <v>69715</v>
      </c>
      <c r="D16" s="190"/>
    </row>
    <row r="17" spans="1:4" x14ac:dyDescent="0.25">
      <c r="A17" s="332" t="s">
        <v>231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2021-09-30T16:33:41Z</dcterms:modified>
</cp:coreProperties>
</file>