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  <fileRecoveryPr repairLoad="1"/>
</workbook>
</file>

<file path=xl/calcChain.xml><?xml version="1.0" encoding="utf-8"?>
<calcChain xmlns="http://schemas.openxmlformats.org/spreadsheetml/2006/main"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20" l="1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<sst xmlns="http://schemas.openxmlformats.org/spreadsheetml/2006/main" count="1514" uniqueCount="73">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</sst>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1" t="s">
        <v>44</v>
      </c>
      <c r="B28" s="82"/>
      <c r="C28" s="83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4" t="s">
        <v>45</v>
      </c>
      <c r="B29" s="85"/>
      <c r="C29" s="8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E30" sqref="E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>
        <v>1553928633</v>
      </c>
    </row>
    <row r="3" spans="1:21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1" t="s">
        <v>44</v>
      </c>
      <c r="B28" s="82"/>
      <c r="C28" s="83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4" t="s">
        <v>45</v>
      </c>
      <c r="B29" s="85"/>
      <c r="C29" s="86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1" t="s">
        <v>44</v>
      </c>
      <c r="B28" s="82"/>
      <c r="C28" s="83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4" t="s">
        <v>45</v>
      </c>
      <c r="B29" s="85"/>
      <c r="C29" s="86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4" spans="1:22" x14ac:dyDescent="0.25">
      <c r="A4" s="95" t="s">
        <v>1</v>
      </c>
      <c r="B4" s="95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1" t="s">
        <v>44</v>
      </c>
      <c r="B28" s="82"/>
      <c r="C28" s="83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4" t="s">
        <v>45</v>
      </c>
      <c r="B29" s="85"/>
      <c r="C29" s="86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V2">
        <v>115</v>
      </c>
    </row>
    <row r="3" spans="1:23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5" t="s">
        <v>2</v>
      </c>
      <c r="B5" s="95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81" t="s">
        <v>44</v>
      </c>
      <c r="B28" s="82"/>
      <c r="C28" s="83"/>
      <c r="D28" s="44">
        <f>SUM(D7:D27)</f>
        <v>386948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426318</v>
      </c>
      <c r="N28" s="56">
        <f t="shared" si="7"/>
        <v>441735</v>
      </c>
      <c r="O28" s="57">
        <f t="shared" si="7"/>
        <v>11723.744999999997</v>
      </c>
      <c r="P28" s="56">
        <f t="shared" si="7"/>
        <v>0</v>
      </c>
      <c r="Q28" s="56">
        <f t="shared" si="7"/>
        <v>3654</v>
      </c>
      <c r="R28" s="56">
        <f t="shared" si="7"/>
        <v>426357.25499999995</v>
      </c>
      <c r="S28" s="56">
        <f t="shared" si="7"/>
        <v>4050.0209999999997</v>
      </c>
      <c r="T28" s="56">
        <f t="shared" si="7"/>
        <v>396.02099999999984</v>
      </c>
      <c r="U28" s="71">
        <f t="shared" si="7"/>
        <v>2063</v>
      </c>
      <c r="V28" s="71">
        <f t="shared" si="7"/>
        <v>424294.25499999995</v>
      </c>
      <c r="W28" s="71">
        <f t="shared" si="7"/>
        <v>562</v>
      </c>
    </row>
    <row r="29" spans="1:23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1" t="s">
        <v>44</v>
      </c>
      <c r="B28" s="82"/>
      <c r="C28" s="83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4" t="s">
        <v>45</v>
      </c>
      <c r="B29" s="85"/>
      <c r="C29" s="86"/>
      <c r="D29" s="48">
        <f>D4+D5-D28</f>
        <v>197813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6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4" t="s">
        <v>45</v>
      </c>
      <c r="B29" s="85"/>
      <c r="C29" s="86"/>
      <c r="D29" s="48">
        <f>D4+D5-D28</f>
        <v>585354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8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8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8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8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8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8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8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8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8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8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8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8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8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8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8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8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1" t="s">
        <v>44</v>
      </c>
      <c r="B28" s="82"/>
      <c r="C28" s="83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4" t="s">
        <v>45</v>
      </c>
      <c r="B29" s="85"/>
      <c r="C29" s="86"/>
      <c r="D29" s="48">
        <f>D4+D5-D28</f>
        <v>417611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zoomScaleNormal="100" workbookViewId="0">
      <pane ySplit="6" topLeftCell="A16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'19'!D29</f>
        <v>417611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5" t="s">
        <v>2</v>
      </c>
      <c r="B5" s="95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9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9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9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9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9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9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9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9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9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9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9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9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9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9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9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9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9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9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9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9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80">
        <f t="shared" si="6"/>
        <v>18294.29</v>
      </c>
    </row>
    <row r="28" spans="1:23" ht="16.5" thickBot="1" x14ac:dyDescent="0.3">
      <c r="A28" s="81" t="s">
        <v>44</v>
      </c>
      <c r="B28" s="82"/>
      <c r="C28" s="83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361011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361011</v>
      </c>
      <c r="E4" s="2">
        <f>'21'!E29</f>
        <v>3160</v>
      </c>
      <c r="F4" s="2">
        <f>'21'!F29</f>
        <v>11650</v>
      </c>
      <c r="G4" s="2">
        <f>'21'!G29</f>
        <v>0</v>
      </c>
      <c r="H4" s="2">
        <f>'21'!H29</f>
        <v>29730</v>
      </c>
      <c r="I4" s="2">
        <f>'21'!I29</f>
        <v>1668</v>
      </c>
      <c r="J4" s="2">
        <f>'21'!J29</f>
        <v>613</v>
      </c>
      <c r="K4" s="2">
        <f>'21'!K29</f>
        <v>266</v>
      </c>
      <c r="L4" s="2">
        <f>'21'!L29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361011</v>
      </c>
      <c r="E4" s="2">
        <f>'22'!E29</f>
        <v>3160</v>
      </c>
      <c r="F4" s="2">
        <f>'22'!F29</f>
        <v>11650</v>
      </c>
      <c r="G4" s="2">
        <f>'22'!G29</f>
        <v>0</v>
      </c>
      <c r="H4" s="2">
        <f>'22'!H29</f>
        <v>29730</v>
      </c>
      <c r="I4" s="2">
        <f>'22'!I29</f>
        <v>1668</v>
      </c>
      <c r="J4" s="2">
        <f>'22'!J29</f>
        <v>613</v>
      </c>
      <c r="K4" s="2">
        <f>'22'!K29</f>
        <v>266</v>
      </c>
      <c r="L4" s="2">
        <f>'22'!L29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361011</v>
      </c>
      <c r="E4" s="2">
        <f>'23'!E29</f>
        <v>3160</v>
      </c>
      <c r="F4" s="2">
        <f>'23'!F29</f>
        <v>11650</v>
      </c>
      <c r="G4" s="2">
        <f>'23'!G29</f>
        <v>0</v>
      </c>
      <c r="H4" s="2">
        <f>'23'!H29</f>
        <v>29730</v>
      </c>
      <c r="I4" s="2">
        <f>'23'!I29</f>
        <v>1668</v>
      </c>
      <c r="J4" s="2">
        <f>'23'!J29</f>
        <v>613</v>
      </c>
      <c r="K4" s="2">
        <f>'23'!K29</f>
        <v>266</v>
      </c>
      <c r="L4" s="2">
        <f>'23'!L29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361011</v>
      </c>
      <c r="E4" s="2">
        <f>'24'!E29</f>
        <v>3160</v>
      </c>
      <c r="F4" s="2">
        <f>'24'!F29</f>
        <v>11650</v>
      </c>
      <c r="G4" s="2">
        <f>'24'!G29</f>
        <v>0</v>
      </c>
      <c r="H4" s="2">
        <f>'24'!H29</f>
        <v>29730</v>
      </c>
      <c r="I4" s="2">
        <f>'24'!I29</f>
        <v>1668</v>
      </c>
      <c r="J4" s="2">
        <f>'24'!J29</f>
        <v>613</v>
      </c>
      <c r="K4" s="2">
        <f>'24'!K29</f>
        <v>266</v>
      </c>
      <c r="L4" s="2">
        <f>'24'!L29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361011</v>
      </c>
      <c r="E4" s="2">
        <f>'25'!E29</f>
        <v>3160</v>
      </c>
      <c r="F4" s="2">
        <f>'25'!F29</f>
        <v>11650</v>
      </c>
      <c r="G4" s="2">
        <f>'25'!G29</f>
        <v>0</v>
      </c>
      <c r="H4" s="2">
        <f>'25'!H29</f>
        <v>29730</v>
      </c>
      <c r="I4" s="2">
        <f>'25'!I29</f>
        <v>1668</v>
      </c>
      <c r="J4" s="2">
        <f>'25'!J29</f>
        <v>613</v>
      </c>
      <c r="K4" s="2">
        <f>'25'!K29</f>
        <v>266</v>
      </c>
      <c r="L4" s="2">
        <f>'25'!L29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361011</v>
      </c>
      <c r="E4" s="2">
        <f>'26'!E29</f>
        <v>3160</v>
      </c>
      <c r="F4" s="2">
        <f>'26'!F29</f>
        <v>11650</v>
      </c>
      <c r="G4" s="2">
        <f>'26'!G29</f>
        <v>0</v>
      </c>
      <c r="H4" s="2">
        <f>'26'!H29</f>
        <v>29730</v>
      </c>
      <c r="I4" s="2">
        <f>'26'!I29</f>
        <v>1668</v>
      </c>
      <c r="J4" s="2">
        <f>'26'!J29</f>
        <v>613</v>
      </c>
      <c r="K4" s="2">
        <f>'26'!K29</f>
        <v>266</v>
      </c>
      <c r="L4" s="2">
        <f>'26'!L29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361011</v>
      </c>
      <c r="E4" s="2">
        <f>'27'!E29</f>
        <v>3160</v>
      </c>
      <c r="F4" s="2">
        <f>'27'!F29</f>
        <v>11650</v>
      </c>
      <c r="G4" s="2">
        <f>'27'!G29</f>
        <v>0</v>
      </c>
      <c r="H4" s="2">
        <f>'27'!H29</f>
        <v>29730</v>
      </c>
      <c r="I4" s="2">
        <f>'27'!I29</f>
        <v>1668</v>
      </c>
      <c r="J4" s="2">
        <f>'27'!J29</f>
        <v>613</v>
      </c>
      <c r="K4" s="2">
        <f>'27'!K29</f>
        <v>266</v>
      </c>
      <c r="L4" s="2">
        <f>'27'!L29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361011</v>
      </c>
      <c r="E4" s="2">
        <f>'28'!E29</f>
        <v>3160</v>
      </c>
      <c r="F4" s="2">
        <f>'28'!F29</f>
        <v>11650</v>
      </c>
      <c r="G4" s="2">
        <f>'28'!G29</f>
        <v>0</v>
      </c>
      <c r="H4" s="2">
        <f>'28'!H29</f>
        <v>29730</v>
      </c>
      <c r="I4" s="2">
        <f>'28'!I29</f>
        <v>1668</v>
      </c>
      <c r="J4" s="2">
        <f>'28'!J29</f>
        <v>613</v>
      </c>
      <c r="K4" s="2">
        <f>'28'!K29</f>
        <v>266</v>
      </c>
      <c r="L4" s="2">
        <f>'28'!L29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0" sqref="G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1" t="s">
        <v>44</v>
      </c>
      <c r="B28" s="82"/>
      <c r="C28" s="83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361011</v>
      </c>
      <c r="E4" s="2">
        <f>'29'!E29</f>
        <v>3160</v>
      </c>
      <c r="F4" s="2">
        <f>'29'!F29</f>
        <v>11650</v>
      </c>
      <c r="G4" s="2">
        <f>'29'!G29</f>
        <v>0</v>
      </c>
      <c r="H4" s="2">
        <f>'29'!H29</f>
        <v>29730</v>
      </c>
      <c r="I4" s="2">
        <f>'29'!I29</f>
        <v>1668</v>
      </c>
      <c r="J4" s="2">
        <f>'29'!J29</f>
        <v>613</v>
      </c>
      <c r="K4" s="2">
        <f>'29'!K29</f>
        <v>266</v>
      </c>
      <c r="L4" s="2">
        <f>'29'!L29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361011</v>
      </c>
      <c r="E4" s="2">
        <f>'30'!E29</f>
        <v>3160</v>
      </c>
      <c r="F4" s="2">
        <f>'30'!F29</f>
        <v>11650</v>
      </c>
      <c r="G4" s="2">
        <f>'30'!G29</f>
        <v>0</v>
      </c>
      <c r="H4" s="2">
        <f>'30'!H29</f>
        <v>29730</v>
      </c>
      <c r="I4" s="2">
        <f>'30'!I29</f>
        <v>1668</v>
      </c>
      <c r="J4" s="2">
        <f>'30'!J29</f>
        <v>613</v>
      </c>
      <c r="K4" s="2">
        <f>'30'!K29</f>
        <v>266</v>
      </c>
      <c r="L4" s="2">
        <f>'30'!L29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F30" sqref="F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3485391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205026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232866</v>
      </c>
      <c r="N7" s="24">
        <f>D7+E7*20+F7*10+G7*9+H7*9+I7*191+J7*191+K7*182+L7*100</f>
        <v>242535</v>
      </c>
      <c r="O7" s="25">
        <f>M7*2.75%</f>
        <v>6403.8149999999996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1698</v>
      </c>
      <c r="R7" s="24">
        <f>M7-(M7*2.75%)+I7*191+J7*191+K7*182+L7*100-Q7</f>
        <v>234433.185</v>
      </c>
      <c r="S7" s="25">
        <f>M7*0.95%</f>
        <v>2212.2269999999999</v>
      </c>
      <c r="T7" s="27">
        <f>S7-Q7</f>
        <v>514.22699999999986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103465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111605</v>
      </c>
      <c r="N8" s="24">
        <f t="shared" ref="N8:N27" si="1">D8+E8*20+F8*10+G8*9+H8*9+I8*191+J8*191+K8*182+L8*100</f>
        <v>118436</v>
      </c>
      <c r="O8" s="25">
        <f t="shared" ref="O8:O27" si="2">M8*2.75%</f>
        <v>3069.1374999999998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1150</v>
      </c>
      <c r="R8" s="24">
        <f t="shared" ref="R8:R27" si="3">M8-(M8*2.75%)+I8*191+J8*191+K8*182+L8*100-Q8</f>
        <v>114216.8625</v>
      </c>
      <c r="S8" s="25">
        <f t="shared" ref="S8:S27" si="4">M8*0.95%</f>
        <v>1060.2474999999999</v>
      </c>
      <c r="T8" s="27">
        <f t="shared" ref="T8:T27" si="5">S8-Q8</f>
        <v>-89.752500000000055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264100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291450</v>
      </c>
      <c r="N9" s="24">
        <f t="shared" si="1"/>
        <v>301146</v>
      </c>
      <c r="O9" s="25">
        <f t="shared" si="2"/>
        <v>8014.875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2322</v>
      </c>
      <c r="R9" s="24">
        <f t="shared" si="3"/>
        <v>290809.125</v>
      </c>
      <c r="S9" s="25">
        <f t="shared" si="4"/>
        <v>2768.7750000000001</v>
      </c>
      <c r="T9" s="27">
        <f t="shared" si="5"/>
        <v>446.77500000000009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87496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90366</v>
      </c>
      <c r="N10" s="24">
        <f t="shared" si="1"/>
        <v>97606</v>
      </c>
      <c r="O10" s="25">
        <f t="shared" si="2"/>
        <v>2485.0650000000001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436</v>
      </c>
      <c r="R10" s="24">
        <f t="shared" si="3"/>
        <v>94684.934999999998</v>
      </c>
      <c r="S10" s="25">
        <f t="shared" si="4"/>
        <v>858.47699999999998</v>
      </c>
      <c r="T10" s="27">
        <f t="shared" si="5"/>
        <v>422.47699999999998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87975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100975</v>
      </c>
      <c r="N11" s="24">
        <f t="shared" si="1"/>
        <v>111444</v>
      </c>
      <c r="O11" s="25">
        <f t="shared" si="2"/>
        <v>2776.8125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529</v>
      </c>
      <c r="R11" s="24">
        <f t="shared" si="3"/>
        <v>108138.1875</v>
      </c>
      <c r="S11" s="25">
        <f t="shared" si="4"/>
        <v>959.26249999999993</v>
      </c>
      <c r="T11" s="27">
        <f t="shared" si="5"/>
        <v>430.26249999999993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80943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82843</v>
      </c>
      <c r="N12" s="24">
        <f t="shared" si="1"/>
        <v>84663</v>
      </c>
      <c r="O12" s="25">
        <f t="shared" si="2"/>
        <v>2278.1824999999999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418</v>
      </c>
      <c r="R12" s="24">
        <f t="shared" si="3"/>
        <v>81966.817500000005</v>
      </c>
      <c r="S12" s="25">
        <f t="shared" si="4"/>
        <v>787.00850000000003</v>
      </c>
      <c r="T12" s="27">
        <f t="shared" si="5"/>
        <v>369.00850000000003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84441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88831</v>
      </c>
      <c r="N13" s="24">
        <f t="shared" si="1"/>
        <v>88831</v>
      </c>
      <c r="O13" s="25">
        <f t="shared" si="2"/>
        <v>2442.8525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810</v>
      </c>
      <c r="R13" s="24">
        <f t="shared" si="3"/>
        <v>85578.147500000006</v>
      </c>
      <c r="S13" s="25">
        <f t="shared" si="4"/>
        <v>843.89449999999999</v>
      </c>
      <c r="T13" s="27">
        <f t="shared" si="5"/>
        <v>33.894499999999994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250745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260495</v>
      </c>
      <c r="N14" s="24">
        <f t="shared" si="1"/>
        <v>263169</v>
      </c>
      <c r="O14" s="25">
        <f t="shared" si="2"/>
        <v>7163.6125000000002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2023</v>
      </c>
      <c r="R14" s="24">
        <f t="shared" si="3"/>
        <v>253982.38750000001</v>
      </c>
      <c r="S14" s="25">
        <f t="shared" si="4"/>
        <v>2474.7024999999999</v>
      </c>
      <c r="T14" s="27">
        <f t="shared" si="5"/>
        <v>451.70249999999987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303956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319096</v>
      </c>
      <c r="N15" s="24">
        <f t="shared" si="1"/>
        <v>328457</v>
      </c>
      <c r="O15" s="25">
        <f t="shared" si="2"/>
        <v>8775.14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2523</v>
      </c>
      <c r="R15" s="24">
        <f t="shared" si="3"/>
        <v>317158.86</v>
      </c>
      <c r="S15" s="25">
        <f t="shared" si="4"/>
        <v>3031.4119999999998</v>
      </c>
      <c r="T15" s="27">
        <f t="shared" si="5"/>
        <v>508.41199999999981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266687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292697</v>
      </c>
      <c r="N16" s="24">
        <f t="shared" si="1"/>
        <v>301802</v>
      </c>
      <c r="O16" s="25">
        <f t="shared" si="2"/>
        <v>8049.1675000000005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2302</v>
      </c>
      <c r="R16" s="24">
        <f t="shared" si="3"/>
        <v>291450.83250000002</v>
      </c>
      <c r="S16" s="25">
        <f t="shared" si="4"/>
        <v>2780.6214999999997</v>
      </c>
      <c r="T16" s="27">
        <f t="shared" si="5"/>
        <v>478.62149999999974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168855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176105</v>
      </c>
      <c r="N17" s="24">
        <f t="shared" si="1"/>
        <v>184938</v>
      </c>
      <c r="O17" s="25">
        <f t="shared" si="2"/>
        <v>4842.8874999999998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1491</v>
      </c>
      <c r="R17" s="24">
        <f t="shared" si="3"/>
        <v>178604.11249999999</v>
      </c>
      <c r="S17" s="25">
        <f t="shared" si="4"/>
        <v>1672.9974999999999</v>
      </c>
      <c r="T17" s="27">
        <f t="shared" si="5"/>
        <v>181.99749999999995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193632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203272</v>
      </c>
      <c r="N18" s="24">
        <f t="shared" si="1"/>
        <v>214451</v>
      </c>
      <c r="O18" s="25">
        <f t="shared" si="2"/>
        <v>5589.9800000000005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2700</v>
      </c>
      <c r="R18" s="24">
        <f t="shared" si="3"/>
        <v>206161.02</v>
      </c>
      <c r="S18" s="25">
        <f t="shared" si="4"/>
        <v>1931.0840000000001</v>
      </c>
      <c r="T18" s="27">
        <f t="shared" si="5"/>
        <v>-768.91599999999994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196046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223076</v>
      </c>
      <c r="N19" s="24">
        <f t="shared" si="1"/>
        <v>241286</v>
      </c>
      <c r="O19" s="25">
        <f t="shared" si="2"/>
        <v>6134.59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4194</v>
      </c>
      <c r="R19" s="24">
        <f t="shared" si="3"/>
        <v>230957.41</v>
      </c>
      <c r="S19" s="25">
        <f t="shared" si="4"/>
        <v>2119.2219999999998</v>
      </c>
      <c r="T19" s="27">
        <f t="shared" si="5"/>
        <v>-2074.7780000000002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101537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104717</v>
      </c>
      <c r="N20" s="24">
        <f t="shared" si="1"/>
        <v>112148</v>
      </c>
      <c r="O20" s="25">
        <f t="shared" si="2"/>
        <v>2879.7175000000002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2110</v>
      </c>
      <c r="R20" s="24">
        <f t="shared" si="3"/>
        <v>107158.2825</v>
      </c>
      <c r="S20" s="25">
        <f t="shared" si="4"/>
        <v>994.81150000000002</v>
      </c>
      <c r="T20" s="27">
        <f t="shared" si="5"/>
        <v>-1115.1885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101582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102052</v>
      </c>
      <c r="N21" s="24">
        <f t="shared" si="1"/>
        <v>103007</v>
      </c>
      <c r="O21" s="25">
        <f t="shared" si="2"/>
        <v>2806.43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570</v>
      </c>
      <c r="R21" s="24">
        <f t="shared" si="3"/>
        <v>99630.57</v>
      </c>
      <c r="S21" s="25">
        <f t="shared" si="4"/>
        <v>969.49400000000003</v>
      </c>
      <c r="T21" s="27">
        <f t="shared" si="5"/>
        <v>399.49400000000003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309886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314686</v>
      </c>
      <c r="N22" s="24">
        <f t="shared" si="1"/>
        <v>329557</v>
      </c>
      <c r="O22" s="25">
        <f t="shared" si="2"/>
        <v>8653.8649999999998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2480</v>
      </c>
      <c r="R22" s="24">
        <f t="shared" si="3"/>
        <v>318423.13500000001</v>
      </c>
      <c r="S22" s="25">
        <f t="shared" si="4"/>
        <v>2989.5169999999998</v>
      </c>
      <c r="T22" s="27">
        <f t="shared" si="5"/>
        <v>509.51699999999983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135602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135602</v>
      </c>
      <c r="N23" s="24">
        <f t="shared" si="1"/>
        <v>140287</v>
      </c>
      <c r="O23" s="25">
        <f t="shared" si="2"/>
        <v>3729.0549999999998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1260</v>
      </c>
      <c r="R23" s="24">
        <f t="shared" si="3"/>
        <v>135297.94500000001</v>
      </c>
      <c r="S23" s="25">
        <f t="shared" si="4"/>
        <v>1288.2190000000001</v>
      </c>
      <c r="T23" s="27">
        <f t="shared" si="5"/>
        <v>28.219000000000051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279509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312149</v>
      </c>
      <c r="N24" s="24">
        <f t="shared" si="1"/>
        <v>324912</v>
      </c>
      <c r="O24" s="25">
        <f t="shared" si="2"/>
        <v>8584.0974999999999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2486</v>
      </c>
      <c r="R24" s="24">
        <f t="shared" si="3"/>
        <v>313841.90250000003</v>
      </c>
      <c r="S24" s="25">
        <f t="shared" si="4"/>
        <v>2965.4155000000001</v>
      </c>
      <c r="T24" s="27">
        <f t="shared" si="5"/>
        <v>479.41550000000007</v>
      </c>
    </row>
    <row r="25" spans="1:20" ht="15.75" x14ac:dyDescent="0.25">
      <c r="A25" s="28">
        <v>19</v>
      </c>
      <c r="B25" s="20">
        <v>1908446152</v>
      </c>
      <c r="C25" s="78" t="s">
        <v>41</v>
      </c>
      <c r="D25" s="77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174278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181028</v>
      </c>
      <c r="N25" s="24">
        <f t="shared" si="1"/>
        <v>196836</v>
      </c>
      <c r="O25" s="25">
        <f t="shared" si="2"/>
        <v>4978.2700000000004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1546</v>
      </c>
      <c r="R25" s="24">
        <f t="shared" si="3"/>
        <v>190311.73</v>
      </c>
      <c r="S25" s="25">
        <f t="shared" si="4"/>
        <v>1719.7659999999998</v>
      </c>
      <c r="T25" s="27">
        <f t="shared" si="5"/>
        <v>173.76599999999985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122902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123442</v>
      </c>
      <c r="N26" s="24">
        <f t="shared" si="1"/>
        <v>133329</v>
      </c>
      <c r="O26" s="25">
        <f t="shared" si="2"/>
        <v>3394.6550000000002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1004</v>
      </c>
      <c r="R26" s="24">
        <f t="shared" si="3"/>
        <v>128930.345</v>
      </c>
      <c r="S26" s="25">
        <f t="shared" si="4"/>
        <v>1172.6990000000001</v>
      </c>
      <c r="T26" s="27">
        <f t="shared" si="5"/>
        <v>168.69900000000007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179890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179890</v>
      </c>
      <c r="N27" s="40">
        <f t="shared" si="1"/>
        <v>186575</v>
      </c>
      <c r="O27" s="25">
        <f t="shared" si="2"/>
        <v>4946.9750000000004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2000</v>
      </c>
      <c r="R27" s="24">
        <f t="shared" si="3"/>
        <v>179628.02499999999</v>
      </c>
      <c r="S27" s="42">
        <f t="shared" si="4"/>
        <v>1708.9549999999999</v>
      </c>
      <c r="T27" s="43">
        <f t="shared" si="5"/>
        <v>-291.04500000000007</v>
      </c>
    </row>
    <row r="28" spans="1:20" ht="16.5" thickBot="1" x14ac:dyDescent="0.3">
      <c r="A28" s="81" t="s">
        <v>44</v>
      </c>
      <c r="B28" s="82"/>
      <c r="C28" s="83"/>
      <c r="D28" s="44">
        <f>SUM(D7:D27)</f>
        <v>3698553</v>
      </c>
      <c r="E28" s="45">
        <f>SUM(E7:E27)</f>
        <v>2940</v>
      </c>
      <c r="F28" s="45">
        <f t="shared" ref="F28:T28" si="6">SUM(F7:F27)</f>
        <v>4020</v>
      </c>
      <c r="G28" s="45">
        <f t="shared" si="6"/>
        <v>0</v>
      </c>
      <c r="H28" s="45">
        <f t="shared" si="6"/>
        <v>14410</v>
      </c>
      <c r="I28" s="45">
        <f t="shared" si="6"/>
        <v>747</v>
      </c>
      <c r="J28" s="45">
        <f t="shared" si="6"/>
        <v>41</v>
      </c>
      <c r="K28" s="45">
        <f t="shared" si="6"/>
        <v>152</v>
      </c>
      <c r="L28" s="45">
        <f t="shared" si="6"/>
        <v>0</v>
      </c>
      <c r="M28" s="45">
        <f t="shared" si="6"/>
        <v>3927243</v>
      </c>
      <c r="N28" s="45">
        <f t="shared" si="6"/>
        <v>4105415</v>
      </c>
      <c r="O28" s="46">
        <f t="shared" si="6"/>
        <v>107999.18250000001</v>
      </c>
      <c r="P28" s="45">
        <f t="shared" si="6"/>
        <v>0</v>
      </c>
      <c r="Q28" s="45">
        <f t="shared" si="6"/>
        <v>36052</v>
      </c>
      <c r="R28" s="45">
        <f t="shared" si="6"/>
        <v>3961363.8174999999</v>
      </c>
      <c r="S28" s="45">
        <f t="shared" si="6"/>
        <v>37308.808499999999</v>
      </c>
      <c r="T28" s="47">
        <f t="shared" si="6"/>
        <v>1256.8084999999985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1" t="s">
        <v>44</v>
      </c>
      <c r="B28" s="82"/>
      <c r="C28" s="83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4" t="s">
        <v>45</v>
      </c>
      <c r="B29" s="85"/>
      <c r="C29" s="86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0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1" t="s">
        <v>44</v>
      </c>
      <c r="B28" s="82"/>
      <c r="C28" s="83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4" t="s">
        <v>45</v>
      </c>
      <c r="B29" s="85"/>
      <c r="C29" s="86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1" t="s">
        <v>44</v>
      </c>
      <c r="B28" s="82"/>
      <c r="C28" s="83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1" t="s">
        <v>44</v>
      </c>
      <c r="B28" s="82"/>
      <c r="C28" s="83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1" t="s">
        <v>44</v>
      </c>
      <c r="B28" s="82"/>
      <c r="C28" s="83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2021-04-20T17:50:28Z</dcterms:modified>
</cp:coreProperties>
</file>