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5" l="1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<sst xmlns="http://schemas.openxmlformats.org/spreadsheetml/2006/main" count="1513" uniqueCount="86">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</sst>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4" t="s">
        <v>39</v>
      </c>
      <c r="B29" s="105"/>
      <c r="C29" s="106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63</v>
      </c>
      <c r="B4" s="115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1" t="s">
        <v>38</v>
      </c>
      <c r="B28" s="121"/>
      <c r="C28" s="121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5" t="s">
        <v>39</v>
      </c>
      <c r="B29" s="115"/>
      <c r="C29" s="115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79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2"/>
      <c r="O3" s="122"/>
      <c r="P3" s="122"/>
      <c r="Q3" s="122"/>
      <c r="R3" s="122"/>
      <c r="S3" s="122"/>
      <c r="T3" s="122"/>
    </row>
    <row r="4" spans="1:24" x14ac:dyDescent="0.25">
      <c r="A4" s="115" t="s">
        <v>1</v>
      </c>
      <c r="B4" s="115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6"/>
      <c r="O4" s="116"/>
      <c r="P4" s="116"/>
      <c r="Q4" s="116"/>
      <c r="R4" s="116"/>
      <c r="S4" s="116"/>
      <c r="T4" s="116"/>
      <c r="U4" s="116"/>
      <c r="V4" s="116"/>
    </row>
    <row r="5" spans="1:24" x14ac:dyDescent="0.25">
      <c r="A5" s="115" t="s">
        <v>2</v>
      </c>
      <c r="B5" s="115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00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3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4" x14ac:dyDescent="0.25">
      <c r="A4" s="115" t="s">
        <v>1</v>
      </c>
      <c r="B4" s="115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6"/>
      <c r="O4" s="116"/>
      <c r="P4" s="116"/>
      <c r="Q4" s="116"/>
      <c r="R4" s="116"/>
      <c r="S4" s="116"/>
      <c r="T4" s="116"/>
      <c r="U4" s="87"/>
      <c r="V4" s="87"/>
    </row>
    <row r="5" spans="1:24" x14ac:dyDescent="0.25">
      <c r="A5" s="115" t="s">
        <v>2</v>
      </c>
      <c r="B5" s="115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6"/>
      <c r="O5" s="116"/>
      <c r="P5" s="116"/>
      <c r="Q5" s="116"/>
      <c r="R5" s="116"/>
      <c r="S5" s="116"/>
      <c r="T5" s="116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1" t="s">
        <v>38</v>
      </c>
      <c r="B28" s="102"/>
      <c r="C28" s="103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4" t="s">
        <v>39</v>
      </c>
      <c r="B29" s="105"/>
      <c r="C29" s="106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6"/>
      <c r="O29" s="127"/>
      <c r="P29" s="127"/>
      <c r="Q29" s="127"/>
      <c r="R29" s="127"/>
      <c r="S29" s="127"/>
      <c r="T29" s="128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457416</v>
      </c>
      <c r="E4" s="2">
        <f>'26'!E29</f>
        <v>8420</v>
      </c>
      <c r="F4" s="2">
        <f>'26'!F29</f>
        <v>17210</v>
      </c>
      <c r="G4" s="2">
        <f>'26'!G29</f>
        <v>0</v>
      </c>
      <c r="H4" s="2">
        <f>'26'!H29</f>
        <v>28020</v>
      </c>
      <c r="I4" s="2">
        <f>'26'!I29</f>
        <v>367</v>
      </c>
      <c r="J4" s="2">
        <f>'26'!J29</f>
        <v>243</v>
      </c>
      <c r="K4" s="2">
        <f>'26'!K29</f>
        <v>307</v>
      </c>
      <c r="L4" s="2">
        <f>'26'!L29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457416</v>
      </c>
      <c r="E4" s="2">
        <f>'27'!E29</f>
        <v>8420</v>
      </c>
      <c r="F4" s="2">
        <f>'27'!F29</f>
        <v>17210</v>
      </c>
      <c r="G4" s="2">
        <f>'27'!G29</f>
        <v>0</v>
      </c>
      <c r="H4" s="2">
        <f>'27'!H29</f>
        <v>28020</v>
      </c>
      <c r="I4" s="2">
        <f>'27'!I29</f>
        <v>367</v>
      </c>
      <c r="J4" s="2">
        <f>'27'!J29</f>
        <v>243</v>
      </c>
      <c r="K4" s="2">
        <f>'27'!K29</f>
        <v>307</v>
      </c>
      <c r="L4" s="2">
        <f>'27'!L29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457416</v>
      </c>
      <c r="E4" s="2">
        <f>'28'!E29</f>
        <v>8420</v>
      </c>
      <c r="F4" s="2">
        <f>'28'!F29</f>
        <v>17210</v>
      </c>
      <c r="G4" s="2">
        <f>'28'!G29</f>
        <v>0</v>
      </c>
      <c r="H4" s="2">
        <f>'28'!H29</f>
        <v>28020</v>
      </c>
      <c r="I4" s="2">
        <f>'28'!I29</f>
        <v>367</v>
      </c>
      <c r="J4" s="2">
        <f>'28'!J29</f>
        <v>243</v>
      </c>
      <c r="K4" s="2">
        <f>'28'!K29</f>
        <v>307</v>
      </c>
      <c r="L4" s="2">
        <f>'28'!L29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457416</v>
      </c>
      <c r="E4" s="2">
        <f>'29'!E29</f>
        <v>8420</v>
      </c>
      <c r="F4" s="2">
        <f>'29'!F29</f>
        <v>17210</v>
      </c>
      <c r="G4" s="2">
        <f>'29'!G29</f>
        <v>0</v>
      </c>
      <c r="H4" s="2">
        <f>'29'!H29</f>
        <v>28020</v>
      </c>
      <c r="I4" s="2">
        <f>'29'!I29</f>
        <v>367</v>
      </c>
      <c r="J4" s="2">
        <f>'29'!J29</f>
        <v>243</v>
      </c>
      <c r="K4" s="2">
        <f>'29'!K29</f>
        <v>307</v>
      </c>
      <c r="L4" s="2">
        <f>'29'!L29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457416</v>
      </c>
      <c r="E4" s="2">
        <f>'30'!E29</f>
        <v>8420</v>
      </c>
      <c r="F4" s="2">
        <f>'30'!F29</f>
        <v>17210</v>
      </c>
      <c r="G4" s="2">
        <f>'30'!G29</f>
        <v>0</v>
      </c>
      <c r="H4" s="2">
        <f>'30'!H29</f>
        <v>28020</v>
      </c>
      <c r="I4" s="2">
        <f>'30'!I29</f>
        <v>367</v>
      </c>
      <c r="J4" s="2">
        <f>'30'!J29</f>
        <v>243</v>
      </c>
      <c r="K4" s="2">
        <f>'30'!K29</f>
        <v>307</v>
      </c>
      <c r="L4" s="2">
        <f>'30'!L29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4860372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249900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259430</v>
      </c>
      <c r="N7" s="24">
        <f>D7+E7*20+F7*10+G7*9+H7*9+I7*191+J7*191+K7*182+L7*100</f>
        <v>287720</v>
      </c>
      <c r="O7" s="25">
        <f>M7*2.75%</f>
        <v>7134.3249999999998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1816</v>
      </c>
      <c r="R7" s="24">
        <f>M7-(M7*2.75%)+I7*191+J7*191+K7*182+L7*100-Q7</f>
        <v>278769.67499999999</v>
      </c>
      <c r="S7" s="25">
        <f>M7*0.95%</f>
        <v>2464.585</v>
      </c>
      <c r="T7" s="27">
        <f>S7-Q7</f>
        <v>648.58500000000004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119061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133891</v>
      </c>
      <c r="N8" s="24">
        <f t="shared" ref="N8:N27" si="1">D8+E8*20+F8*10+G8*9+H8*9+I8*191+J8*191+K8*182+L8*100</f>
        <v>149299</v>
      </c>
      <c r="O8" s="25">
        <f t="shared" ref="O8:O27" si="2">M8*2.75%</f>
        <v>3682.0025000000001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1775</v>
      </c>
      <c r="R8" s="24">
        <f t="shared" ref="R8:R27" si="3">M8-(M8*2.75%)+I8*191+J8*191+K8*182+L8*100-Q8</f>
        <v>143841.9975</v>
      </c>
      <c r="S8" s="25">
        <f t="shared" ref="S8:S27" si="4">M8*0.95%</f>
        <v>1271.9645</v>
      </c>
      <c r="T8" s="27">
        <f t="shared" ref="T8:T27" si="5">S8-Q8</f>
        <v>-503.03549999999996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400616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447456</v>
      </c>
      <c r="N9" s="24">
        <f t="shared" si="1"/>
        <v>463511</v>
      </c>
      <c r="O9" s="25">
        <f t="shared" si="2"/>
        <v>12305.04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2674</v>
      </c>
      <c r="R9" s="24">
        <f t="shared" si="3"/>
        <v>448531.96</v>
      </c>
      <c r="S9" s="25">
        <f t="shared" si="4"/>
        <v>4250.8320000000003</v>
      </c>
      <c r="T9" s="27">
        <f t="shared" si="5"/>
        <v>1576.8320000000003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105405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111295</v>
      </c>
      <c r="N10" s="24">
        <f t="shared" si="1"/>
        <v>131251</v>
      </c>
      <c r="O10" s="25">
        <f t="shared" si="2"/>
        <v>3060.6125000000002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524</v>
      </c>
      <c r="R10" s="24">
        <f t="shared" si="3"/>
        <v>127666.3875</v>
      </c>
      <c r="S10" s="25">
        <f t="shared" si="4"/>
        <v>1057.3025</v>
      </c>
      <c r="T10" s="27">
        <f t="shared" si="5"/>
        <v>533.30250000000001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195575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229275</v>
      </c>
      <c r="N11" s="24">
        <f t="shared" si="1"/>
        <v>249167</v>
      </c>
      <c r="O11" s="25">
        <f t="shared" si="2"/>
        <v>6305.0625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1011</v>
      </c>
      <c r="R11" s="24">
        <f t="shared" si="3"/>
        <v>241850.9375</v>
      </c>
      <c r="S11" s="25">
        <f t="shared" si="4"/>
        <v>2178.1124999999997</v>
      </c>
      <c r="T11" s="27">
        <f t="shared" si="5"/>
        <v>1167.1124999999997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123036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138356</v>
      </c>
      <c r="N12" s="24">
        <f t="shared" si="1"/>
        <v>372948</v>
      </c>
      <c r="O12" s="25">
        <f t="shared" si="2"/>
        <v>3804.79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1099</v>
      </c>
      <c r="R12" s="24">
        <f t="shared" si="3"/>
        <v>368044.20999999996</v>
      </c>
      <c r="S12" s="25">
        <f t="shared" si="4"/>
        <v>1314.3820000000001</v>
      </c>
      <c r="T12" s="27">
        <f t="shared" si="5"/>
        <v>215.38200000000006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157202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176632</v>
      </c>
      <c r="N13" s="24">
        <f t="shared" si="1"/>
        <v>261218</v>
      </c>
      <c r="O13" s="25">
        <f t="shared" si="2"/>
        <v>4857.38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256275.62</v>
      </c>
      <c r="S13" s="25">
        <f t="shared" si="4"/>
        <v>1678.0039999999999</v>
      </c>
      <c r="T13" s="27">
        <f t="shared" si="5"/>
        <v>1593.0039999999999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275359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302064</v>
      </c>
      <c r="N14" s="24">
        <f t="shared" si="1"/>
        <v>321631</v>
      </c>
      <c r="O14" s="25">
        <f t="shared" si="2"/>
        <v>8306.76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2481</v>
      </c>
      <c r="R14" s="24">
        <f t="shared" si="3"/>
        <v>310843.24</v>
      </c>
      <c r="S14" s="25">
        <f t="shared" si="4"/>
        <v>2869.6079999999997</v>
      </c>
      <c r="T14" s="27">
        <f t="shared" si="5"/>
        <v>388.60799999999972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384237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414817</v>
      </c>
      <c r="N15" s="24">
        <f t="shared" si="1"/>
        <v>436377</v>
      </c>
      <c r="O15" s="25">
        <f t="shared" si="2"/>
        <v>11407.467500000001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2898</v>
      </c>
      <c r="R15" s="24">
        <f t="shared" si="3"/>
        <v>422071.53249999997</v>
      </c>
      <c r="S15" s="25">
        <f t="shared" si="4"/>
        <v>3940.7615000000001</v>
      </c>
      <c r="T15" s="27">
        <f t="shared" si="5"/>
        <v>1042.7615000000001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297863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320803</v>
      </c>
      <c r="N16" s="24">
        <f t="shared" si="1"/>
        <v>350284</v>
      </c>
      <c r="O16" s="25">
        <f t="shared" si="2"/>
        <v>8822.0825000000004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3017</v>
      </c>
      <c r="R16" s="24">
        <f t="shared" si="3"/>
        <v>338444.91749999998</v>
      </c>
      <c r="S16" s="25">
        <f t="shared" si="4"/>
        <v>3047.6284999999998</v>
      </c>
      <c r="T16" s="27">
        <f t="shared" si="5"/>
        <v>30.628499999999804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204583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229873</v>
      </c>
      <c r="N17" s="24">
        <f t="shared" si="1"/>
        <v>243609</v>
      </c>
      <c r="O17" s="25">
        <f t="shared" si="2"/>
        <v>6321.5074999999997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1391</v>
      </c>
      <c r="R17" s="24">
        <f t="shared" si="3"/>
        <v>235896.49249999999</v>
      </c>
      <c r="S17" s="25">
        <f t="shared" si="4"/>
        <v>2183.7934999999998</v>
      </c>
      <c r="T17" s="27">
        <f t="shared" si="5"/>
        <v>792.79349999999977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221341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229641</v>
      </c>
      <c r="N18" s="24">
        <f t="shared" si="1"/>
        <v>250808</v>
      </c>
      <c r="O18" s="25">
        <f t="shared" si="2"/>
        <v>6315.1274999999996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2848</v>
      </c>
      <c r="R18" s="24">
        <f t="shared" si="3"/>
        <v>241644.8725</v>
      </c>
      <c r="S18" s="25">
        <f t="shared" si="4"/>
        <v>2181.5895</v>
      </c>
      <c r="T18" s="27">
        <f t="shared" si="5"/>
        <v>-666.41049999999996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302848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323518</v>
      </c>
      <c r="N19" s="24">
        <f t="shared" si="1"/>
        <v>349478</v>
      </c>
      <c r="O19" s="25">
        <f t="shared" si="2"/>
        <v>8896.7450000000008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2700</v>
      </c>
      <c r="R19" s="24">
        <f t="shared" si="3"/>
        <v>337881.255</v>
      </c>
      <c r="S19" s="25">
        <f t="shared" si="4"/>
        <v>3073.4209999999998</v>
      </c>
      <c r="T19" s="27">
        <f t="shared" si="5"/>
        <v>373.42099999999982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141812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154982</v>
      </c>
      <c r="N20" s="24">
        <f t="shared" si="1"/>
        <v>175120</v>
      </c>
      <c r="O20" s="25">
        <f t="shared" si="2"/>
        <v>4262.0050000000001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2801</v>
      </c>
      <c r="R20" s="24">
        <f t="shared" si="3"/>
        <v>168056.995</v>
      </c>
      <c r="S20" s="25">
        <f t="shared" si="4"/>
        <v>1472.329</v>
      </c>
      <c r="T20" s="27">
        <f t="shared" si="5"/>
        <v>-1328.671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146321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161321</v>
      </c>
      <c r="N21" s="24">
        <f t="shared" si="1"/>
        <v>183014</v>
      </c>
      <c r="O21" s="25">
        <f t="shared" si="2"/>
        <v>4436.3275000000003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464</v>
      </c>
      <c r="R21" s="24">
        <f t="shared" si="3"/>
        <v>178113.67249999999</v>
      </c>
      <c r="S21" s="25">
        <f t="shared" si="4"/>
        <v>1532.5494999999999</v>
      </c>
      <c r="T21" s="27">
        <f t="shared" si="5"/>
        <v>1068.5494999999999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349991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184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376041</v>
      </c>
      <c r="N22" s="24">
        <f t="shared" si="1"/>
        <v>418465</v>
      </c>
      <c r="O22" s="25">
        <f t="shared" si="2"/>
        <v>10341.127500000001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3001</v>
      </c>
      <c r="R22" s="24">
        <f t="shared" si="3"/>
        <v>405122.8725</v>
      </c>
      <c r="S22" s="25">
        <f t="shared" si="4"/>
        <v>3572.3894999999998</v>
      </c>
      <c r="T22" s="27">
        <f t="shared" si="5"/>
        <v>571.38949999999977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161722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169522</v>
      </c>
      <c r="N23" s="24">
        <f t="shared" si="1"/>
        <v>181712</v>
      </c>
      <c r="O23" s="25">
        <f t="shared" si="2"/>
        <v>4661.8550000000005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1460</v>
      </c>
      <c r="R23" s="24">
        <f t="shared" si="3"/>
        <v>175590.14499999999</v>
      </c>
      <c r="S23" s="25">
        <f t="shared" si="4"/>
        <v>1610.4590000000001</v>
      </c>
      <c r="T23" s="27">
        <f t="shared" si="5"/>
        <v>150.45900000000006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424120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470750</v>
      </c>
      <c r="N24" s="24">
        <f t="shared" si="1"/>
        <v>485850</v>
      </c>
      <c r="O24" s="25">
        <f t="shared" si="2"/>
        <v>12945.625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2553</v>
      </c>
      <c r="R24" s="24">
        <f t="shared" si="3"/>
        <v>470351.375</v>
      </c>
      <c r="S24" s="25">
        <f t="shared" si="4"/>
        <v>4472.125</v>
      </c>
      <c r="T24" s="27">
        <f t="shared" si="5"/>
        <v>1919.125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187601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210271</v>
      </c>
      <c r="N25" s="24">
        <f t="shared" si="1"/>
        <v>229382</v>
      </c>
      <c r="O25" s="25">
        <f t="shared" si="2"/>
        <v>5782.4525000000003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1666</v>
      </c>
      <c r="R25" s="24">
        <f t="shared" si="3"/>
        <v>221933.54749999999</v>
      </c>
      <c r="S25" s="25">
        <f t="shared" si="4"/>
        <v>1997.5744999999999</v>
      </c>
      <c r="T25" s="27">
        <f t="shared" si="5"/>
        <v>331.57449999999994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193389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207169</v>
      </c>
      <c r="N26" s="24">
        <f t="shared" si="1"/>
        <v>236740</v>
      </c>
      <c r="O26" s="25">
        <f t="shared" si="2"/>
        <v>5697.1475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1637</v>
      </c>
      <c r="R26" s="24">
        <f t="shared" si="3"/>
        <v>229405.85250000001</v>
      </c>
      <c r="S26" s="25">
        <f t="shared" si="4"/>
        <v>1968.1054999999999</v>
      </c>
      <c r="T26" s="27">
        <f t="shared" si="5"/>
        <v>331.10549999999989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191704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193304</v>
      </c>
      <c r="N27" s="40">
        <f t="shared" si="1"/>
        <v>215082</v>
      </c>
      <c r="O27" s="25">
        <f t="shared" si="2"/>
        <v>5315.86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207916.14</v>
      </c>
      <c r="S27" s="42">
        <f t="shared" si="4"/>
        <v>1836.3879999999999</v>
      </c>
      <c r="T27" s="43">
        <f t="shared" si="5"/>
        <v>-13.61200000000008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4833686</v>
      </c>
      <c r="E28" s="45">
        <f>SUM(E7:E27)</f>
        <v>5940</v>
      </c>
      <c r="F28" s="45">
        <f t="shared" ref="F28:T28" si="6">SUM(F7:F27)</f>
        <v>8180</v>
      </c>
      <c r="G28" s="45">
        <f t="shared" si="6"/>
        <v>1570</v>
      </c>
      <c r="H28" s="45">
        <f t="shared" si="6"/>
        <v>23555</v>
      </c>
      <c r="I28" s="45">
        <f t="shared" si="6"/>
        <v>2764</v>
      </c>
      <c r="J28" s="45">
        <f t="shared" si="6"/>
        <v>545</v>
      </c>
      <c r="K28" s="45">
        <f t="shared" si="6"/>
        <v>548</v>
      </c>
      <c r="L28" s="45">
        <f t="shared" si="6"/>
        <v>5</v>
      </c>
      <c r="M28" s="45">
        <f t="shared" si="6"/>
        <v>5260411</v>
      </c>
      <c r="N28" s="45">
        <f t="shared" si="6"/>
        <v>5992666</v>
      </c>
      <c r="O28" s="46">
        <f t="shared" si="6"/>
        <v>144661.30249999999</v>
      </c>
      <c r="P28" s="45">
        <f t="shared" si="6"/>
        <v>0</v>
      </c>
      <c r="Q28" s="45">
        <f t="shared" si="6"/>
        <v>39751</v>
      </c>
      <c r="R28" s="45">
        <f t="shared" si="6"/>
        <v>5808253.6974999988</v>
      </c>
      <c r="S28" s="45">
        <f t="shared" si="6"/>
        <v>49973.904499999997</v>
      </c>
      <c r="T28" s="47">
        <f t="shared" si="6"/>
        <v>10222.904499999997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D24" sqref="D2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9" t="s">
        <v>68</v>
      </c>
      <c r="B1" s="130"/>
      <c r="C1" s="130"/>
      <c r="D1" s="131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46840</v>
      </c>
      <c r="D5" s="67">
        <f t="shared" si="0"/>
        <v>28160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33700</v>
      </c>
      <c r="D7" s="67">
        <f t="shared" si="0"/>
        <v>1300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15320</v>
      </c>
      <c r="D8" s="67">
        <f t="shared" si="0"/>
        <v>14680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19430</v>
      </c>
      <c r="D9" s="67">
        <f t="shared" si="0"/>
        <v>10570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26705</v>
      </c>
      <c r="D10" s="67">
        <f t="shared" si="0"/>
        <v>43295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30580</v>
      </c>
      <c r="D11" s="67">
        <f t="shared" si="0"/>
        <v>39420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25290</v>
      </c>
      <c r="D13" s="67">
        <f t="shared" si="0"/>
        <v>29710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20670</v>
      </c>
      <c r="D15" s="67">
        <f t="shared" si="0"/>
        <v>34330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15000</v>
      </c>
      <c r="D17" s="67">
        <f t="shared" si="0"/>
        <v>15000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22670</v>
      </c>
      <c r="D21" s="67">
        <f t="shared" si="0"/>
        <v>12330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426725</v>
      </c>
      <c r="D24" s="71">
        <f t="shared" si="1"/>
        <v>573275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1" t="s">
        <v>38</v>
      </c>
      <c r="B28" s="102"/>
      <c r="C28" s="103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4" t="s">
        <v>39</v>
      </c>
      <c r="B29" s="105"/>
      <c r="C29" s="106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2021-09-25T12:35:36Z</dcterms:modified>
</cp:coreProperties>
</file>