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7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6" i="57" l="1"/>
  <c r="H47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 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 Vaiyer Garir Lic sara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Jharu(70)+Calculator repair120=190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Jakir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Cammerer Adapter+Service</t>
        </r>
      </text>
    </comment>
    <comment ref="C2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Romjan+Sadek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<sst xmlns="http://schemas.openxmlformats.org/spreadsheetml/2006/main" count="390" uniqueCount="250">
  <si>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</si>
  <si>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</si>
  <si>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</si>
  <si>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</si>
  <si>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</si>
  <si>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</si>
  <si>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</si>
  <si>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</si>
  <si>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</si>
  <si>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</si>
  <si>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</si>
  <si>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</si>
  <si>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</si>
  <si>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</si>
  <si>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</si>
  <si>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</si>
  <si>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</si>
  <si>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</si>
  <si>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</si>
  <si>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</si>
  <si>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</si>
  <si>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</si>
  <si>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</si>
  <si>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</si>
  <si>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</si>
  <si>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</si>
  <si>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</si>
  <si>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</si>
  <si>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</si>
  <si>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</si>
  <si>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</si>
  <si>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</si>
  <si>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</si>
  <si>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</si>
  <si>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</si>
  <si>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</si>
  <si>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</si>
  <si>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</si>
  <si>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</si>
  <si>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</si>
  <si>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</si>
  <si>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</si>
  <si>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</si>
  <si>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</si>
  <si>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</si>
  <si>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</si>
  <si>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</si>
  <si>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</si>
  <si>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</si>
  <si>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</si>
  <si>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</si>
  <si>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</si>
  <si>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</si>
  <si>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</si>
  <si>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</si>
  <si>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</si>
  <si>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</si>
  <si>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</si>
  <si>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</si>
  <si>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</si>
  <si>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</si>
  <si>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</si>
  <si>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</si>
  <si>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</si>
  <si>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</si>
  <si>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</si>
  <si>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</si>
  <si>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</si>
  <si>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</si>
  <si>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</si>
  <si>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</si>
  <si>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</si>
  <si>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</si>
  <si>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</si>
  <si>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</si>
  <si>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</si>
  <si>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</si>
  <si>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</si>
  <si>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</si>
  <si>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</si>
  <si>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</si>
  <si>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</si>
  <si>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</si>
  <si>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</si>
  <si>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</si>
  <si>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</si>
  <si>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</si>
  <si>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</si>
  <si>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</si>
  <si>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</si>
  <si>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</si>
  <si>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</si>
  <si>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</si>
  <si>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</si>
  <si>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</si>
  <si>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</si>
  <si>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</si>
  <si>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</si>
  <si>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</si>
  <si>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</si>
  <si>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</si>
  <si>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</si>
  <si>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</si>
  <si>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</si>
  <si>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</si>
  <si>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</si>
  <si>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</si>
  <si>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</si>
  <si>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</si>
  <si>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</si>
  <si>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</si>
  <si>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</si>
  <si>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</si>
  <si>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</si>
  <si>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</si>
  <si>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</si>
  <si>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</si>
  <si>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</si>
  <si>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</si>
  <si>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</si>
  <si>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</si>
  <si>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</si>
  <si>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</si>
  <si>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</si>
  <si>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</si>
  <si>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</si>
  <si>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</si>
  <si>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</si>
  <si>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</si>
  <si>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</si>
  <si>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</si>
  <si>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</si>
  <si>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</si>
  <si>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</si>
  <si>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</si>
  <si>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</si>
  <si>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</si>
  <si>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</si>
  <si>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</si>
  <si>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</si>
  <si>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</si>
  <si>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</si>
  <si>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</si>
  <si>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</si>
  <si>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</si>
  <si>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</si>
  <si>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</si>
  <si>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</si>
  <si>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</si>
  <si>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</si>
  <si>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</si>
  <si>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</si>
  <si>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</si>
  <si>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</si>
  <si>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</si>
  <si>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</si>
  <si>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</si>
  <si>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</si>
  <si>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</si>
  <si>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</si>
  <si>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</si>
  <si>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</si>
  <si>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</si>
  <si>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</si>
  <si>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</si>
  <si>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</si>
  <si>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</si>
  <si>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</si>
  <si>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</si>
  <si>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</si>
  <si>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</si>
  <si>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</si>
  <si>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</si>
  <si>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</si>
  <si>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</si>
  <si>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</si>
  <si>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</si>
  <si>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</si>
  <si>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</si>
  <si>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</si>
  <si>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</si>
  <si>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</si>
  <si>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</si>
  <si>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</si>
  <si>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</si>
  <si>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</si>
  <si>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</si>
  <si>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</si>
  <si>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</si>
  <si>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</si>
  <si>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</si>
  <si>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</si>
  <si>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</si>
  <si>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</si>
  <si>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</si>
  <si>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</si>
  <si>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</si>
  <si>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</si>
  <si>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</si>
  <si>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</si>
  <si>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</si>
  <si>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</si>
  <si>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</si>
  <si>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</si>
  <si>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</si>
  <si>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</si>
  <si>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</si>
  <si>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</si>
  <si>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</si>
  <si>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</si>
  <si>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</si>
  <si>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</si>
  <si>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</si>
  <si>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</si>
  <si>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</si>
  <si>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</si>
  <si>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</si>
  <si>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</si>
  <si>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</si>
  <si>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</si>
  <si>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</si>
  <si>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</si>
  <si>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</si>
  <si>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</si>
  <si>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</si>
  <si>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</si>
  <si>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</si>
  <si>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</si>
  <si>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</si>
  <si>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</si>
  <si>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</si>
  <si>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20.10.2021</t>
  </si>
  <si>
    <t>21.10.2021</t>
  </si>
  <si>
    <t>21.10.20211</t>
  </si>
  <si>
    <t>RSO Training</t>
  </si>
  <si>
    <t>23.10.2021</t>
  </si>
  <si>
    <t>24.10.2021</t>
  </si>
  <si>
    <t>25.10.2021</t>
  </si>
  <si>
    <t>Sim+DD(261+269)</t>
  </si>
  <si>
    <t>Sim+DD(232+145)</t>
  </si>
  <si>
    <t>Rakib BP</t>
  </si>
  <si>
    <t>26.10.2021</t>
  </si>
  <si>
    <t>Sim+DD(316+156)</t>
  </si>
  <si>
    <t>27.10.2021</t>
  </si>
  <si>
    <t>Harun</t>
  </si>
  <si>
    <t>28.10.2021</t>
  </si>
  <si>
    <t>Date :28.10.2021</t>
  </si>
  <si>
    <t>August, September,October</t>
  </si>
  <si>
    <t>BL COMPANY Adjustment DUE Till- 28.10.2021</t>
  </si>
  <si>
    <t>Date:28.10.2021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</si>
</sst>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3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6" fillId="0" borderId="1" xfId="0" applyFont="1" applyBorder="1" applyAlignment="1">
      <alignment horizontal="center" vertic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/>
    </xf>
    <xf numFmtId="0" fontId="56" fillId="12" borderId="1" xfId="0" applyFont="1" applyFill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6" fillId="8" borderId="19" xfId="0" applyFont="1" applyFill="1" applyBorder="1" applyAlignment="1">
      <alignment horizontal="center"/>
    </xf>
    <xf numFmtId="0" fontId="56" fillId="8" borderId="12" xfId="0" applyFont="1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60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26" xfId="0" applyFill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26" t="s">
        <v>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</row>
    <row r="2" spans="1:25" ht="18" x14ac:dyDescent="0.25">
      <c r="A2" s="327" t="s">
        <v>14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</row>
    <row r="3" spans="1:25" s="68" customFormat="1" ht="16.5" thickBot="1" x14ac:dyDescent="0.3">
      <c r="A3" s="336" t="s">
        <v>198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8"/>
      <c r="T3" s="69"/>
      <c r="U3" s="70"/>
      <c r="V3" s="70"/>
      <c r="W3" s="70"/>
      <c r="X3" s="70"/>
      <c r="Y3" s="71"/>
    </row>
    <row r="4" spans="1:25" s="71" customFormat="1" x14ac:dyDescent="0.25">
      <c r="A4" s="328" t="s">
        <v>15</v>
      </c>
      <c r="B4" s="330" t="s">
        <v>16</v>
      </c>
      <c r="C4" s="330" t="s">
        <v>17</v>
      </c>
      <c r="D4" s="324" t="s">
        <v>18</v>
      </c>
      <c r="E4" s="324" t="s">
        <v>110</v>
      </c>
      <c r="F4" s="324" t="s">
        <v>19</v>
      </c>
      <c r="G4" s="324" t="s">
        <v>20</v>
      </c>
      <c r="H4" s="324" t="s">
        <v>21</v>
      </c>
      <c r="I4" s="324" t="s">
        <v>22</v>
      </c>
      <c r="J4" s="324" t="s">
        <v>23</v>
      </c>
      <c r="K4" s="339" t="s">
        <v>24</v>
      </c>
      <c r="L4" s="332" t="s">
        <v>25</v>
      </c>
      <c r="M4" s="341" t="s">
        <v>26</v>
      </c>
      <c r="N4" s="343" t="s">
        <v>8</v>
      </c>
      <c r="O4" s="345" t="s">
        <v>27</v>
      </c>
      <c r="P4" s="332" t="s">
        <v>129</v>
      </c>
      <c r="Q4" s="334" t="s">
        <v>193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29"/>
      <c r="B5" s="331"/>
      <c r="C5" s="331"/>
      <c r="D5" s="325"/>
      <c r="E5" s="325"/>
      <c r="F5" s="325"/>
      <c r="G5" s="325"/>
      <c r="H5" s="325"/>
      <c r="I5" s="325"/>
      <c r="J5" s="325"/>
      <c r="K5" s="340"/>
      <c r="L5" s="333"/>
      <c r="M5" s="342"/>
      <c r="N5" s="344"/>
      <c r="O5" s="346"/>
      <c r="P5" s="333"/>
      <c r="Q5" s="335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202</v>
      </c>
      <c r="B6" s="203"/>
      <c r="C6" s="204">
        <v>400</v>
      </c>
      <c r="D6" s="204"/>
      <c r="E6" s="204"/>
      <c r="F6" s="204"/>
      <c r="G6" s="312">
        <v>1682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213</v>
      </c>
      <c r="B7" s="203"/>
      <c r="C7" s="204">
        <v>400</v>
      </c>
      <c r="D7" s="204"/>
      <c r="E7" s="204"/>
      <c r="F7" s="204"/>
      <c r="G7" s="312">
        <v>1767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2" t="s">
        <v>214</v>
      </c>
      <c r="B8" s="206"/>
      <c r="C8" s="207">
        <v>400</v>
      </c>
      <c r="D8" s="207"/>
      <c r="E8" s="207"/>
      <c r="F8" s="207"/>
      <c r="G8" s="313">
        <v>2206</v>
      </c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 t="s">
        <v>215</v>
      </c>
      <c r="B9" s="206"/>
      <c r="C9" s="207"/>
      <c r="D9" s="207"/>
      <c r="E9" s="207"/>
      <c r="F9" s="207"/>
      <c r="G9" s="313">
        <v>1993</v>
      </c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2" t="s">
        <v>216</v>
      </c>
      <c r="B10" s="206"/>
      <c r="C10" s="207"/>
      <c r="D10" s="207">
        <v>150</v>
      </c>
      <c r="E10" s="207"/>
      <c r="F10" s="207"/>
      <c r="G10" s="313">
        <v>1519</v>
      </c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 t="s">
        <v>217</v>
      </c>
      <c r="B11" s="206"/>
      <c r="C11" s="207">
        <v>800</v>
      </c>
      <c r="D11" s="207"/>
      <c r="E11" s="207"/>
      <c r="F11" s="207"/>
      <c r="G11" s="313">
        <v>1538</v>
      </c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 t="s">
        <v>219</v>
      </c>
      <c r="B12" s="206"/>
      <c r="C12" s="207"/>
      <c r="D12" s="207"/>
      <c r="E12" s="207"/>
      <c r="F12" s="207"/>
      <c r="G12" s="313">
        <v>2051</v>
      </c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 t="s">
        <v>220</v>
      </c>
      <c r="B13" s="206"/>
      <c r="C13" s="207"/>
      <c r="D13" s="207"/>
      <c r="E13" s="207"/>
      <c r="F13" s="207"/>
      <c r="G13" s="313">
        <v>2799</v>
      </c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 t="s">
        <v>221</v>
      </c>
      <c r="B14" s="206"/>
      <c r="C14" s="207"/>
      <c r="D14" s="207"/>
      <c r="E14" s="207"/>
      <c r="F14" s="207"/>
      <c r="G14" s="313">
        <v>1347</v>
      </c>
      <c r="H14" s="207"/>
      <c r="I14" s="207"/>
      <c r="J14" s="207"/>
      <c r="K14" s="207"/>
      <c r="L14" s="207"/>
      <c r="M14" s="207"/>
      <c r="N14" s="207"/>
      <c r="O14" s="207"/>
      <c r="P14" s="207">
        <v>200</v>
      </c>
      <c r="Q14" s="209"/>
      <c r="R14" s="195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 t="s">
        <v>222</v>
      </c>
      <c r="B15" s="206"/>
      <c r="C15" s="207"/>
      <c r="D15" s="207"/>
      <c r="E15" s="207"/>
      <c r="F15" s="207">
        <v>50</v>
      </c>
      <c r="G15" s="313">
        <v>1311</v>
      </c>
      <c r="H15" s="207"/>
      <c r="I15" s="207"/>
      <c r="J15" s="207"/>
      <c r="K15" s="207"/>
      <c r="L15" s="207"/>
      <c r="M15" s="207"/>
      <c r="N15" s="207"/>
      <c r="O15" s="207"/>
      <c r="P15" s="207"/>
      <c r="Q15" s="209">
        <v>36</v>
      </c>
      <c r="R15" s="195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 t="s">
        <v>223</v>
      </c>
      <c r="B16" s="206"/>
      <c r="C16" s="207"/>
      <c r="D16" s="207"/>
      <c r="E16" s="207"/>
      <c r="F16" s="207"/>
      <c r="G16" s="313">
        <v>1868</v>
      </c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 t="s">
        <v>225</v>
      </c>
      <c r="B17" s="206"/>
      <c r="C17" s="207">
        <v>400</v>
      </c>
      <c r="D17" s="207"/>
      <c r="E17" s="207"/>
      <c r="F17" s="207"/>
      <c r="G17" s="313">
        <v>1682</v>
      </c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 t="s">
        <v>226</v>
      </c>
      <c r="B18" s="206"/>
      <c r="C18" s="207"/>
      <c r="D18" s="207"/>
      <c r="E18" s="207">
        <v>60</v>
      </c>
      <c r="F18" s="207"/>
      <c r="G18" s="313">
        <v>1569</v>
      </c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 t="s">
        <v>227</v>
      </c>
      <c r="B19" s="206"/>
      <c r="C19" s="207">
        <v>400</v>
      </c>
      <c r="D19" s="207"/>
      <c r="E19" s="207">
        <v>330</v>
      </c>
      <c r="F19" s="207"/>
      <c r="G19" s="313">
        <v>1502</v>
      </c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 t="s">
        <v>228</v>
      </c>
      <c r="B20" s="206"/>
      <c r="C20" s="207">
        <v>400</v>
      </c>
      <c r="D20" s="207"/>
      <c r="E20" s="207"/>
      <c r="F20" s="207"/>
      <c r="G20" s="313">
        <v>2478</v>
      </c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 t="s">
        <v>229</v>
      </c>
      <c r="B21" s="206"/>
      <c r="C21" s="207"/>
      <c r="D21" s="207"/>
      <c r="E21" s="207">
        <v>100</v>
      </c>
      <c r="F21" s="207"/>
      <c r="G21" s="313">
        <v>1728</v>
      </c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1828</v>
      </c>
      <c r="S21" s="76"/>
      <c r="T21" s="53"/>
    </row>
    <row r="22" spans="1:24" s="75" customFormat="1" x14ac:dyDescent="0.25">
      <c r="A22" s="202" t="s">
        <v>231</v>
      </c>
      <c r="B22" s="206"/>
      <c r="C22" s="207"/>
      <c r="D22" s="207"/>
      <c r="E22" s="207"/>
      <c r="F22" s="207"/>
      <c r="G22" s="313">
        <v>1817</v>
      </c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1817</v>
      </c>
      <c r="S22" s="76"/>
      <c r="T22" s="53"/>
    </row>
    <row r="23" spans="1:24" s="77" customFormat="1" x14ac:dyDescent="0.25">
      <c r="A23" s="202" t="s">
        <v>232</v>
      </c>
      <c r="B23" s="206"/>
      <c r="C23" s="207"/>
      <c r="D23" s="207"/>
      <c r="E23" s="207"/>
      <c r="F23" s="207"/>
      <c r="G23" s="313">
        <v>1416</v>
      </c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1416</v>
      </c>
      <c r="S23" s="80"/>
      <c r="T23" s="53"/>
    </row>
    <row r="24" spans="1:24" s="75" customFormat="1" x14ac:dyDescent="0.25">
      <c r="A24" s="202" t="s">
        <v>235</v>
      </c>
      <c r="B24" s="206"/>
      <c r="C24" s="207"/>
      <c r="D24" s="207"/>
      <c r="E24" s="207"/>
      <c r="F24" s="207"/>
      <c r="G24" s="313">
        <v>2653</v>
      </c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2" t="s">
        <v>236</v>
      </c>
      <c r="B25" s="206"/>
      <c r="C25" s="207"/>
      <c r="D25" s="207"/>
      <c r="E25" s="207"/>
      <c r="F25" s="207"/>
      <c r="G25" s="313">
        <v>1516</v>
      </c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1516</v>
      </c>
      <c r="S25" s="80"/>
      <c r="T25" s="53"/>
    </row>
    <row r="26" spans="1:24" s="75" customFormat="1" x14ac:dyDescent="0.25">
      <c r="A26" s="202" t="s">
        <v>237</v>
      </c>
      <c r="B26" s="206"/>
      <c r="C26" s="207"/>
      <c r="D26" s="207"/>
      <c r="E26" s="207"/>
      <c r="F26" s="207"/>
      <c r="G26" s="313">
        <v>1547</v>
      </c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1547</v>
      </c>
      <c r="S26" s="76"/>
      <c r="T26" s="53"/>
    </row>
    <row r="27" spans="1:24" s="75" customFormat="1" x14ac:dyDescent="0.25">
      <c r="A27" s="202" t="s">
        <v>241</v>
      </c>
      <c r="B27" s="206"/>
      <c r="C27" s="207"/>
      <c r="D27" s="207"/>
      <c r="E27" s="207">
        <v>60</v>
      </c>
      <c r="F27" s="207">
        <v>190</v>
      </c>
      <c r="G27" s="313">
        <v>1420</v>
      </c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1670</v>
      </c>
      <c r="S27" s="76"/>
      <c r="T27" s="53"/>
    </row>
    <row r="28" spans="1:24" s="75" customFormat="1" x14ac:dyDescent="0.25">
      <c r="A28" s="207" t="s">
        <v>243</v>
      </c>
      <c r="B28" s="206">
        <v>100</v>
      </c>
      <c r="C28" s="207"/>
      <c r="D28" s="207"/>
      <c r="E28" s="207">
        <v>250</v>
      </c>
      <c r="F28" s="207"/>
      <c r="G28" s="313">
        <v>2182</v>
      </c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2532</v>
      </c>
      <c r="S28" s="76"/>
      <c r="T28" s="53"/>
      <c r="U28" s="82"/>
      <c r="V28" s="82"/>
    </row>
    <row r="29" spans="1:24" s="75" customFormat="1" x14ac:dyDescent="0.25">
      <c r="A29" s="207" t="s">
        <v>245</v>
      </c>
      <c r="B29" s="206"/>
      <c r="C29" s="207">
        <v>900</v>
      </c>
      <c r="D29" s="207"/>
      <c r="E29" s="207"/>
      <c r="F29" s="207"/>
      <c r="G29" s="313">
        <v>1570</v>
      </c>
      <c r="H29" s="207"/>
      <c r="I29" s="207"/>
      <c r="J29" s="207"/>
      <c r="K29" s="207"/>
      <c r="L29" s="207"/>
      <c r="M29" s="207"/>
      <c r="N29" s="207"/>
      <c r="O29" s="207"/>
      <c r="P29" s="207"/>
      <c r="Q29" s="209">
        <v>60</v>
      </c>
      <c r="R29" s="195">
        <f>SUM(B29:Q29)</f>
        <v>2530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3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3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3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3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3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3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4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100</v>
      </c>
      <c r="C37" s="199">
        <f t="shared" ref="C37:Q37" si="1">SUM(C6:C36)</f>
        <v>4100</v>
      </c>
      <c r="D37" s="199">
        <f t="shared" si="1"/>
        <v>150</v>
      </c>
      <c r="E37" s="199">
        <f t="shared" si="1"/>
        <v>800</v>
      </c>
      <c r="F37" s="199">
        <f t="shared" si="1"/>
        <v>240</v>
      </c>
      <c r="G37" s="199">
        <f t="shared" si="1"/>
        <v>43161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200</v>
      </c>
      <c r="Q37" s="200">
        <f t="shared" si="1"/>
        <v>96</v>
      </c>
      <c r="R37" s="201">
        <f>SUM(R6:R36)</f>
        <v>48847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9" sqref="D2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7" t="s">
        <v>9</v>
      </c>
      <c r="B1" s="348"/>
      <c r="C1" s="348"/>
      <c r="D1" s="34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50" t="s">
        <v>199</v>
      </c>
      <c r="B2" s="350"/>
      <c r="C2" s="350"/>
      <c r="D2" s="35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202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213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214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215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216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219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220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221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222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223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225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226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227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228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229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231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232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235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236</v>
      </c>
      <c r="B25" s="34">
        <v>435000</v>
      </c>
      <c r="C25" s="30">
        <v>300000</v>
      </c>
      <c r="D25" s="34">
        <f t="shared" si="0"/>
        <v>554731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237</v>
      </c>
      <c r="B26" s="34">
        <v>222000</v>
      </c>
      <c r="C26" s="43">
        <v>300000</v>
      </c>
      <c r="D26" s="34">
        <f t="shared" si="0"/>
        <v>476731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241</v>
      </c>
      <c r="B27" s="34">
        <v>220000</v>
      </c>
      <c r="C27" s="43">
        <v>200000</v>
      </c>
      <c r="D27" s="34">
        <f>D26+B27-C27</f>
        <v>496731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243</v>
      </c>
      <c r="B28" s="34">
        <v>200000</v>
      </c>
      <c r="C28" s="30">
        <v>200000</v>
      </c>
      <c r="D28" s="34">
        <f>D27+B28-C28</f>
        <v>496731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245</v>
      </c>
      <c r="B29" s="34">
        <v>211000</v>
      </c>
      <c r="C29" s="43">
        <v>0</v>
      </c>
      <c r="D29" s="34">
        <f>D28+B29-C29</f>
        <v>707731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707731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707731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707731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707731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707731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707731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707731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707731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707731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707731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707731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707731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707731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707731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707731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707731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707731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707731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707731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707731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707731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707731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707731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707731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707731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707731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707731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707731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707731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707731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707731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707731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707731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707731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707731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707731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707731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707731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707731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707731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707731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707731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707731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707731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707731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707731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707731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707731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707731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707731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707731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707731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707731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6407731</v>
      </c>
      <c r="C83" s="30">
        <f>SUM(C4:C77)</f>
        <v>5700000</v>
      </c>
      <c r="D83" s="34">
        <f>D82</f>
        <v>707731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J166"/>
  <sheetViews>
    <sheetView topLeftCell="A10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0" ht="15.75" thickBot="1" x14ac:dyDescent="0.3">
      <c r="H1" s="223"/>
    </row>
    <row r="2" spans="2:10" ht="26.25" customHeight="1" thickBot="1" x14ac:dyDescent="0.3">
      <c r="B2" s="358" t="s">
        <v>6</v>
      </c>
      <c r="C2" s="359"/>
      <c r="D2" s="359"/>
      <c r="E2" s="359"/>
      <c r="F2" s="360"/>
      <c r="H2" s="91"/>
      <c r="I2" s="91"/>
      <c r="J2" s="91"/>
    </row>
    <row r="3" spans="2:10" ht="16.5" customHeight="1" x14ac:dyDescent="0.25">
      <c r="B3" s="361" t="s">
        <v>109</v>
      </c>
      <c r="C3" s="362"/>
      <c r="D3" s="362"/>
      <c r="E3" s="362"/>
      <c r="F3" s="363"/>
      <c r="H3" s="91"/>
      <c r="I3" s="91"/>
      <c r="J3" s="91"/>
    </row>
    <row r="4" spans="2:10" ht="21.75" x14ac:dyDescent="0.25">
      <c r="B4" s="364" t="s">
        <v>249</v>
      </c>
      <c r="C4" s="365"/>
      <c r="D4" s="365"/>
      <c r="E4" s="365"/>
      <c r="F4" s="366"/>
    </row>
    <row r="5" spans="2:10" ht="23.25" hidden="1" customHeight="1" x14ac:dyDescent="0.3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</row>
    <row r="6" spans="2:10" ht="21.75" thickBot="1" x14ac:dyDescent="0.3">
      <c r="B6" s="301" t="s">
        <v>0</v>
      </c>
      <c r="C6" s="281">
        <v>300000</v>
      </c>
      <c r="D6" s="356"/>
      <c r="E6" s="283" t="s">
        <v>0</v>
      </c>
      <c r="F6" s="304">
        <v>300000</v>
      </c>
      <c r="G6" s="22"/>
    </row>
    <row r="7" spans="2:10" ht="21" x14ac:dyDescent="0.25">
      <c r="B7" s="302" t="s">
        <v>135</v>
      </c>
      <c r="C7" s="282">
        <v>25000</v>
      </c>
      <c r="D7" s="356"/>
      <c r="E7" s="283" t="s">
        <v>135</v>
      </c>
      <c r="F7" s="304">
        <v>25000</v>
      </c>
      <c r="G7" s="22"/>
    </row>
    <row r="8" spans="2:10" ht="43.5" customHeight="1" x14ac:dyDescent="0.25">
      <c r="B8" s="305" t="s">
        <v>203</v>
      </c>
      <c r="C8" s="303">
        <v>2000000</v>
      </c>
      <c r="D8" s="356"/>
      <c r="E8" s="285" t="s">
        <v>1</v>
      </c>
      <c r="F8" s="311">
        <v>695827.67500000005</v>
      </c>
      <c r="G8" s="22"/>
    </row>
    <row r="9" spans="2:10" ht="44.25" customHeight="1" x14ac:dyDescent="0.25">
      <c r="B9" s="277" t="s">
        <v>204</v>
      </c>
      <c r="C9" s="290">
        <v>2000000</v>
      </c>
      <c r="D9" s="356"/>
      <c r="E9" s="286" t="s">
        <v>4</v>
      </c>
      <c r="F9" s="297">
        <v>707731</v>
      </c>
      <c r="G9" s="4"/>
    </row>
    <row r="10" spans="2:10" ht="28.5" customHeight="1" x14ac:dyDescent="0.25">
      <c r="B10" s="277" t="s">
        <v>32</v>
      </c>
      <c r="C10" s="291">
        <v>48847</v>
      </c>
      <c r="D10" s="356"/>
      <c r="E10" s="286" t="s">
        <v>2</v>
      </c>
      <c r="F10" s="297">
        <v>246208</v>
      </c>
      <c r="G10" s="3"/>
    </row>
    <row r="11" spans="2:10" ht="27.75" customHeight="1" x14ac:dyDescent="0.25">
      <c r="B11" s="277" t="s">
        <v>205</v>
      </c>
      <c r="C11" s="291"/>
      <c r="D11" s="356"/>
      <c r="E11" s="288" t="s">
        <v>176</v>
      </c>
      <c r="F11" s="298">
        <v>384397</v>
      </c>
      <c r="G11" s="3"/>
    </row>
    <row r="12" spans="2:10" ht="30.75" customHeight="1" x14ac:dyDescent="0.25">
      <c r="B12" s="284" t="s">
        <v>206</v>
      </c>
      <c r="C12" s="292">
        <f>C10+C11</f>
        <v>48847</v>
      </c>
      <c r="D12" s="356"/>
      <c r="E12" s="287" t="s">
        <v>7</v>
      </c>
      <c r="F12" s="299">
        <v>281144.75</v>
      </c>
      <c r="G12" s="3"/>
    </row>
    <row r="13" spans="2:10" ht="43.5" customHeight="1" x14ac:dyDescent="0.25">
      <c r="B13" s="277" t="s">
        <v>207</v>
      </c>
      <c r="C13" s="291">
        <v>62895.424999999996</v>
      </c>
      <c r="D13" s="356"/>
      <c r="E13" s="287" t="s">
        <v>177</v>
      </c>
      <c r="F13" s="306">
        <v>1260</v>
      </c>
      <c r="G13" s="19"/>
    </row>
    <row r="14" spans="2:10" ht="36.75" thickBot="1" x14ac:dyDescent="0.3">
      <c r="B14" s="319" t="s">
        <v>208</v>
      </c>
      <c r="C14" s="293"/>
      <c r="D14" s="356"/>
      <c r="E14" s="286" t="s">
        <v>5</v>
      </c>
      <c r="F14" s="299"/>
      <c r="G14" s="19"/>
    </row>
    <row r="15" spans="2:10" ht="37.5" customHeight="1" thickBot="1" x14ac:dyDescent="0.3">
      <c r="B15" s="279" t="s">
        <v>209</v>
      </c>
      <c r="C15" s="294">
        <v>62876.144999999997</v>
      </c>
      <c r="D15" s="356"/>
      <c r="E15" s="286" t="s">
        <v>178</v>
      </c>
      <c r="F15" s="298">
        <v>300000</v>
      </c>
      <c r="G15" s="92"/>
      <c r="H15" s="93"/>
      <c r="I15" s="252">
        <f>C18-F18</f>
        <v>0</v>
      </c>
      <c r="J15" s="93"/>
    </row>
    <row r="16" spans="2:10" ht="33" customHeight="1" x14ac:dyDescent="0.25">
      <c r="B16" s="278" t="s">
        <v>210</v>
      </c>
      <c r="C16" s="295">
        <f>C15-C12</f>
        <v>14029.144999999997</v>
      </c>
      <c r="D16" s="356"/>
      <c r="E16" s="288" t="s">
        <v>185</v>
      </c>
      <c r="F16" s="298"/>
      <c r="G16" s="19"/>
    </row>
    <row r="17" spans="2:10" ht="36.75" customHeight="1" x14ac:dyDescent="0.3">
      <c r="B17" s="280" t="s">
        <v>211</v>
      </c>
      <c r="C17" s="296">
        <v>0</v>
      </c>
      <c r="D17" s="356"/>
      <c r="E17" s="289"/>
      <c r="F17" s="300"/>
      <c r="G17" s="19"/>
    </row>
    <row r="18" spans="2:10" ht="41.25" thickBot="1" x14ac:dyDescent="0.3">
      <c r="B18" s="307" t="s">
        <v>212</v>
      </c>
      <c r="C18" s="308">
        <f>C9+C13-C12+C17</f>
        <v>2014048.425</v>
      </c>
      <c r="D18" s="357"/>
      <c r="E18" s="309" t="s">
        <v>3</v>
      </c>
      <c r="F18" s="310">
        <f>F8+F9+F10+F11+F12-F15+F16-F13</f>
        <v>2014048.4249999998</v>
      </c>
      <c r="G18" s="19"/>
    </row>
    <row r="19" spans="2:10" ht="21.75" customHeight="1" thickBot="1" x14ac:dyDescent="0.3">
      <c r="B19" s="353" t="s">
        <v>179</v>
      </c>
      <c r="C19" s="354"/>
      <c r="D19" s="354"/>
      <c r="E19" s="354"/>
      <c r="F19" s="355"/>
      <c r="G19" s="19"/>
    </row>
    <row r="20" spans="2:10" ht="23.25" hidden="1" customHeight="1" x14ac:dyDescent="0.25">
      <c r="B20" s="370"/>
      <c r="C20" s="371"/>
      <c r="D20" s="371"/>
      <c r="E20" s="371"/>
      <c r="F20" s="372"/>
      <c r="G20" s="20"/>
    </row>
    <row r="21" spans="2:10" x14ac:dyDescent="0.25">
      <c r="C21" s="8"/>
      <c r="D21" s="21"/>
      <c r="E21" s="13"/>
      <c r="G21" s="20"/>
    </row>
    <row r="22" spans="2:10" x14ac:dyDescent="0.25">
      <c r="C22" s="8"/>
      <c r="D22" s="21"/>
      <c r="E22" s="13"/>
      <c r="G22" s="20"/>
    </row>
    <row r="23" spans="2:10" x14ac:dyDescent="0.25">
      <c r="C23" s="8"/>
      <c r="D23" s="21"/>
      <c r="E23" s="13"/>
      <c r="G23" s="20"/>
    </row>
    <row r="24" spans="2:10" x14ac:dyDescent="0.25">
      <c r="C24" s="8"/>
      <c r="D24" s="21"/>
      <c r="E24" s="13"/>
      <c r="G24" s="20"/>
    </row>
    <row r="25" spans="2:10" x14ac:dyDescent="0.25">
      <c r="C25" s="8"/>
      <c r="D25" s="21"/>
      <c r="G25" s="20"/>
    </row>
    <row r="26" spans="2:10" x14ac:dyDescent="0.25">
      <c r="C26" s="8"/>
      <c r="D26" s="21"/>
      <c r="G26" s="20"/>
    </row>
    <row r="27" spans="2:10" x14ac:dyDescent="0.25">
      <c r="C27" s="8"/>
      <c r="D27" s="21"/>
      <c r="G27" s="20"/>
    </row>
    <row r="28" spans="2:10" x14ac:dyDescent="0.25">
      <c r="D28" s="21"/>
      <c r="E28" s="5"/>
      <c r="F28" s="6"/>
      <c r="G28" s="20"/>
    </row>
    <row r="29" spans="2:10" x14ac:dyDescent="0.25">
      <c r="D29" s="14"/>
      <c r="E29" s="15"/>
      <c r="F29" s="16" t="s">
        <v>111</v>
      </c>
      <c r="G29" s="2"/>
    </row>
    <row r="30" spans="2:10" x14ac:dyDescent="0.25">
      <c r="D30" s="14"/>
      <c r="E30" s="15"/>
      <c r="F30" s="16"/>
    </row>
    <row r="31" spans="2:10" x14ac:dyDescent="0.25">
      <c r="D31" s="14"/>
      <c r="E31" s="15"/>
      <c r="F31" s="16"/>
    </row>
    <row r="32" spans="2:10" x14ac:dyDescent="0.25">
      <c r="B32" s="94"/>
      <c r="C32" s="8"/>
      <c r="D32" s="21"/>
      <c r="E32" s="11"/>
      <c r="F32" s="7"/>
      <c r="H32" s="1"/>
      <c r="I32" s="1"/>
      <c r="J32" s="1"/>
    </row>
    <row r="33" spans="2:6" x14ac:dyDescent="0.25">
      <c r="B33" s="94"/>
      <c r="C33" s="8"/>
      <c r="D33" s="21"/>
      <c r="E33" s="7"/>
      <c r="F33" s="10"/>
    </row>
    <row r="34" spans="2:6" x14ac:dyDescent="0.25">
      <c r="C34" s="8"/>
      <c r="D34" s="21"/>
      <c r="E34" s="12"/>
      <c r="F34" s="8"/>
    </row>
    <row r="35" spans="2:6" x14ac:dyDescent="0.25">
      <c r="C35" s="8"/>
      <c r="D35" s="21"/>
      <c r="E35" s="7"/>
      <c r="F35" s="10"/>
    </row>
    <row r="36" spans="2:6" x14ac:dyDescent="0.25">
      <c r="C36" s="8"/>
      <c r="D36" s="21"/>
      <c r="E36" s="8"/>
      <c r="F36" s="8"/>
    </row>
    <row r="37" spans="2:6" x14ac:dyDescent="0.25">
      <c r="C37" s="8"/>
      <c r="D37" s="21"/>
      <c r="E37" s="7"/>
      <c r="F37" s="10"/>
    </row>
    <row r="49" spans="2:6" x14ac:dyDescent="0.25">
      <c r="B49" s="18"/>
      <c r="C49" s="18"/>
      <c r="E49" s="18"/>
      <c r="F49" s="18"/>
    </row>
    <row r="50" spans="2:6" x14ac:dyDescent="0.25">
      <c r="B50" s="18"/>
      <c r="C50" s="18"/>
      <c r="E50" s="18"/>
      <c r="F50" s="18"/>
    </row>
    <row r="51" spans="2:6" x14ac:dyDescent="0.25">
      <c r="B51" s="18"/>
      <c r="C51" s="18"/>
      <c r="E51" s="18"/>
      <c r="F51" s="18"/>
    </row>
    <row r="52" spans="2:6" x14ac:dyDescent="0.25">
      <c r="B52" s="18"/>
      <c r="C52" s="18"/>
      <c r="E52" s="18"/>
      <c r="F52" s="18"/>
    </row>
    <row r="53" spans="2:6" x14ac:dyDescent="0.25">
      <c r="B53" s="18"/>
      <c r="C53" s="18"/>
      <c r="E53" s="18"/>
      <c r="F53" s="18"/>
    </row>
    <row r="54" spans="2:6" x14ac:dyDescent="0.25">
      <c r="B54" s="18"/>
      <c r="C54" s="18"/>
      <c r="E54" s="18"/>
      <c r="F54" s="18"/>
    </row>
    <row r="55" spans="2:6" x14ac:dyDescent="0.25">
      <c r="B55" s="18"/>
      <c r="C55" s="18"/>
      <c r="E55" s="18"/>
      <c r="F55" s="18"/>
    </row>
    <row r="64" spans="2:6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6">
    <mergeCell ref="B19:F19"/>
    <mergeCell ref="D6:D18"/>
    <mergeCell ref="B2:F2"/>
    <mergeCell ref="B3:F3"/>
    <mergeCell ref="B4:F4"/>
    <mergeCell ref="B20:F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13" sqref="R13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79" t="s">
        <v>9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</row>
    <row r="2" spans="1:22" ht="15" customHeight="1" x14ac:dyDescent="0.25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</row>
    <row r="3" spans="1:22" s="97" customFormat="1" ht="18" customHeight="1" x14ac:dyDescent="0.25">
      <c r="A3" s="380" t="s">
        <v>35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</row>
    <row r="4" spans="1:22" s="97" customFormat="1" ht="18" customHeight="1" thickBot="1" x14ac:dyDescent="0.3">
      <c r="A4" s="381" t="s">
        <v>14</v>
      </c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U4" s="97">
        <v>2455</v>
      </c>
    </row>
    <row r="5" spans="1:22" s="97" customFormat="1" ht="18" customHeight="1" thickBot="1" x14ac:dyDescent="0.3">
      <c r="A5" s="386" t="s">
        <v>246</v>
      </c>
      <c r="B5" s="387"/>
      <c r="C5" s="388"/>
      <c r="D5" s="235" t="s">
        <v>36</v>
      </c>
      <c r="E5" s="235"/>
      <c r="F5" s="382" t="s">
        <v>55</v>
      </c>
      <c r="G5" s="383"/>
      <c r="H5" s="383"/>
      <c r="I5" s="383"/>
      <c r="J5" s="383"/>
      <c r="K5" s="383"/>
      <c r="L5" s="383"/>
      <c r="M5" s="383"/>
      <c r="N5" s="383"/>
      <c r="O5" s="383"/>
      <c r="P5" s="383"/>
      <c r="Q5" s="384"/>
      <c r="T5" s="376" t="s">
        <v>80</v>
      </c>
      <c r="U5" s="377"/>
      <c r="V5" s="378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78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79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75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92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188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93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218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112</v>
      </c>
      <c r="T11" s="126" t="s">
        <v>100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>
        <v>100</v>
      </c>
      <c r="I12" s="113"/>
      <c r="J12" s="113"/>
      <c r="K12" s="113"/>
      <c r="L12" s="113"/>
      <c r="M12" s="113"/>
      <c r="N12" s="115">
        <v>10</v>
      </c>
      <c r="O12" s="115"/>
      <c r="P12" s="115"/>
      <c r="Q12" s="120"/>
      <c r="T12" s="276" t="s">
        <v>108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30</v>
      </c>
      <c r="J13" s="113"/>
      <c r="K13" s="113"/>
      <c r="L13" s="113"/>
      <c r="M13" s="113"/>
      <c r="N13" s="115">
        <v>18</v>
      </c>
      <c r="O13" s="115"/>
      <c r="P13" s="115">
        <v>1</v>
      </c>
      <c r="Q13" s="120"/>
      <c r="T13" s="126" t="s">
        <v>113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116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121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134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>
        <v>240</v>
      </c>
      <c r="G17" s="113">
        <v>210</v>
      </c>
      <c r="H17" s="117">
        <v>80</v>
      </c>
      <c r="I17" s="113">
        <v>50</v>
      </c>
      <c r="J17" s="117"/>
      <c r="K17" s="117"/>
      <c r="L17" s="113"/>
      <c r="M17" s="114"/>
      <c r="N17" s="115">
        <v>21</v>
      </c>
      <c r="O17" s="115">
        <v>17</v>
      </c>
      <c r="P17" s="115">
        <v>15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174</v>
      </c>
      <c r="C19" s="131" t="s">
        <v>173</v>
      </c>
      <c r="D19" s="103"/>
      <c r="E19" s="236"/>
      <c r="F19" s="242">
        <v>60</v>
      </c>
      <c r="G19" s="113">
        <v>80</v>
      </c>
      <c r="H19" s="113">
        <v>50</v>
      </c>
      <c r="I19" s="113"/>
      <c r="J19" s="117"/>
      <c r="K19" s="117"/>
      <c r="L19" s="113"/>
      <c r="M19" s="114"/>
      <c r="N19" s="115">
        <v>9</v>
      </c>
      <c r="O19" s="115"/>
      <c r="P19" s="115"/>
      <c r="Q19" s="120"/>
      <c r="T19" s="385" t="s">
        <v>95</v>
      </c>
      <c r="U19" s="385"/>
      <c r="V19" s="385"/>
    </row>
    <row r="20" spans="1:22" ht="18.75" x14ac:dyDescent="0.25">
      <c r="A20" s="102">
        <v>14</v>
      </c>
      <c r="B20" s="112" t="s">
        <v>103</v>
      </c>
      <c r="C20" s="250" t="s">
        <v>131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90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105</v>
      </c>
      <c r="C21" s="131" t="s">
        <v>104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94</v>
      </c>
      <c r="T21" s="136" t="s">
        <v>91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106</v>
      </c>
      <c r="C22" s="131" t="s">
        <v>114</v>
      </c>
      <c r="D22" s="122"/>
      <c r="E22" s="237"/>
      <c r="F22" s="242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244</v>
      </c>
      <c r="D23" s="122"/>
      <c r="E23" s="237"/>
      <c r="F23" s="242">
        <v>100</v>
      </c>
      <c r="G23" s="113">
        <v>100</v>
      </c>
      <c r="H23" s="117">
        <v>400</v>
      </c>
      <c r="I23" s="113"/>
      <c r="J23" s="117"/>
      <c r="K23" s="117"/>
      <c r="L23" s="113"/>
      <c r="M23" s="114"/>
      <c r="N23" s="115">
        <v>15</v>
      </c>
      <c r="O23" s="115"/>
      <c r="P23" s="115"/>
      <c r="Q23" s="120"/>
      <c r="T23" s="136" t="s">
        <v>101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107</v>
      </c>
      <c r="C24" s="131" t="s">
        <v>102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>
        <v>19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218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>
        <v>16</v>
      </c>
      <c r="O25" s="115">
        <v>1</v>
      </c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240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>
        <v>10</v>
      </c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126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>
        <v>10</v>
      </c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>
        <v>20</v>
      </c>
      <c r="O28" s="115">
        <v>1</v>
      </c>
      <c r="P28" s="115">
        <v>5</v>
      </c>
      <c r="Q28" s="120"/>
    </row>
    <row r="29" spans="1:22" s="104" customFormat="1" ht="16.5" thickBot="1" x14ac:dyDescent="0.3">
      <c r="A29" s="373" t="s">
        <v>31</v>
      </c>
      <c r="B29" s="374"/>
      <c r="C29" s="375"/>
      <c r="D29" s="129">
        <f t="shared" ref="D29:P29" si="1">SUM(D7:D28)</f>
        <v>0</v>
      </c>
      <c r="E29" s="239">
        <f t="shared" si="1"/>
        <v>0</v>
      </c>
      <c r="F29" s="245">
        <f t="shared" si="1"/>
        <v>520</v>
      </c>
      <c r="G29" s="129">
        <f t="shared" si="1"/>
        <v>530</v>
      </c>
      <c r="H29" s="129">
        <f t="shared" si="1"/>
        <v>1320</v>
      </c>
      <c r="I29" s="129">
        <f t="shared" si="1"/>
        <v>80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183</v>
      </c>
      <c r="O29" s="129">
        <f t="shared" si="1"/>
        <v>32</v>
      </c>
      <c r="P29" s="129">
        <f t="shared" si="1"/>
        <v>35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390" t="s">
        <v>35</v>
      </c>
      <c r="C2" s="391"/>
      <c r="D2" s="391"/>
      <c r="E2" s="391"/>
      <c r="F2" s="391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3"/>
      <c r="Y2" s="138"/>
    </row>
    <row r="3" spans="2:31" ht="24" customHeight="1" x14ac:dyDescent="0.25">
      <c r="B3" s="396" t="s">
        <v>115</v>
      </c>
      <c r="C3" s="397"/>
      <c r="D3" s="397"/>
      <c r="E3" s="397"/>
      <c r="F3" s="398"/>
      <c r="G3" s="400"/>
      <c r="H3" s="400"/>
      <c r="I3" s="400"/>
      <c r="J3" s="400"/>
      <c r="K3" s="400"/>
      <c r="L3" s="394" t="s">
        <v>14</v>
      </c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389" t="s">
        <v>81</v>
      </c>
      <c r="D4" s="389"/>
      <c r="E4" s="389"/>
      <c r="F4" s="389" t="s">
        <v>85</v>
      </c>
      <c r="G4" s="389"/>
      <c r="H4" s="389"/>
      <c r="I4" s="389" t="s">
        <v>42</v>
      </c>
      <c r="J4" s="389"/>
      <c r="K4" s="389"/>
      <c r="L4" s="389" t="s">
        <v>43</v>
      </c>
      <c r="M4" s="389"/>
      <c r="N4" s="389"/>
      <c r="O4" s="389" t="s">
        <v>86</v>
      </c>
      <c r="P4" s="389"/>
      <c r="Q4" s="389"/>
      <c r="R4" s="389" t="s">
        <v>88</v>
      </c>
      <c r="S4" s="389"/>
      <c r="T4" s="389"/>
      <c r="U4" s="389" t="s">
        <v>87</v>
      </c>
      <c r="V4" s="389"/>
      <c r="W4" s="389"/>
      <c r="X4" s="399" t="s">
        <v>89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84</v>
      </c>
      <c r="D5" s="140" t="s">
        <v>82</v>
      </c>
      <c r="E5" s="224" t="s">
        <v>83</v>
      </c>
      <c r="F5" s="224" t="s">
        <v>84</v>
      </c>
      <c r="G5" s="140" t="s">
        <v>82</v>
      </c>
      <c r="H5" s="225" t="s">
        <v>83</v>
      </c>
      <c r="I5" s="225" t="s">
        <v>84</v>
      </c>
      <c r="J5" s="141" t="s">
        <v>82</v>
      </c>
      <c r="K5" s="224" t="s">
        <v>83</v>
      </c>
      <c r="L5" s="225" t="s">
        <v>84</v>
      </c>
      <c r="M5" s="141" t="s">
        <v>82</v>
      </c>
      <c r="N5" s="225" t="s">
        <v>83</v>
      </c>
      <c r="O5" s="225" t="s">
        <v>84</v>
      </c>
      <c r="P5" s="141" t="s">
        <v>82</v>
      </c>
      <c r="Q5" s="225" t="s">
        <v>83</v>
      </c>
      <c r="R5" s="225" t="s">
        <v>84</v>
      </c>
      <c r="S5" s="141" t="s">
        <v>82</v>
      </c>
      <c r="T5" s="225" t="s">
        <v>83</v>
      </c>
      <c r="U5" s="225" t="s">
        <v>84</v>
      </c>
      <c r="V5" s="141" t="s">
        <v>82</v>
      </c>
      <c r="W5" s="225" t="s">
        <v>83</v>
      </c>
      <c r="X5" s="39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9" t="s">
        <v>9</v>
      </c>
      <c r="B1" s="379"/>
      <c r="C1" s="379"/>
      <c r="D1" s="379"/>
      <c r="E1" s="379"/>
      <c r="F1" s="37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79"/>
      <c r="B2" s="379"/>
      <c r="C2" s="379"/>
      <c r="D2" s="379"/>
      <c r="E2" s="379"/>
      <c r="F2" s="37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80" t="s">
        <v>35</v>
      </c>
      <c r="B3" s="380"/>
      <c r="C3" s="380"/>
      <c r="D3" s="380"/>
      <c r="E3" s="380"/>
      <c r="F3" s="38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81" t="s">
        <v>14</v>
      </c>
      <c r="B4" s="381"/>
      <c r="C4" s="381"/>
      <c r="D4" s="381"/>
      <c r="E4" s="381"/>
      <c r="F4" s="38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06" t="s">
        <v>184</v>
      </c>
      <c r="C5" s="407"/>
      <c r="D5" s="216" t="s">
        <v>98</v>
      </c>
      <c r="E5" s="401" t="s">
        <v>61</v>
      </c>
      <c r="F5" s="40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99</v>
      </c>
      <c r="B6" s="403" t="s">
        <v>181</v>
      </c>
      <c r="C6" s="403"/>
      <c r="D6" s="218" t="s">
        <v>182</v>
      </c>
      <c r="E6" s="404" t="s">
        <v>183</v>
      </c>
      <c r="F6" s="40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96</v>
      </c>
      <c r="C7" s="214" t="s">
        <v>50</v>
      </c>
      <c r="D7" s="214" t="s">
        <v>49</v>
      </c>
      <c r="E7" s="214" t="s">
        <v>28</v>
      </c>
      <c r="F7" s="214" t="s">
        <v>97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79" t="s">
        <v>9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</row>
    <row r="2" spans="1:40" ht="15" customHeight="1" x14ac:dyDescent="0.25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</row>
    <row r="3" spans="1:40" s="97" customFormat="1" ht="18" customHeight="1" x14ac:dyDescent="0.25">
      <c r="A3" s="380" t="s">
        <v>35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</row>
    <row r="4" spans="1:40" s="97" customFormat="1" ht="18" customHeight="1" x14ac:dyDescent="0.25">
      <c r="A4" s="381" t="s">
        <v>14</v>
      </c>
      <c r="B4" s="381"/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  <c r="O4" s="381"/>
      <c r="P4" s="381"/>
      <c r="Q4" s="381"/>
      <c r="R4" s="381"/>
      <c r="S4" s="381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381"/>
      <c r="W5" s="381"/>
      <c r="X5" s="381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136</v>
      </c>
      <c r="B6" s="261" t="s">
        <v>137</v>
      </c>
      <c r="C6" s="261" t="s">
        <v>138</v>
      </c>
      <c r="D6" s="261"/>
      <c r="E6" s="261"/>
      <c r="F6" s="110" t="s">
        <v>139</v>
      </c>
      <c r="G6" s="110" t="s">
        <v>140</v>
      </c>
      <c r="H6" s="265"/>
      <c r="I6" s="110" t="s">
        <v>136</v>
      </c>
      <c r="J6" s="110" t="s">
        <v>141</v>
      </c>
      <c r="K6" s="110" t="s">
        <v>142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143</v>
      </c>
      <c r="B7" s="112" t="s">
        <v>153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157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144</v>
      </c>
      <c r="B8" s="112" t="s">
        <v>172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158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145</v>
      </c>
      <c r="B9" s="112" t="s">
        <v>154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159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146</v>
      </c>
      <c r="B10" s="112" t="s">
        <v>155</v>
      </c>
      <c r="C10" s="99">
        <v>15836</v>
      </c>
      <c r="D10" s="100"/>
      <c r="E10" s="99"/>
      <c r="F10" s="99">
        <v>2673</v>
      </c>
      <c r="G10" s="99"/>
      <c r="H10" s="258"/>
      <c r="I10" s="99" t="s">
        <v>160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08"/>
      <c r="W10" s="408"/>
      <c r="X10" s="40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147</v>
      </c>
      <c r="B11" s="112" t="s">
        <v>156</v>
      </c>
      <c r="C11" s="99"/>
      <c r="D11" s="100"/>
      <c r="E11" s="99"/>
      <c r="F11" s="99"/>
      <c r="G11" s="99">
        <v>18000</v>
      </c>
      <c r="H11" s="258"/>
      <c r="I11" s="99" t="s">
        <v>161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148</v>
      </c>
      <c r="B12" s="112" t="s">
        <v>200</v>
      </c>
      <c r="C12" s="99"/>
      <c r="D12" s="100"/>
      <c r="E12" s="99"/>
      <c r="F12" s="99"/>
      <c r="G12" s="99">
        <v>18000</v>
      </c>
      <c r="H12" s="258"/>
      <c r="I12" s="99" t="s">
        <v>162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149</v>
      </c>
      <c r="B13" s="112" t="s">
        <v>201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163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08"/>
      <c r="W13" s="408"/>
      <c r="X13" s="40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150</v>
      </c>
      <c r="B14" s="112"/>
      <c r="C14" s="99">
        <v>24210</v>
      </c>
      <c r="D14" s="100"/>
      <c r="E14" s="99"/>
      <c r="F14" s="99"/>
      <c r="G14" s="99"/>
      <c r="H14" s="258"/>
      <c r="I14" s="99" t="s">
        <v>165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151</v>
      </c>
      <c r="B15" s="112"/>
      <c r="C15" s="100"/>
      <c r="D15" s="100"/>
      <c r="E15" s="99"/>
      <c r="F15" s="99"/>
      <c r="G15" s="99"/>
      <c r="H15" s="258"/>
      <c r="I15" s="99" t="s">
        <v>164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152</v>
      </c>
      <c r="B16" s="112"/>
      <c r="C16" s="99"/>
      <c r="D16" s="100"/>
      <c r="E16" s="99"/>
      <c r="F16" s="99"/>
      <c r="G16" s="99"/>
      <c r="H16" s="258"/>
      <c r="I16" s="99" t="s">
        <v>166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167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168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169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170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171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195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196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09"/>
      <c r="B28" s="409"/>
      <c r="C28" s="409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"/>
  <sheetViews>
    <sheetView tabSelected="1" zoomScaleNormal="100" workbookViewId="0">
      <selection sqref="A1:C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18" t="s">
        <v>248</v>
      </c>
      <c r="B1" s="419"/>
      <c r="C1" s="420"/>
      <c r="D1" s="428"/>
      <c r="F1" s="367" t="s">
        <v>69</v>
      </c>
      <c r="G1" s="368"/>
      <c r="H1" s="369"/>
    </row>
    <row r="2" spans="1:8" ht="42" customHeight="1" x14ac:dyDescent="0.25">
      <c r="A2" s="421" t="s">
        <v>10</v>
      </c>
      <c r="B2" s="126" t="s">
        <v>70</v>
      </c>
      <c r="C2" s="422" t="s">
        <v>33</v>
      </c>
      <c r="D2" s="416"/>
      <c r="F2" s="95" t="s">
        <v>10</v>
      </c>
      <c r="G2" s="125" t="s">
        <v>70</v>
      </c>
      <c r="H2" s="125" t="s">
        <v>33</v>
      </c>
    </row>
    <row r="3" spans="1:8" ht="15.75" x14ac:dyDescent="0.25">
      <c r="A3" s="423" t="s">
        <v>71</v>
      </c>
      <c r="B3" s="411" t="s">
        <v>72</v>
      </c>
      <c r="C3" s="424">
        <v>2050</v>
      </c>
      <c r="D3" s="417"/>
      <c r="F3" s="95" t="s">
        <v>71</v>
      </c>
      <c r="G3" s="125" t="s">
        <v>72</v>
      </c>
      <c r="H3" s="125">
        <v>2050</v>
      </c>
    </row>
    <row r="4" spans="1:8" ht="15.75" x14ac:dyDescent="0.25">
      <c r="A4" s="423" t="s">
        <v>73</v>
      </c>
      <c r="B4" s="411" t="s">
        <v>74</v>
      </c>
      <c r="C4" s="424">
        <v>7300</v>
      </c>
      <c r="D4" s="417"/>
      <c r="F4" s="95" t="s">
        <v>73</v>
      </c>
      <c r="G4" s="125" t="s">
        <v>74</v>
      </c>
      <c r="H4" s="125">
        <v>7300</v>
      </c>
    </row>
    <row r="5" spans="1:8" ht="15.75" x14ac:dyDescent="0.25">
      <c r="A5" s="423" t="s">
        <v>117</v>
      </c>
      <c r="B5" s="411" t="s">
        <v>118</v>
      </c>
      <c r="C5" s="424">
        <v>8000</v>
      </c>
      <c r="D5" s="417"/>
      <c r="F5" s="101" t="s">
        <v>117</v>
      </c>
      <c r="G5" s="126" t="s">
        <v>118</v>
      </c>
      <c r="H5" s="126">
        <v>8000</v>
      </c>
    </row>
    <row r="6" spans="1:8" ht="15.75" x14ac:dyDescent="0.25">
      <c r="A6" s="423" t="s">
        <v>119</v>
      </c>
      <c r="B6" s="411" t="s">
        <v>76</v>
      </c>
      <c r="C6" s="424">
        <v>2000</v>
      </c>
      <c r="D6" s="417"/>
      <c r="F6" s="219" t="s">
        <v>119</v>
      </c>
      <c r="G6" s="220" t="s">
        <v>76</v>
      </c>
      <c r="H6" s="221">
        <v>2000</v>
      </c>
    </row>
    <row r="7" spans="1:8" ht="15.75" x14ac:dyDescent="0.25">
      <c r="A7" s="423" t="s">
        <v>122</v>
      </c>
      <c r="B7" s="411" t="s">
        <v>123</v>
      </c>
      <c r="C7" s="424">
        <v>4250</v>
      </c>
      <c r="D7" s="417"/>
      <c r="F7" s="95" t="s">
        <v>122</v>
      </c>
      <c r="G7" s="125" t="s">
        <v>123</v>
      </c>
      <c r="H7" s="126">
        <v>4250</v>
      </c>
    </row>
    <row r="8" spans="1:8" ht="15.75" x14ac:dyDescent="0.25">
      <c r="A8" s="423" t="s">
        <v>124</v>
      </c>
      <c r="B8" s="411" t="s">
        <v>127</v>
      </c>
      <c r="C8" s="424">
        <v>1900</v>
      </c>
      <c r="D8" s="417"/>
      <c r="F8" s="95" t="s">
        <v>124</v>
      </c>
      <c r="G8" s="125" t="s">
        <v>127</v>
      </c>
      <c r="H8" s="126">
        <v>1900</v>
      </c>
    </row>
    <row r="9" spans="1:8" ht="15.75" x14ac:dyDescent="0.25">
      <c r="A9" s="423" t="s">
        <v>128</v>
      </c>
      <c r="B9" s="411" t="s">
        <v>130</v>
      </c>
      <c r="C9" s="424">
        <v>750</v>
      </c>
      <c r="D9" s="417"/>
      <c r="F9" s="95" t="s">
        <v>128</v>
      </c>
      <c r="G9" s="125" t="s">
        <v>130</v>
      </c>
      <c r="H9" s="126">
        <v>750</v>
      </c>
    </row>
    <row r="10" spans="1:8" ht="15.75" x14ac:dyDescent="0.25">
      <c r="A10" s="423" t="s">
        <v>132</v>
      </c>
      <c r="B10" s="411" t="s">
        <v>77</v>
      </c>
      <c r="C10" s="424">
        <v>3152</v>
      </c>
      <c r="D10" s="417"/>
      <c r="F10" s="95" t="s">
        <v>233</v>
      </c>
      <c r="G10" s="125" t="s">
        <v>234</v>
      </c>
      <c r="H10" s="126">
        <v>4650</v>
      </c>
    </row>
    <row r="11" spans="1:8" ht="15.75" x14ac:dyDescent="0.25">
      <c r="A11" s="423" t="s">
        <v>133</v>
      </c>
      <c r="B11" s="412" t="s">
        <v>77</v>
      </c>
      <c r="C11" s="424">
        <v>5023</v>
      </c>
      <c r="D11" s="417"/>
      <c r="F11" s="95" t="s">
        <v>132</v>
      </c>
      <c r="G11" s="126" t="s">
        <v>77</v>
      </c>
      <c r="H11" s="125">
        <v>3152</v>
      </c>
    </row>
    <row r="12" spans="1:8" ht="15.75" x14ac:dyDescent="0.25">
      <c r="A12" s="425" t="s">
        <v>175</v>
      </c>
      <c r="B12" s="411" t="s">
        <v>180</v>
      </c>
      <c r="C12" s="424">
        <v>1500</v>
      </c>
      <c r="D12" s="417"/>
      <c r="F12" s="101" t="s">
        <v>133</v>
      </c>
      <c r="G12" s="101" t="s">
        <v>77</v>
      </c>
      <c r="H12" s="127">
        <v>5023</v>
      </c>
    </row>
    <row r="13" spans="1:8" x14ac:dyDescent="0.25">
      <c r="A13" s="425" t="s">
        <v>186</v>
      </c>
      <c r="B13" s="411" t="s">
        <v>180</v>
      </c>
      <c r="C13" s="424">
        <v>750</v>
      </c>
      <c r="D13" s="417"/>
      <c r="F13" s="128"/>
      <c r="G13" s="128" t="s">
        <v>120</v>
      </c>
      <c r="H13" s="414">
        <v>47704</v>
      </c>
    </row>
    <row r="14" spans="1:8" ht="15.75" x14ac:dyDescent="0.25">
      <c r="A14" s="425" t="s">
        <v>189</v>
      </c>
      <c r="B14" s="411" t="s">
        <v>238</v>
      </c>
      <c r="C14" s="424">
        <v>101230</v>
      </c>
      <c r="D14" s="417"/>
      <c r="F14" s="320" t="s">
        <v>175</v>
      </c>
      <c r="G14" s="320" t="s">
        <v>180</v>
      </c>
      <c r="H14" s="320">
        <v>1500</v>
      </c>
    </row>
    <row r="15" spans="1:8" ht="15.75" x14ac:dyDescent="0.25">
      <c r="A15" s="425" t="s">
        <v>190</v>
      </c>
      <c r="B15" s="411" t="s">
        <v>242</v>
      </c>
      <c r="C15" s="424">
        <v>90152</v>
      </c>
      <c r="D15" s="417"/>
      <c r="F15" s="320" t="s">
        <v>186</v>
      </c>
      <c r="G15" s="320" t="s">
        <v>180</v>
      </c>
      <c r="H15" s="320">
        <v>750</v>
      </c>
    </row>
    <row r="16" spans="1:8" ht="15.75" x14ac:dyDescent="0.25">
      <c r="A16" s="425" t="s">
        <v>191</v>
      </c>
      <c r="B16" s="411" t="s">
        <v>239</v>
      </c>
      <c r="C16" s="424">
        <v>72007</v>
      </c>
      <c r="D16" s="417"/>
      <c r="F16" s="320" t="s">
        <v>186</v>
      </c>
      <c r="G16" s="320" t="s">
        <v>120</v>
      </c>
      <c r="H16" s="415">
        <v>4680</v>
      </c>
    </row>
    <row r="17" spans="1:8" ht="15.75" x14ac:dyDescent="0.25">
      <c r="A17" s="426" t="s">
        <v>247</v>
      </c>
      <c r="B17" s="411" t="s">
        <v>125</v>
      </c>
      <c r="C17" s="424">
        <v>61609</v>
      </c>
      <c r="D17" s="417"/>
      <c r="F17" s="320" t="s">
        <v>187</v>
      </c>
      <c r="G17" s="320" t="s">
        <v>120</v>
      </c>
      <c r="H17" s="415">
        <v>5625</v>
      </c>
    </row>
    <row r="18" spans="1:8" ht="15.75" x14ac:dyDescent="0.25">
      <c r="A18" s="427" t="s">
        <v>233</v>
      </c>
      <c r="B18" s="411" t="s">
        <v>234</v>
      </c>
      <c r="C18" s="424">
        <v>4650</v>
      </c>
      <c r="D18" s="417"/>
      <c r="F18" s="321" t="s">
        <v>189</v>
      </c>
      <c r="G18" s="320" t="s">
        <v>238</v>
      </c>
      <c r="H18" s="320">
        <v>101230</v>
      </c>
    </row>
    <row r="19" spans="1:8" ht="15.75" x14ac:dyDescent="0.25">
      <c r="A19" s="427" t="s">
        <v>192</v>
      </c>
      <c r="B19" s="413" t="s">
        <v>77</v>
      </c>
      <c r="C19" s="424">
        <v>2295</v>
      </c>
      <c r="D19" s="417"/>
      <c r="F19" s="321" t="s">
        <v>190</v>
      </c>
      <c r="G19" s="320" t="s">
        <v>242</v>
      </c>
      <c r="H19" s="320">
        <v>90152</v>
      </c>
    </row>
    <row r="20" spans="1:8" ht="15.75" x14ac:dyDescent="0.25">
      <c r="A20" s="425" t="s">
        <v>194</v>
      </c>
      <c r="B20" s="411" t="s">
        <v>77</v>
      </c>
      <c r="C20" s="424">
        <v>2546</v>
      </c>
      <c r="D20" s="417"/>
      <c r="F20" s="321" t="s">
        <v>191</v>
      </c>
      <c r="G20" s="320" t="s">
        <v>239</v>
      </c>
      <c r="H20" s="320">
        <v>72007</v>
      </c>
    </row>
    <row r="21" spans="1:8" ht="15.75" x14ac:dyDescent="0.25">
      <c r="A21" s="425" t="s">
        <v>197</v>
      </c>
      <c r="B21" s="411" t="s">
        <v>77</v>
      </c>
      <c r="C21" s="424">
        <v>2673</v>
      </c>
      <c r="F21" s="320" t="s">
        <v>192</v>
      </c>
      <c r="G21" s="320" t="s">
        <v>77</v>
      </c>
      <c r="H21" s="320">
        <v>2295</v>
      </c>
    </row>
    <row r="22" spans="1:8" ht="15.75" x14ac:dyDescent="0.25">
      <c r="A22" s="425" t="s">
        <v>213</v>
      </c>
      <c r="B22" s="411" t="s">
        <v>180</v>
      </c>
      <c r="C22" s="424">
        <v>1250</v>
      </c>
      <c r="F22" s="320" t="s">
        <v>194</v>
      </c>
      <c r="G22" s="320" t="s">
        <v>77</v>
      </c>
      <c r="H22" s="320">
        <v>2546</v>
      </c>
    </row>
    <row r="23" spans="1:8" ht="15.75" x14ac:dyDescent="0.25">
      <c r="A23" s="425" t="s">
        <v>220</v>
      </c>
      <c r="B23" s="411" t="s">
        <v>77</v>
      </c>
      <c r="C23" s="424">
        <v>5706</v>
      </c>
      <c r="F23" s="320" t="s">
        <v>197</v>
      </c>
      <c r="G23" s="320" t="s">
        <v>77</v>
      </c>
      <c r="H23" s="320">
        <v>2673</v>
      </c>
    </row>
    <row r="24" spans="1:8" ht="15.75" x14ac:dyDescent="0.25">
      <c r="A24" s="425" t="s">
        <v>229</v>
      </c>
      <c r="B24" s="411" t="s">
        <v>230</v>
      </c>
      <c r="C24" s="424">
        <v>2437</v>
      </c>
      <c r="F24" s="320" t="s">
        <v>220</v>
      </c>
      <c r="G24" s="320" t="s">
        <v>77</v>
      </c>
      <c r="H24" s="320">
        <v>5706</v>
      </c>
    </row>
    <row r="25" spans="1:8" ht="15.75" x14ac:dyDescent="0.25">
      <c r="A25" s="425" t="s">
        <v>231</v>
      </c>
      <c r="B25" s="411" t="s">
        <v>230</v>
      </c>
      <c r="C25" s="424">
        <v>1167</v>
      </c>
      <c r="F25" s="320" t="s">
        <v>223</v>
      </c>
      <c r="G25" s="320" t="s">
        <v>224</v>
      </c>
      <c r="H25" s="320">
        <v>3600</v>
      </c>
    </row>
    <row r="26" spans="1:8" ht="16.5" thickBot="1" x14ac:dyDescent="0.3">
      <c r="A26" s="429" t="s">
        <v>28</v>
      </c>
      <c r="B26" s="430"/>
      <c r="C26" s="431">
        <f>SUM(C3:C25)</f>
        <v>384397</v>
      </c>
      <c r="F26" s="320" t="s">
        <v>229</v>
      </c>
      <c r="G26" s="320" t="s">
        <v>230</v>
      </c>
      <c r="H26" s="320">
        <v>2437</v>
      </c>
    </row>
    <row r="27" spans="1:8" ht="15.75" x14ac:dyDescent="0.25">
      <c r="A27" s="94"/>
      <c r="B27" s="94"/>
      <c r="C27" s="94"/>
      <c r="F27" s="320" t="s">
        <v>231</v>
      </c>
      <c r="G27" s="320" t="s">
        <v>230</v>
      </c>
      <c r="H27" s="320">
        <v>1167</v>
      </c>
    </row>
    <row r="28" spans="1:8" ht="15.75" x14ac:dyDescent="0.25">
      <c r="A28" s="94"/>
      <c r="B28" s="94"/>
      <c r="C28" s="94"/>
      <c r="F28" s="320"/>
      <c r="G28" s="320"/>
      <c r="H28" s="320"/>
    </row>
    <row r="29" spans="1:8" ht="15.75" x14ac:dyDescent="0.25">
      <c r="A29" s="94"/>
      <c r="B29" s="94"/>
      <c r="C29" s="94"/>
      <c r="F29" s="320"/>
      <c r="G29" s="320"/>
      <c r="H29" s="320"/>
    </row>
    <row r="30" spans="1:8" ht="15.75" x14ac:dyDescent="0.25">
      <c r="A30" s="94"/>
      <c r="B30" s="94"/>
      <c r="C30" s="94"/>
      <c r="F30" s="320"/>
      <c r="G30" s="320"/>
      <c r="H30" s="320"/>
    </row>
    <row r="31" spans="1:8" ht="15.75" x14ac:dyDescent="0.25">
      <c r="A31" s="94"/>
      <c r="B31" s="94"/>
      <c r="C31" s="94"/>
      <c r="F31" s="320"/>
      <c r="G31" s="320"/>
      <c r="H31" s="320"/>
    </row>
    <row r="32" spans="1:8" ht="15.75" x14ac:dyDescent="0.25">
      <c r="A32" s="94"/>
      <c r="B32" s="94"/>
      <c r="C32" s="94"/>
      <c r="F32" s="320"/>
      <c r="G32" s="320"/>
      <c r="H32" s="320"/>
    </row>
    <row r="33" spans="1:8" ht="15.75" x14ac:dyDescent="0.25">
      <c r="A33" s="94"/>
      <c r="B33" s="94"/>
      <c r="C33" s="94"/>
      <c r="F33" s="320"/>
      <c r="G33" s="320"/>
      <c r="H33" s="320"/>
    </row>
    <row r="34" spans="1:8" ht="15.75" x14ac:dyDescent="0.25">
      <c r="A34" s="94"/>
      <c r="B34" s="94"/>
      <c r="C34" s="94"/>
      <c r="F34" s="320"/>
      <c r="G34" s="320"/>
      <c r="H34" s="320"/>
    </row>
    <row r="35" spans="1:8" ht="15.75" x14ac:dyDescent="0.25">
      <c r="A35" s="315"/>
      <c r="B35" s="316"/>
      <c r="C35" s="315"/>
      <c r="F35" s="320"/>
      <c r="G35" s="320"/>
      <c r="H35" s="320"/>
    </row>
    <row r="36" spans="1:8" ht="15.75" x14ac:dyDescent="0.25">
      <c r="A36" s="315"/>
      <c r="B36" s="316"/>
      <c r="C36" s="315"/>
      <c r="F36" s="322"/>
      <c r="G36" s="318"/>
      <c r="H36" s="322"/>
    </row>
    <row r="37" spans="1:8" ht="15.75" x14ac:dyDescent="0.25">
      <c r="A37" s="315"/>
      <c r="B37" s="317"/>
      <c r="C37" s="315"/>
      <c r="F37" s="322"/>
      <c r="G37" s="318"/>
      <c r="H37" s="322"/>
    </row>
    <row r="38" spans="1:8" ht="15.75" x14ac:dyDescent="0.25">
      <c r="A38" s="94"/>
      <c r="B38" s="94"/>
      <c r="C38" s="94"/>
      <c r="F38" s="322"/>
      <c r="G38" s="318"/>
      <c r="H38" s="322"/>
    </row>
    <row r="39" spans="1:8" ht="15.75" x14ac:dyDescent="0.25">
      <c r="A39" s="94"/>
      <c r="B39" s="94"/>
      <c r="C39" s="94"/>
      <c r="F39" s="320"/>
      <c r="G39" s="320"/>
      <c r="H39" s="320"/>
    </row>
    <row r="40" spans="1:8" ht="15.75" x14ac:dyDescent="0.25">
      <c r="A40" s="94"/>
      <c r="B40" s="94"/>
      <c r="C40" s="94"/>
      <c r="F40" s="320"/>
      <c r="G40" s="320"/>
      <c r="H40" s="320"/>
    </row>
    <row r="41" spans="1:8" ht="15.75" x14ac:dyDescent="0.25">
      <c r="A41" s="94"/>
      <c r="B41" s="94"/>
      <c r="C41" s="94"/>
      <c r="F41" s="320"/>
      <c r="G41" s="320"/>
      <c r="H41" s="320"/>
    </row>
    <row r="42" spans="1:8" ht="15.75" x14ac:dyDescent="0.25">
      <c r="A42" s="94"/>
      <c r="B42" s="94"/>
      <c r="C42" s="94"/>
      <c r="F42" s="320"/>
      <c r="G42" s="320"/>
      <c r="H42" s="320"/>
    </row>
    <row r="43" spans="1:8" ht="15.75" x14ac:dyDescent="0.25">
      <c r="A43" s="94"/>
      <c r="B43" s="94"/>
      <c r="C43" s="94"/>
      <c r="F43" s="320"/>
      <c r="G43" s="320"/>
      <c r="H43" s="320"/>
    </row>
    <row r="44" spans="1:8" ht="15.75" x14ac:dyDescent="0.25">
      <c r="A44" s="94"/>
      <c r="B44" s="94"/>
      <c r="C44" s="94"/>
      <c r="F44" s="320"/>
      <c r="G44" s="320"/>
      <c r="H44" s="320"/>
    </row>
    <row r="45" spans="1:8" ht="15.75" x14ac:dyDescent="0.25">
      <c r="A45" s="94"/>
      <c r="B45" s="94"/>
      <c r="C45" s="94"/>
      <c r="F45" s="320"/>
      <c r="G45" s="320"/>
      <c r="H45" s="320"/>
    </row>
    <row r="46" spans="1:8" ht="15.75" x14ac:dyDescent="0.25">
      <c r="A46" s="410"/>
      <c r="B46" s="410"/>
      <c r="C46" s="8"/>
      <c r="F46" s="320"/>
      <c r="G46" s="320"/>
      <c r="H46" s="320"/>
    </row>
    <row r="47" spans="1:8" ht="15.75" x14ac:dyDescent="0.25">
      <c r="F47" s="351" t="s">
        <v>28</v>
      </c>
      <c r="G47" s="352"/>
      <c r="H47" s="323">
        <f>SUM(H3:H46)</f>
        <v>383147</v>
      </c>
    </row>
  </sheetData>
  <mergeCells count="5">
    <mergeCell ref="A46:B46"/>
    <mergeCell ref="F47:G47"/>
    <mergeCell ref="F1:H1"/>
    <mergeCell ref="A1:C1"/>
    <mergeCell ref="A26:B26"/>
  </mergeCells>
  <hyperlinks>
    <hyperlink ref="A17" r:id="rId1" display="August@ September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2021-10-28T17:36:52Z</dcterms:modified>
</cp:coreProperties>
</file>