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2" i="25" l="1"/>
  <c r="H29" i="25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25"/>
  <c r="N28" i="25"/>
  <c r="O12" i="24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18" i="33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<sst xmlns="http://schemas.openxmlformats.org/spreadsheetml/2006/main" count="1485" uniqueCount="71">
  <si>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</si>
  <si>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</si>
  <si>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</si>
  <si>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</si>
  <si>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</si>
  <si>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</si>
  <si>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</si>
  <si>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</si>
  <si>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</si>
  <si>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</si>
  <si>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</si>
  <si>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</si>
  <si>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</si>
  <si>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</si>
  <si>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</si>
  <si>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</si>
  <si>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</si>
  <si>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</si>
  <si>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</si>
  <si>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</si>
  <si>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</si>
  <si>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</si>
  <si>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</si>
  <si>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</si>
  <si>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</si>
  <si>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</si>
  <si>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</si>
  <si>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</si>
  <si>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</si>
  <si>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</si>
  <si>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</si>
  <si>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</si>
  <si>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</si>
  <si>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</si>
  <si>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</si>
  <si>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</si>
  <si>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</si>
  <si>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</si>
  <si>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</si>
  <si>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</si>
  <si>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</si>
  <si>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</si>
  <si>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</si>
  <si>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</si>
  <si>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</si>
  <si>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</si>
  <si>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</si>
  <si>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</si>
  <si>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</si>
  <si>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</si>
  <si>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</si>
  <si>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</si>
  <si>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</si>
  <si>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</si>
  <si>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</si>
  <si>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</si>
  <si>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</si>
  <si>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</si>
  <si>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</si>
  <si>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</si>
  <si>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</si>
  <si>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</si>
  <si>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</si>
  <si>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</si>
  <si>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</si>
  <si>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</si>
  <si>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</si>
  <si>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</si>
  <si>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</si>
  <si>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</si>
  <si>
    <t>Date:25.11.2021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</si>
</sst>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J22" sqref="J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70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13157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13157</v>
      </c>
      <c r="N7" s="24">
        <f>D7+E7*20+F7*10+G7*9+H7*9+I7*191+J7*191+K7*182+L7*100</f>
        <v>13157</v>
      </c>
      <c r="O7" s="25">
        <f>M7*2.75%</f>
        <v>361.8175</v>
      </c>
      <c r="P7" s="26"/>
      <c r="Q7" s="26">
        <v>100</v>
      </c>
      <c r="R7" s="24">
        <f>M7-(M7*2.75%)+I7*191+J7*191+K7*182+L7*100-Q7</f>
        <v>12695.182500000001</v>
      </c>
      <c r="S7" s="25">
        <f>M7*0.95%</f>
        <v>124.9915</v>
      </c>
      <c r="T7" s="27">
        <f>S7-Q7</f>
        <v>24.991500000000002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25500</v>
      </c>
      <c r="E9" s="30">
        <v>50</v>
      </c>
      <c r="F9" s="30"/>
      <c r="G9" s="30"/>
      <c r="H9" s="30"/>
      <c r="I9" s="20"/>
      <c r="J9" s="20"/>
      <c r="K9" s="20"/>
      <c r="L9" s="20"/>
      <c r="M9" s="20">
        <f t="shared" si="0"/>
        <v>26500</v>
      </c>
      <c r="N9" s="24">
        <f t="shared" si="1"/>
        <v>26500</v>
      </c>
      <c r="O9" s="25">
        <f t="shared" si="2"/>
        <v>728.75</v>
      </c>
      <c r="P9" s="26"/>
      <c r="Q9" s="26">
        <v>119</v>
      </c>
      <c r="R9" s="24">
        <f t="shared" si="3"/>
        <v>25652.25</v>
      </c>
      <c r="S9" s="25">
        <f t="shared" si="4"/>
        <v>251.75</v>
      </c>
      <c r="T9" s="27">
        <f t="shared" si="5"/>
        <v>132.75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7846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7846</v>
      </c>
      <c r="N10" s="24">
        <f t="shared" si="1"/>
        <v>7846</v>
      </c>
      <c r="O10" s="25">
        <f t="shared" si="2"/>
        <v>215.76500000000001</v>
      </c>
      <c r="P10" s="26"/>
      <c r="Q10" s="26">
        <v>34</v>
      </c>
      <c r="R10" s="24">
        <f t="shared" si="3"/>
        <v>7596.2349999999997</v>
      </c>
      <c r="S10" s="25">
        <f t="shared" si="4"/>
        <v>74.536999999999992</v>
      </c>
      <c r="T10" s="27">
        <f t="shared" si="5"/>
        <v>40.536999999999992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4112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4112</v>
      </c>
      <c r="N11" s="24">
        <f t="shared" si="1"/>
        <v>4112</v>
      </c>
      <c r="O11" s="25">
        <f t="shared" si="2"/>
        <v>113.08</v>
      </c>
      <c r="P11" s="26"/>
      <c r="Q11" s="26">
        <v>28</v>
      </c>
      <c r="R11" s="24">
        <f t="shared" si="3"/>
        <v>3970.92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6990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6990</v>
      </c>
      <c r="N12" s="24">
        <f t="shared" si="1"/>
        <v>6990</v>
      </c>
      <c r="O12" s="25">
        <f t="shared" si="2"/>
        <v>192.22499999999999</v>
      </c>
      <c r="P12" s="26"/>
      <c r="Q12" s="26">
        <v>27</v>
      </c>
      <c r="R12" s="24">
        <f t="shared" si="3"/>
        <v>6770.7749999999996</v>
      </c>
      <c r="S12" s="25">
        <f t="shared" si="4"/>
        <v>66.405000000000001</v>
      </c>
      <c r="T12" s="27">
        <f t="shared" si="5"/>
        <v>39.405000000000001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2262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2262</v>
      </c>
      <c r="N16" s="24">
        <f t="shared" si="1"/>
        <v>2262</v>
      </c>
      <c r="O16" s="25">
        <f t="shared" si="2"/>
        <v>62.204999999999998</v>
      </c>
      <c r="P16" s="26"/>
      <c r="Q16" s="26"/>
      <c r="R16" s="24">
        <f t="shared" si="3"/>
        <v>2199.7950000000001</v>
      </c>
      <c r="S16" s="25">
        <f t="shared" si="4"/>
        <v>21.489000000000001</v>
      </c>
      <c r="T16" s="27">
        <f t="shared" si="5"/>
        <v>21.489000000000001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150</v>
      </c>
      <c r="R17" s="24">
        <f t="shared" si="3"/>
        <v>19300</v>
      </c>
      <c r="S17" s="25">
        <f t="shared" si="4"/>
        <v>190</v>
      </c>
      <c r="T17" s="27">
        <f t="shared" si="5"/>
        <v>40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62056</v>
      </c>
      <c r="N22" s="24">
        <f t="shared" si="1"/>
        <v>62056</v>
      </c>
      <c r="O22" s="25">
        <f t="shared" si="2"/>
        <v>1706.54</v>
      </c>
      <c r="P22" s="26"/>
      <c r="Q22" s="26">
        <v>175</v>
      </c>
      <c r="R22" s="24">
        <f t="shared" si="3"/>
        <v>60174.46</v>
      </c>
      <c r="S22" s="25">
        <f t="shared" si="4"/>
        <v>589.53200000000004</v>
      </c>
      <c r="T22" s="27">
        <f t="shared" si="5"/>
        <v>414.53200000000004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10587</v>
      </c>
      <c r="N26" s="24">
        <f t="shared" si="1"/>
        <v>10587</v>
      </c>
      <c r="O26" s="25">
        <f t="shared" si="2"/>
        <v>291.14249999999998</v>
      </c>
      <c r="P26" s="26"/>
      <c r="Q26" s="26">
        <v>86</v>
      </c>
      <c r="R26" s="24">
        <f t="shared" si="3"/>
        <v>10209.8575</v>
      </c>
      <c r="S26" s="25">
        <f t="shared" si="4"/>
        <v>100.5765</v>
      </c>
      <c r="T26" s="27">
        <f t="shared" si="5"/>
        <v>14.576499999999996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150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</v>
      </c>
      <c r="N27" s="40">
        <f t="shared" si="1"/>
        <v>150</v>
      </c>
      <c r="O27" s="25">
        <f t="shared" si="2"/>
        <v>4.125</v>
      </c>
      <c r="P27" s="41"/>
      <c r="Q27" s="41"/>
      <c r="R27" s="24">
        <f t="shared" si="3"/>
        <v>145.875</v>
      </c>
      <c r="S27" s="42">
        <f t="shared" si="4"/>
        <v>1.425</v>
      </c>
      <c r="T27" s="43">
        <f t="shared" si="5"/>
        <v>1.425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153688</v>
      </c>
      <c r="E28" s="45">
        <f t="shared" si="6"/>
        <v>50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154688</v>
      </c>
      <c r="N28" s="45">
        <f t="shared" si="7"/>
        <v>154688</v>
      </c>
      <c r="O28" s="46">
        <f t="shared" si="7"/>
        <v>4253.92</v>
      </c>
      <c r="P28" s="45">
        <f t="shared" si="7"/>
        <v>0</v>
      </c>
      <c r="Q28" s="45">
        <f t="shared" si="7"/>
        <v>719</v>
      </c>
      <c r="R28" s="45">
        <f t="shared" si="7"/>
        <v>149715.08000000002</v>
      </c>
      <c r="S28" s="45">
        <f t="shared" si="7"/>
        <v>1469.5360000000001</v>
      </c>
      <c r="T28" s="47">
        <f t="shared" si="7"/>
        <v>750.53599999999994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339610</v>
      </c>
      <c r="E4" s="2">
        <f>'25'!E29</f>
        <v>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339610</v>
      </c>
      <c r="E4" s="2">
        <f>'26'!E29</f>
        <v>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339610</v>
      </c>
      <c r="E4" s="2">
        <f>'27'!E29</f>
        <v>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339610</v>
      </c>
      <c r="E4" s="2">
        <f>'28'!E29</f>
        <v>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339610</v>
      </c>
      <c r="E4" s="2">
        <f>'29'!E29</f>
        <v>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339610</v>
      </c>
      <c r="E4" s="2">
        <f>'30'!E29</f>
        <v>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14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4264947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242321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245021</v>
      </c>
      <c r="N7" s="24">
        <f>D7+E7*20+F7*10+G7*9+H7*9+I7*191+J7*191+K7*182+L7*100</f>
        <v>247223</v>
      </c>
      <c r="O7" s="25">
        <f>M7*2.75%</f>
        <v>6738.0775000000003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1193</v>
      </c>
      <c r="R7" s="24">
        <f>M7-(M7*2.75%)+I7*191+J7*191+K7*182+L7*100-Q7</f>
        <v>239291.92249999999</v>
      </c>
      <c r="S7" s="25">
        <f>M7*0.95%</f>
        <v>2327.6994999999997</v>
      </c>
      <c r="T7" s="26">
        <f>S7-Q7</f>
        <v>1134.6994999999997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121512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126012</v>
      </c>
      <c r="N8" s="24">
        <f t="shared" ref="N8:N27" si="1">D8+E8*20+F8*10+G8*9+H8*9+I8*191+J8*191+K8*182+L8*100</f>
        <v>131472</v>
      </c>
      <c r="O8" s="25">
        <f t="shared" ref="O8:O27" si="2">M8*2.75%</f>
        <v>3465.33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127387.67</v>
      </c>
      <c r="S8" s="25">
        <f t="shared" ref="S8:S27" si="4">M8*0.95%</f>
        <v>1197.114</v>
      </c>
      <c r="T8" s="26">
        <f t="shared" ref="T8:T27" si="5">S8-Q8</f>
        <v>578.11400000000003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326482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327482</v>
      </c>
      <c r="N9" s="24">
        <f t="shared" si="1"/>
        <v>327482</v>
      </c>
      <c r="O9" s="25">
        <f t="shared" si="2"/>
        <v>9005.7549999999992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1770</v>
      </c>
      <c r="R9" s="24">
        <f t="shared" si="3"/>
        <v>316706.245</v>
      </c>
      <c r="S9" s="25">
        <f t="shared" si="4"/>
        <v>3111.0789999999997</v>
      </c>
      <c r="T9" s="26">
        <f t="shared" si="5"/>
        <v>1341.0789999999997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107840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108940</v>
      </c>
      <c r="N10" s="24">
        <f t="shared" si="1"/>
        <v>112542</v>
      </c>
      <c r="O10" s="25">
        <f t="shared" si="2"/>
        <v>2995.85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307</v>
      </c>
      <c r="R10" s="24">
        <f t="shared" si="3"/>
        <v>109239.15</v>
      </c>
      <c r="S10" s="25">
        <f t="shared" si="4"/>
        <v>1034.93</v>
      </c>
      <c r="T10" s="26">
        <f t="shared" si="5"/>
        <v>727.93000000000006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130116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134116</v>
      </c>
      <c r="N11" s="24">
        <f t="shared" si="1"/>
        <v>160521</v>
      </c>
      <c r="O11" s="25">
        <f t="shared" si="2"/>
        <v>3688.19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357</v>
      </c>
      <c r="R11" s="24">
        <f t="shared" si="3"/>
        <v>156475.81</v>
      </c>
      <c r="S11" s="25">
        <f t="shared" si="4"/>
        <v>1274.1019999999999</v>
      </c>
      <c r="T11" s="26">
        <f t="shared" si="5"/>
        <v>917.10199999999986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90715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90715</v>
      </c>
      <c r="N12" s="24">
        <f t="shared" si="1"/>
        <v>94355</v>
      </c>
      <c r="O12" s="25">
        <f t="shared" si="2"/>
        <v>2494.6624999999999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299</v>
      </c>
      <c r="R12" s="24">
        <f t="shared" si="3"/>
        <v>91561.337499999994</v>
      </c>
      <c r="S12" s="25">
        <f t="shared" si="4"/>
        <v>861.79250000000002</v>
      </c>
      <c r="T12" s="26">
        <f t="shared" si="5"/>
        <v>562.79250000000002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322380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323380</v>
      </c>
      <c r="N14" s="24">
        <f t="shared" si="1"/>
        <v>325027</v>
      </c>
      <c r="O14" s="25">
        <f t="shared" si="2"/>
        <v>8892.9500000000007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1082</v>
      </c>
      <c r="R14" s="24">
        <f t="shared" si="3"/>
        <v>315052.05</v>
      </c>
      <c r="S14" s="25">
        <f t="shared" si="4"/>
        <v>3072.11</v>
      </c>
      <c r="T14" s="26">
        <f t="shared" si="5"/>
        <v>1990.1100000000001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342599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346689</v>
      </c>
      <c r="N15" s="24">
        <f t="shared" si="1"/>
        <v>358771</v>
      </c>
      <c r="O15" s="25">
        <f t="shared" si="2"/>
        <v>9533.9475000000002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1787</v>
      </c>
      <c r="R15" s="24">
        <f t="shared" si="3"/>
        <v>347450.05249999999</v>
      </c>
      <c r="S15" s="25">
        <f t="shared" si="4"/>
        <v>3293.5454999999997</v>
      </c>
      <c r="T15" s="26">
        <f t="shared" si="5"/>
        <v>1506.5454999999997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323963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339103</v>
      </c>
      <c r="N16" s="24">
        <f t="shared" si="1"/>
        <v>353621</v>
      </c>
      <c r="O16" s="25">
        <f t="shared" si="2"/>
        <v>9325.3325000000004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1705</v>
      </c>
      <c r="R16" s="24">
        <f t="shared" si="3"/>
        <v>342590.66749999998</v>
      </c>
      <c r="S16" s="25">
        <f t="shared" si="4"/>
        <v>3221.4784999999997</v>
      </c>
      <c r="T16" s="26">
        <f t="shared" si="5"/>
        <v>1516.4784999999997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214510</v>
      </c>
      <c r="N17" s="24">
        <f t="shared" si="1"/>
        <v>214510</v>
      </c>
      <c r="O17" s="25">
        <f t="shared" si="2"/>
        <v>5899.0249999999996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1205</v>
      </c>
      <c r="R17" s="24">
        <f t="shared" si="3"/>
        <v>207405.97500000001</v>
      </c>
      <c r="S17" s="25">
        <f t="shared" si="4"/>
        <v>2037.845</v>
      </c>
      <c r="T17" s="26">
        <f t="shared" si="5"/>
        <v>832.84500000000003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191771</v>
      </c>
      <c r="N18" s="24">
        <f t="shared" si="1"/>
        <v>192726</v>
      </c>
      <c r="O18" s="25">
        <f t="shared" si="2"/>
        <v>5273.7025000000003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820</v>
      </c>
      <c r="R18" s="24">
        <f t="shared" si="3"/>
        <v>186632.29749999999</v>
      </c>
      <c r="S18" s="25">
        <f t="shared" si="4"/>
        <v>1821.8244999999999</v>
      </c>
      <c r="T18" s="26">
        <f t="shared" si="5"/>
        <v>1001.8244999999999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163155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171245</v>
      </c>
      <c r="N19" s="24">
        <f t="shared" si="1"/>
        <v>175977</v>
      </c>
      <c r="O19" s="25">
        <f t="shared" si="2"/>
        <v>4709.2375000000002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493</v>
      </c>
      <c r="R19" s="24">
        <f t="shared" si="3"/>
        <v>170774.76250000001</v>
      </c>
      <c r="S19" s="25">
        <f t="shared" si="4"/>
        <v>1626.8274999999999</v>
      </c>
      <c r="T19" s="26">
        <f t="shared" si="5"/>
        <v>1133.8274999999999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38024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38024</v>
      </c>
      <c r="N20" s="24">
        <f t="shared" si="1"/>
        <v>38024</v>
      </c>
      <c r="O20" s="25">
        <f t="shared" si="2"/>
        <v>1045.6600000000001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166</v>
      </c>
      <c r="R20" s="24">
        <f t="shared" si="3"/>
        <v>36812.339999999997</v>
      </c>
      <c r="S20" s="25">
        <f t="shared" si="4"/>
        <v>361.22800000000001</v>
      </c>
      <c r="T20" s="26">
        <f t="shared" si="5"/>
        <v>195.22800000000001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162434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163684</v>
      </c>
      <c r="N21" s="24">
        <f t="shared" si="1"/>
        <v>163875</v>
      </c>
      <c r="O21" s="25">
        <f t="shared" si="2"/>
        <v>4501.3100000000004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348</v>
      </c>
      <c r="R21" s="24">
        <f t="shared" si="3"/>
        <v>159025.69</v>
      </c>
      <c r="S21" s="25">
        <f t="shared" si="4"/>
        <v>1554.998</v>
      </c>
      <c r="T21" s="26">
        <f t="shared" si="5"/>
        <v>1206.998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385593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387493</v>
      </c>
      <c r="N22" s="24">
        <f t="shared" si="1"/>
        <v>391324</v>
      </c>
      <c r="O22" s="25">
        <f t="shared" si="2"/>
        <v>10656.057500000001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1431</v>
      </c>
      <c r="R22" s="24">
        <f t="shared" si="3"/>
        <v>379236.9425</v>
      </c>
      <c r="S22" s="25">
        <f t="shared" si="4"/>
        <v>3681.1835000000001</v>
      </c>
      <c r="T22" s="26">
        <f t="shared" si="5"/>
        <v>2250.1835000000001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363725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383045</v>
      </c>
      <c r="N24" s="24">
        <f t="shared" si="1"/>
        <v>388321</v>
      </c>
      <c r="O24" s="25">
        <f t="shared" si="2"/>
        <v>10533.737499999999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1895</v>
      </c>
      <c r="R24" s="24">
        <f t="shared" si="3"/>
        <v>375892.26250000001</v>
      </c>
      <c r="S24" s="25">
        <f t="shared" si="4"/>
        <v>3638.9274999999998</v>
      </c>
      <c r="T24" s="26">
        <f t="shared" si="5"/>
        <v>1743.9274999999998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177510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177510</v>
      </c>
      <c r="N25" s="24">
        <f t="shared" si="1"/>
        <v>179038</v>
      </c>
      <c r="O25" s="25">
        <f t="shared" si="2"/>
        <v>4881.5249999999996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672</v>
      </c>
      <c r="R25" s="24">
        <f t="shared" si="3"/>
        <v>173484.47500000001</v>
      </c>
      <c r="S25" s="25">
        <f t="shared" si="4"/>
        <v>1686.345</v>
      </c>
      <c r="T25" s="26">
        <f t="shared" si="5"/>
        <v>1014.345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167819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167819</v>
      </c>
      <c r="N26" s="24">
        <f t="shared" si="1"/>
        <v>167819</v>
      </c>
      <c r="O26" s="25">
        <f t="shared" si="2"/>
        <v>4615.0225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1050</v>
      </c>
      <c r="R26" s="24">
        <f t="shared" si="3"/>
        <v>162153.97750000001</v>
      </c>
      <c r="S26" s="25">
        <f t="shared" si="4"/>
        <v>1594.2804999999998</v>
      </c>
      <c r="T26" s="26">
        <f t="shared" si="5"/>
        <v>544.28049999999985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164796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165296</v>
      </c>
      <c r="N27" s="40">
        <f t="shared" si="1"/>
        <v>169127</v>
      </c>
      <c r="O27" s="25">
        <f t="shared" si="2"/>
        <v>4545.6400000000003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163910.35999999999</v>
      </c>
      <c r="S27" s="42">
        <f t="shared" si="4"/>
        <v>1570.3119999999999</v>
      </c>
      <c r="T27" s="41">
        <f t="shared" si="5"/>
        <v>899.3119999999999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4281327</v>
      </c>
      <c r="E28" s="45">
        <f t="shared" si="6"/>
        <v>1250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4357417</v>
      </c>
      <c r="N28" s="45">
        <f t="shared" si="7"/>
        <v>4449609</v>
      </c>
      <c r="O28" s="46">
        <f t="shared" si="7"/>
        <v>119828.9675</v>
      </c>
      <c r="P28" s="45">
        <f t="shared" si="7"/>
        <v>0</v>
      </c>
      <c r="Q28" s="45">
        <f t="shared" si="7"/>
        <v>18902</v>
      </c>
      <c r="R28" s="45">
        <f t="shared" si="7"/>
        <v>4310878.0324999997</v>
      </c>
      <c r="S28" s="45">
        <f t="shared" si="7"/>
        <v>41395.461499999998</v>
      </c>
      <c r="T28" s="47">
        <f t="shared" si="7"/>
        <v>22493.461499999998</v>
      </c>
    </row>
    <row r="29" spans="1:20" ht="15.75" thickBot="1" x14ac:dyDescent="0.3">
      <c r="A29" s="61" t="s">
        <v>38</v>
      </c>
      <c r="B29" s="62"/>
      <c r="C29" s="63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46700</v>
      </c>
      <c r="F31" s="57">
        <f>E31-(E31*3.75%)</f>
        <v>44948.75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76090</v>
      </c>
      <c r="J32" s="54"/>
      <c r="K32" s="54"/>
      <c r="L32" s="54"/>
    </row>
    <row r="33" spans="4:12" ht="21" x14ac:dyDescent="0.25">
      <c r="D33" s="55">
        <f>D29-(D29*3.75%)</f>
        <v>326874.625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2021-11-25T14:42:18Z</dcterms:modified>
</cp:coreProperties>
</file>