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1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1" l="1"/>
  <c r="Q28" i="11" l="1"/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N28" i="12" l="1"/>
  <c r="O26" i="11"/>
  <c r="O12" i="11"/>
  <c r="O18" i="11"/>
  <c r="L28" i="33"/>
  <c r="L29" i="33" s="1"/>
  <c r="O20" i="11"/>
  <c r="N28" i="11"/>
  <c r="O26" i="10"/>
  <c r="N28" i="10"/>
  <c r="M18" i="33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O18" i="33"/>
  <c r="J29" i="33"/>
  <c r="D28" i="33"/>
  <c r="D29" i="33" s="1"/>
  <c r="O14" i="33"/>
  <c r="M7" i="33"/>
  <c r="S7" i="33" s="1"/>
  <c r="T7" i="33" s="1"/>
  <c r="N7" i="33"/>
  <c r="R27" i="33"/>
  <c r="S14" i="33"/>
  <c r="T14" i="33" s="1"/>
  <c r="S18" i="33"/>
  <c r="T18" i="33" s="1"/>
  <c r="O27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1" l="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<sst xmlns="http://schemas.openxmlformats.org/spreadsheetml/2006/main" count="1509" uniqueCount="67">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</sst>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2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2" ht="18.75" x14ac:dyDescent="0.25">
      <c r="A3" s="88" t="s">
        <v>62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92" t="s">
        <v>1</v>
      </c>
      <c r="B4" s="92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2" x14ac:dyDescent="0.25">
      <c r="A5" s="92" t="s">
        <v>2</v>
      </c>
      <c r="B5" s="92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78" t="s">
        <v>44</v>
      </c>
      <c r="B28" s="79"/>
      <c r="C28" s="80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1" t="s">
        <v>45</v>
      </c>
      <c r="B29" s="82"/>
      <c r="C29" s="83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1"/>
      <c r="N29" s="102"/>
      <c r="O29" s="102"/>
      <c r="P29" s="102"/>
      <c r="Q29" s="102"/>
      <c r="R29" s="102"/>
      <c r="S29" s="102"/>
      <c r="T29" s="102"/>
      <c r="U29" s="102"/>
      <c r="V29" s="103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3" activePane="bottomLeft" state="frozen"/>
      <selection pane="bottomLeft" activeCell="F23" sqref="F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3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3" ht="18.75" x14ac:dyDescent="0.25">
      <c r="A3" s="88" t="s">
        <v>64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3" x14ac:dyDescent="0.25">
      <c r="A4" s="92" t="s">
        <v>1</v>
      </c>
      <c r="B4" s="92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3" x14ac:dyDescent="0.25">
      <c r="A5" s="92" t="s">
        <v>2</v>
      </c>
      <c r="B5" s="92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>
        <v>1000</v>
      </c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78" t="s">
        <v>44</v>
      </c>
      <c r="B28" s="79"/>
      <c r="C28" s="80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83753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1" t="s">
        <v>45</v>
      </c>
      <c r="B29" s="82"/>
      <c r="C29" s="83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66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1030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1030</v>
      </c>
      <c r="N15" s="24">
        <f t="shared" si="1"/>
        <v>1030</v>
      </c>
      <c r="O15" s="25">
        <f t="shared" si="2"/>
        <v>28.324999999999999</v>
      </c>
      <c r="P15" s="26"/>
      <c r="Q15" s="26"/>
      <c r="R15" s="24">
        <f t="shared" si="3"/>
        <v>1001.675</v>
      </c>
      <c r="S15" s="25">
        <f t="shared" si="4"/>
        <v>9.7850000000000001</v>
      </c>
      <c r="T15" s="27">
        <f t="shared" si="5"/>
        <v>9.7850000000000001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1512</v>
      </c>
      <c r="N25" s="24">
        <f t="shared" si="1"/>
        <v>1512</v>
      </c>
      <c r="O25" s="25">
        <f t="shared" si="2"/>
        <v>41.58</v>
      </c>
      <c r="P25" s="26"/>
      <c r="Q25" s="26"/>
      <c r="R25" s="24">
        <f t="shared" si="3"/>
        <v>1470.42</v>
      </c>
      <c r="S25" s="25">
        <f t="shared" si="4"/>
        <v>14.363999999999999</v>
      </c>
      <c r="T25" s="27">
        <f t="shared" si="5"/>
        <v>14.363999999999999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2542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2542</v>
      </c>
      <c r="N28" s="45">
        <f t="shared" si="7"/>
        <v>2542</v>
      </c>
      <c r="O28" s="46">
        <f t="shared" si="7"/>
        <v>69.905000000000001</v>
      </c>
      <c r="P28" s="45">
        <f t="shared" si="7"/>
        <v>0</v>
      </c>
      <c r="Q28" s="45">
        <f t="shared" si="7"/>
        <v>0</v>
      </c>
      <c r="R28" s="45">
        <f t="shared" si="7"/>
        <v>2472.0950000000003</v>
      </c>
      <c r="S28" s="45">
        <f t="shared" si="7"/>
        <v>24.149000000000001</v>
      </c>
      <c r="T28" s="47">
        <f t="shared" si="7"/>
        <v>24.149000000000001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'12'!D29</f>
        <v>918412</v>
      </c>
      <c r="E4" s="2">
        <f>'12'!E29</f>
        <v>705</v>
      </c>
      <c r="F4" s="2">
        <f>'12'!F29</f>
        <v>10460</v>
      </c>
      <c r="G4" s="2">
        <f>'12'!G29</f>
        <v>0</v>
      </c>
      <c r="H4" s="2">
        <f>'12'!H29</f>
        <v>38220</v>
      </c>
      <c r="I4" s="2">
        <f>'12'!I29</f>
        <v>1139</v>
      </c>
      <c r="J4" s="2">
        <f>'12'!J29</f>
        <v>335</v>
      </c>
      <c r="K4" s="2">
        <f>'12'!K29</f>
        <v>382</v>
      </c>
      <c r="L4" s="2">
        <f>'12'!L29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'13'!D29</f>
        <v>918412</v>
      </c>
      <c r="E4" s="2">
        <f>'13'!E29</f>
        <v>705</v>
      </c>
      <c r="F4" s="2">
        <f>'13'!F29</f>
        <v>10460</v>
      </c>
      <c r="G4" s="2">
        <f>'13'!G29</f>
        <v>0</v>
      </c>
      <c r="H4" s="2">
        <f>'13'!H29</f>
        <v>38220</v>
      </c>
      <c r="I4" s="2">
        <f>'13'!I29</f>
        <v>1139</v>
      </c>
      <c r="J4" s="2">
        <f>'13'!J29</f>
        <v>335</v>
      </c>
      <c r="K4" s="2">
        <f>'13'!K29</f>
        <v>382</v>
      </c>
      <c r="L4" s="2">
        <f>'13'!L29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'14'!D29</f>
        <v>918412</v>
      </c>
      <c r="E4" s="2">
        <f>'14'!E29</f>
        <v>705</v>
      </c>
      <c r="F4" s="2">
        <f>'14'!F29</f>
        <v>10460</v>
      </c>
      <c r="G4" s="2">
        <f>'14'!G29</f>
        <v>0</v>
      </c>
      <c r="H4" s="2">
        <f>'14'!H29</f>
        <v>38220</v>
      </c>
      <c r="I4" s="2">
        <f>'14'!I29</f>
        <v>1139</v>
      </c>
      <c r="J4" s="2">
        <f>'14'!J29</f>
        <v>335</v>
      </c>
      <c r="K4" s="2">
        <f>'14'!K29</f>
        <v>382</v>
      </c>
      <c r="L4" s="2">
        <f>'14'!L29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'15'!D29</f>
        <v>918412</v>
      </c>
      <c r="E4" s="2">
        <f>'15'!E29</f>
        <v>705</v>
      </c>
      <c r="F4" s="2">
        <f>'15'!F29</f>
        <v>10460</v>
      </c>
      <c r="G4" s="2">
        <f>'15'!G29</f>
        <v>0</v>
      </c>
      <c r="H4" s="2">
        <f>'15'!H29</f>
        <v>38220</v>
      </c>
      <c r="I4" s="2">
        <f>'15'!I29</f>
        <v>1139</v>
      </c>
      <c r="J4" s="2">
        <f>'15'!J29</f>
        <v>335</v>
      </c>
      <c r="K4" s="2">
        <f>'15'!K29</f>
        <v>382</v>
      </c>
      <c r="L4" s="2">
        <f>'15'!L29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'16'!D29</f>
        <v>918412</v>
      </c>
      <c r="E4" s="2">
        <f>'16'!E29</f>
        <v>705</v>
      </c>
      <c r="F4" s="2">
        <f>'16'!F29</f>
        <v>10460</v>
      </c>
      <c r="G4" s="2">
        <f>'16'!G29</f>
        <v>0</v>
      </c>
      <c r="H4" s="2">
        <f>'16'!H29</f>
        <v>38220</v>
      </c>
      <c r="I4" s="2">
        <f>'16'!I29</f>
        <v>1139</v>
      </c>
      <c r="J4" s="2">
        <f>'16'!J29</f>
        <v>335</v>
      </c>
      <c r="K4" s="2">
        <f>'16'!K29</f>
        <v>382</v>
      </c>
      <c r="L4" s="2">
        <f>'16'!L29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'17'!D29</f>
        <v>918412</v>
      </c>
      <c r="E4" s="2">
        <f>'17'!E29</f>
        <v>705</v>
      </c>
      <c r="F4" s="2">
        <f>'17'!F29</f>
        <v>10460</v>
      </c>
      <c r="G4" s="2">
        <f>'17'!G29</f>
        <v>0</v>
      </c>
      <c r="H4" s="2">
        <f>'17'!H29</f>
        <v>38220</v>
      </c>
      <c r="I4" s="2">
        <f>'17'!I29</f>
        <v>1139</v>
      </c>
      <c r="J4" s="2">
        <f>'17'!J29</f>
        <v>335</v>
      </c>
      <c r="K4" s="2">
        <f>'17'!K29</f>
        <v>382</v>
      </c>
      <c r="L4" s="2">
        <f>'17'!L29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'18'!D29</f>
        <v>918412</v>
      </c>
      <c r="E4" s="2">
        <f>'18'!E29</f>
        <v>705</v>
      </c>
      <c r="F4" s="2">
        <f>'18'!F29</f>
        <v>10460</v>
      </c>
      <c r="G4" s="2">
        <f>'18'!G29</f>
        <v>0</v>
      </c>
      <c r="H4" s="2">
        <f>'18'!H29</f>
        <v>38220</v>
      </c>
      <c r="I4" s="2">
        <f>'18'!I29</f>
        <v>1139</v>
      </c>
      <c r="J4" s="2">
        <f>'18'!J29</f>
        <v>335</v>
      </c>
      <c r="K4" s="2">
        <f>'18'!K29</f>
        <v>382</v>
      </c>
      <c r="L4" s="2">
        <f>'18'!L29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1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1" ht="18.75" x14ac:dyDescent="0.25">
      <c r="A3" s="88" t="s">
        <v>48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1" x14ac:dyDescent="0.25">
      <c r="A4" s="92" t="s">
        <v>1</v>
      </c>
      <c r="B4" s="92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3"/>
      <c r="O4" s="93"/>
      <c r="P4" s="93"/>
      <c r="Q4" s="93"/>
      <c r="R4" s="93"/>
      <c r="S4" s="93"/>
      <c r="T4" s="93"/>
    </row>
    <row r="5" spans="1:21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1" t="s">
        <v>45</v>
      </c>
      <c r="B29" s="82"/>
      <c r="C29" s="83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'19'!D29</f>
        <v>918412</v>
      </c>
      <c r="E4" s="2">
        <f>'19'!E29</f>
        <v>705</v>
      </c>
      <c r="F4" s="2">
        <f>'19'!F29</f>
        <v>10460</v>
      </c>
      <c r="G4" s="2">
        <f>'19'!G29</f>
        <v>0</v>
      </c>
      <c r="H4" s="2">
        <f>'19'!H29</f>
        <v>38220</v>
      </c>
      <c r="I4" s="2">
        <f>'19'!I29</f>
        <v>1139</v>
      </c>
      <c r="J4" s="2">
        <f>'19'!J29</f>
        <v>335</v>
      </c>
      <c r="K4" s="2">
        <f>'19'!K29</f>
        <v>382</v>
      </c>
      <c r="L4" s="2">
        <f>'19'!L29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'20'!D29</f>
        <v>918412</v>
      </c>
      <c r="E4" s="2">
        <f>'20'!E29</f>
        <v>705</v>
      </c>
      <c r="F4" s="2">
        <f>'20'!F29</f>
        <v>10460</v>
      </c>
      <c r="G4" s="2">
        <f>'20'!G29</f>
        <v>0</v>
      </c>
      <c r="H4" s="2">
        <f>'20'!H29</f>
        <v>38220</v>
      </c>
      <c r="I4" s="2">
        <f>'20'!I29</f>
        <v>1139</v>
      </c>
      <c r="J4" s="2">
        <f>'20'!J29</f>
        <v>335</v>
      </c>
      <c r="K4" s="2">
        <f>'20'!K29</f>
        <v>382</v>
      </c>
      <c r="L4" s="2">
        <f>'20'!L29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'21'!D29</f>
        <v>918412</v>
      </c>
      <c r="E4" s="2">
        <f>'21'!E29</f>
        <v>705</v>
      </c>
      <c r="F4" s="2">
        <f>'21'!F29</f>
        <v>10460</v>
      </c>
      <c r="G4" s="2">
        <f>'21'!G29</f>
        <v>0</v>
      </c>
      <c r="H4" s="2">
        <f>'21'!H29</f>
        <v>38220</v>
      </c>
      <c r="I4" s="2">
        <f>'21'!I29</f>
        <v>1139</v>
      </c>
      <c r="J4" s="2">
        <f>'21'!J29</f>
        <v>335</v>
      </c>
      <c r="K4" s="2">
        <f>'21'!K29</f>
        <v>382</v>
      </c>
      <c r="L4" s="2">
        <f>'21'!L29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'22'!D29</f>
        <v>918412</v>
      </c>
      <c r="E4" s="2">
        <f>'22'!E29</f>
        <v>705</v>
      </c>
      <c r="F4" s="2">
        <f>'22'!F29</f>
        <v>10460</v>
      </c>
      <c r="G4" s="2">
        <f>'22'!G29</f>
        <v>0</v>
      </c>
      <c r="H4" s="2">
        <f>'22'!H29</f>
        <v>38220</v>
      </c>
      <c r="I4" s="2">
        <f>'22'!I29</f>
        <v>1139</v>
      </c>
      <c r="J4" s="2">
        <f>'22'!J29</f>
        <v>335</v>
      </c>
      <c r="K4" s="2">
        <f>'22'!K29</f>
        <v>382</v>
      </c>
      <c r="L4" s="2">
        <f>'22'!L29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'23'!D29</f>
        <v>918412</v>
      </c>
      <c r="E4" s="2">
        <f>'23'!E29</f>
        <v>705</v>
      </c>
      <c r="F4" s="2">
        <f>'23'!F29</f>
        <v>10460</v>
      </c>
      <c r="G4" s="2">
        <f>'23'!G29</f>
        <v>0</v>
      </c>
      <c r="H4" s="2">
        <f>'23'!H29</f>
        <v>38220</v>
      </c>
      <c r="I4" s="2">
        <f>'23'!I29</f>
        <v>1139</v>
      </c>
      <c r="J4" s="2">
        <f>'23'!J29</f>
        <v>335</v>
      </c>
      <c r="K4" s="2">
        <f>'23'!K29</f>
        <v>382</v>
      </c>
      <c r="L4" s="2">
        <f>'23'!L29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'24'!D29</f>
        <v>918412</v>
      </c>
      <c r="E4" s="2">
        <f>'24'!E29</f>
        <v>705</v>
      </c>
      <c r="F4" s="2">
        <f>'24'!F29</f>
        <v>10460</v>
      </c>
      <c r="G4" s="2">
        <f>'24'!G29</f>
        <v>0</v>
      </c>
      <c r="H4" s="2">
        <f>'24'!H29</f>
        <v>38220</v>
      </c>
      <c r="I4" s="2">
        <f>'24'!I29</f>
        <v>1139</v>
      </c>
      <c r="J4" s="2">
        <f>'24'!J29</f>
        <v>335</v>
      </c>
      <c r="K4" s="2">
        <f>'24'!K29</f>
        <v>382</v>
      </c>
      <c r="L4" s="2">
        <f>'24'!L29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'25'!D29</f>
        <v>918412</v>
      </c>
      <c r="E4" s="2">
        <f>'25'!E29</f>
        <v>705</v>
      </c>
      <c r="F4" s="2">
        <f>'25'!F29</f>
        <v>10460</v>
      </c>
      <c r="G4" s="2">
        <f>'25'!G29</f>
        <v>0</v>
      </c>
      <c r="H4" s="2">
        <f>'25'!H29</f>
        <v>38220</v>
      </c>
      <c r="I4" s="2">
        <f>'25'!I29</f>
        <v>1139</v>
      </c>
      <c r="J4" s="2">
        <f>'25'!J29</f>
        <v>335</v>
      </c>
      <c r="K4" s="2">
        <f>'25'!K29</f>
        <v>382</v>
      </c>
      <c r="L4" s="2">
        <f>'25'!L29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'26'!D29</f>
        <v>918412</v>
      </c>
      <c r="E4" s="2">
        <f>'26'!E29</f>
        <v>705</v>
      </c>
      <c r="F4" s="2">
        <f>'26'!F29</f>
        <v>10460</v>
      </c>
      <c r="G4" s="2">
        <f>'26'!G29</f>
        <v>0</v>
      </c>
      <c r="H4" s="2">
        <f>'26'!H29</f>
        <v>38220</v>
      </c>
      <c r="I4" s="2">
        <f>'26'!I29</f>
        <v>1139</v>
      </c>
      <c r="J4" s="2">
        <f>'26'!J29</f>
        <v>335</v>
      </c>
      <c r="K4" s="2">
        <f>'26'!K29</f>
        <v>382</v>
      </c>
      <c r="L4" s="2">
        <f>'26'!L29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'27'!D29</f>
        <v>918412</v>
      </c>
      <c r="E4" s="2">
        <f>'27'!E29</f>
        <v>705</v>
      </c>
      <c r="F4" s="2">
        <f>'27'!F29</f>
        <v>10460</v>
      </c>
      <c r="G4" s="2">
        <f>'27'!G29</f>
        <v>0</v>
      </c>
      <c r="H4" s="2">
        <f>'27'!H29</f>
        <v>38220</v>
      </c>
      <c r="I4" s="2">
        <f>'27'!I29</f>
        <v>1139</v>
      </c>
      <c r="J4" s="2">
        <f>'27'!J29</f>
        <v>335</v>
      </c>
      <c r="K4" s="2">
        <f>'27'!K29</f>
        <v>382</v>
      </c>
      <c r="L4" s="2">
        <f>'27'!L29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'28'!D29</f>
        <v>918412</v>
      </c>
      <c r="E4" s="2">
        <f>'28'!E29</f>
        <v>705</v>
      </c>
      <c r="F4" s="2">
        <f>'28'!F29</f>
        <v>10460</v>
      </c>
      <c r="G4" s="2">
        <f>'28'!G29</f>
        <v>0</v>
      </c>
      <c r="H4" s="2">
        <f>'28'!H29</f>
        <v>38220</v>
      </c>
      <c r="I4" s="2">
        <f>'28'!I29</f>
        <v>1139</v>
      </c>
      <c r="J4" s="2">
        <f>'28'!J29</f>
        <v>335</v>
      </c>
      <c r="K4" s="2">
        <f>'28'!K29</f>
        <v>382</v>
      </c>
      <c r="L4" s="2">
        <f>'28'!L29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53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78" t="s">
        <v>44</v>
      </c>
      <c r="B28" s="79"/>
      <c r="C28" s="80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1" t="s">
        <v>45</v>
      </c>
      <c r="B29" s="82"/>
      <c r="C29" s="83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'29'!D29</f>
        <v>918412</v>
      </c>
      <c r="E4" s="2">
        <f>'29'!E29</f>
        <v>705</v>
      </c>
      <c r="F4" s="2">
        <f>'29'!F29</f>
        <v>10460</v>
      </c>
      <c r="G4" s="2">
        <f>'29'!G29</f>
        <v>0</v>
      </c>
      <c r="H4" s="2">
        <f>'29'!H29</f>
        <v>38220</v>
      </c>
      <c r="I4" s="2">
        <f>'29'!I29</f>
        <v>1139</v>
      </c>
      <c r="J4" s="2">
        <f>'29'!J29</f>
        <v>335</v>
      </c>
      <c r="K4" s="2">
        <f>'29'!K29</f>
        <v>382</v>
      </c>
      <c r="L4" s="2">
        <f>'29'!L29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'30'!D29</f>
        <v>918412</v>
      </c>
      <c r="E4" s="2">
        <f>'30'!E29</f>
        <v>705</v>
      </c>
      <c r="F4" s="2">
        <f>'30'!F29</f>
        <v>10460</v>
      </c>
      <c r="G4" s="2">
        <f>'30'!G29</f>
        <v>0</v>
      </c>
      <c r="H4" s="2">
        <f>'30'!H29</f>
        <v>38220</v>
      </c>
      <c r="I4" s="2">
        <f>'30'!I29</f>
        <v>1139</v>
      </c>
      <c r="J4" s="2">
        <f>'30'!J29</f>
        <v>335</v>
      </c>
      <c r="K4" s="2">
        <f>'30'!K29</f>
        <v>382</v>
      </c>
      <c r="L4" s="2">
        <f>'30'!L29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/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3690445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212641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720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84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227021</v>
      </c>
      <c r="N7" s="24">
        <f>D7+E7*20+F7*10+G7*9+H7*9+I7*191+J7*191+K7*182+L7*100</f>
        <v>246750</v>
      </c>
      <c r="O7" s="25">
        <f>M7*2.75%</f>
        <v>6243.0775000000003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1017</v>
      </c>
      <c r="R7" s="24">
        <f>M7-(M7*2.75%)+I7*191+J7*191+K7*182+L7*100-Q7</f>
        <v>239489.92249999999</v>
      </c>
      <c r="S7" s="25">
        <f>M7*0.95%</f>
        <v>2156.6995000000002</v>
      </c>
      <c r="T7" s="27">
        <f>S7-Q7</f>
        <v>1139.6995000000002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105728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108578</v>
      </c>
      <c r="N8" s="24">
        <f t="shared" ref="N8:N27" si="1">D8+E8*20+F8*10+G8*9+H8*9+I8*191+J8*191+K8*182+L8*100</f>
        <v>122386</v>
      </c>
      <c r="O8" s="25">
        <f t="shared" ref="O8:O27" si="2">M8*2.75%</f>
        <v>2985.895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916</v>
      </c>
      <c r="R8" s="24">
        <f t="shared" ref="R8:R27" si="3">M8-(M8*2.75%)+I8*191+J8*191+K8*182+L8*100-Q8</f>
        <v>118484.105</v>
      </c>
      <c r="S8" s="25">
        <f t="shared" ref="S8:S27" si="4">M8*0.95%</f>
        <v>1031.491</v>
      </c>
      <c r="T8" s="27">
        <f t="shared" ref="T8:T27" si="5">S8-Q8</f>
        <v>115.49099999999999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264049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490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1310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284139</v>
      </c>
      <c r="N9" s="24">
        <f t="shared" si="1"/>
        <v>292817</v>
      </c>
      <c r="O9" s="25">
        <f t="shared" si="2"/>
        <v>7813.8225000000002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1474</v>
      </c>
      <c r="R9" s="24">
        <f t="shared" si="3"/>
        <v>283529.17749999999</v>
      </c>
      <c r="S9" s="25">
        <f t="shared" si="4"/>
        <v>2699.3204999999998</v>
      </c>
      <c r="T9" s="27">
        <f t="shared" si="5"/>
        <v>1225.3204999999998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67342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27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69092</v>
      </c>
      <c r="N10" s="24">
        <f t="shared" si="1"/>
        <v>78480</v>
      </c>
      <c r="O10" s="25">
        <f t="shared" si="2"/>
        <v>1900.03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268</v>
      </c>
      <c r="R10" s="24">
        <f t="shared" si="3"/>
        <v>76311.97</v>
      </c>
      <c r="S10" s="25">
        <f t="shared" si="4"/>
        <v>656.37400000000002</v>
      </c>
      <c r="T10" s="27">
        <f t="shared" si="5"/>
        <v>388.37400000000002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102089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1450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75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131039</v>
      </c>
      <c r="N11" s="24">
        <f t="shared" si="1"/>
        <v>148230</v>
      </c>
      <c r="O11" s="25">
        <f t="shared" si="2"/>
        <v>3603.5725000000002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384</v>
      </c>
      <c r="R11" s="24">
        <f t="shared" si="3"/>
        <v>144242.42749999999</v>
      </c>
      <c r="S11" s="25">
        <f t="shared" si="4"/>
        <v>1244.8705</v>
      </c>
      <c r="T11" s="27">
        <f t="shared" si="5"/>
        <v>860.87049999999999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84834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88734</v>
      </c>
      <c r="N12" s="24">
        <f t="shared" si="1"/>
        <v>94329</v>
      </c>
      <c r="O12" s="25">
        <f t="shared" si="2"/>
        <v>2440.1849999999999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322</v>
      </c>
      <c r="R12" s="24">
        <f t="shared" si="3"/>
        <v>91566.815000000002</v>
      </c>
      <c r="S12" s="25">
        <f t="shared" si="4"/>
        <v>842.97299999999996</v>
      </c>
      <c r="T12" s="27">
        <f t="shared" si="5"/>
        <v>520.97299999999996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61856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210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63746</v>
      </c>
      <c r="N13" s="24">
        <f t="shared" si="1"/>
        <v>65656</v>
      </c>
      <c r="O13" s="25">
        <f t="shared" si="2"/>
        <v>1753.0150000000001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476</v>
      </c>
      <c r="R13" s="24">
        <f t="shared" si="3"/>
        <v>63426.985000000001</v>
      </c>
      <c r="S13" s="25">
        <f t="shared" si="4"/>
        <v>605.58699999999999</v>
      </c>
      <c r="T13" s="27">
        <f t="shared" si="5"/>
        <v>129.58699999999999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285856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350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1950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313906</v>
      </c>
      <c r="N14" s="24">
        <f t="shared" si="1"/>
        <v>319411</v>
      </c>
      <c r="O14" s="25">
        <f t="shared" si="2"/>
        <v>8632.4150000000009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1532</v>
      </c>
      <c r="R14" s="24">
        <f t="shared" si="3"/>
        <v>309246.58500000002</v>
      </c>
      <c r="S14" s="25">
        <f t="shared" si="4"/>
        <v>2982.107</v>
      </c>
      <c r="T14" s="27">
        <f t="shared" si="5"/>
        <v>1450.107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211847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17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222717</v>
      </c>
      <c r="N15" s="24">
        <f t="shared" si="1"/>
        <v>234024</v>
      </c>
      <c r="O15" s="25">
        <f t="shared" si="2"/>
        <v>6124.7174999999997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1620</v>
      </c>
      <c r="R15" s="24">
        <f t="shared" si="3"/>
        <v>226279.2825</v>
      </c>
      <c r="S15" s="25">
        <f t="shared" si="4"/>
        <v>2115.8114999999998</v>
      </c>
      <c r="T15" s="27">
        <f t="shared" si="5"/>
        <v>495.8114999999998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250018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273278</v>
      </c>
      <c r="N16" s="24">
        <f t="shared" si="1"/>
        <v>276507</v>
      </c>
      <c r="O16" s="25">
        <f t="shared" si="2"/>
        <v>7515.1450000000004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1483</v>
      </c>
      <c r="R16" s="24">
        <f t="shared" si="3"/>
        <v>267508.85499999998</v>
      </c>
      <c r="S16" s="25">
        <f t="shared" si="4"/>
        <v>2596.1410000000001</v>
      </c>
      <c r="T16" s="27">
        <f t="shared" si="5"/>
        <v>1113.1410000000001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155707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1000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10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172707</v>
      </c>
      <c r="N17" s="24">
        <f t="shared" si="1"/>
        <v>181403</v>
      </c>
      <c r="O17" s="25">
        <f t="shared" si="2"/>
        <v>4749.4425000000001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933</v>
      </c>
      <c r="R17" s="24">
        <f t="shared" si="3"/>
        <v>175720.5575</v>
      </c>
      <c r="S17" s="25">
        <f t="shared" si="4"/>
        <v>1640.7165</v>
      </c>
      <c r="T17" s="27">
        <f t="shared" si="5"/>
        <v>707.7165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183751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189821</v>
      </c>
      <c r="N18" s="24">
        <f t="shared" si="1"/>
        <v>190549</v>
      </c>
      <c r="O18" s="25">
        <f t="shared" si="2"/>
        <v>5220.0775000000003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1680</v>
      </c>
      <c r="R18" s="24">
        <f t="shared" si="3"/>
        <v>183648.92249999999</v>
      </c>
      <c r="S18" s="25">
        <f t="shared" si="4"/>
        <v>1803.2994999999999</v>
      </c>
      <c r="T18" s="27">
        <f t="shared" si="5"/>
        <v>123.29949999999985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208345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880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73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222765</v>
      </c>
      <c r="N19" s="24">
        <f t="shared" si="1"/>
        <v>241258</v>
      </c>
      <c r="O19" s="25">
        <f t="shared" si="2"/>
        <v>6126.0375000000004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2001</v>
      </c>
      <c r="R19" s="24">
        <f t="shared" si="3"/>
        <v>233130.96249999999</v>
      </c>
      <c r="S19" s="25">
        <f t="shared" si="4"/>
        <v>2116.2674999999999</v>
      </c>
      <c r="T19" s="27">
        <f t="shared" si="5"/>
        <v>115.26749999999993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112801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13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120011</v>
      </c>
      <c r="N20" s="24">
        <f t="shared" si="1"/>
        <v>129410</v>
      </c>
      <c r="O20" s="25">
        <f t="shared" si="2"/>
        <v>3300.3025000000002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1081</v>
      </c>
      <c r="R20" s="24">
        <f t="shared" si="3"/>
        <v>125028.69749999999</v>
      </c>
      <c r="S20" s="25">
        <f t="shared" si="4"/>
        <v>1140.1044999999999</v>
      </c>
      <c r="T20" s="27">
        <f t="shared" si="5"/>
        <v>59.104499999999916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84117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70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16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85747</v>
      </c>
      <c r="N21" s="24">
        <f t="shared" si="1"/>
        <v>89713</v>
      </c>
      <c r="O21" s="25">
        <f t="shared" si="2"/>
        <v>2358.0425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117</v>
      </c>
      <c r="R21" s="24">
        <f t="shared" si="3"/>
        <v>87237.957500000004</v>
      </c>
      <c r="S21" s="25">
        <f t="shared" si="4"/>
        <v>814.59649999999999</v>
      </c>
      <c r="T21" s="27">
        <f t="shared" si="5"/>
        <v>697.59649999999999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296789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520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84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317889</v>
      </c>
      <c r="N22" s="24">
        <f t="shared" si="1"/>
        <v>339939</v>
      </c>
      <c r="O22" s="25">
        <f t="shared" si="2"/>
        <v>8741.9475000000002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1250</v>
      </c>
      <c r="R22" s="24">
        <f t="shared" si="3"/>
        <v>329947.05249999999</v>
      </c>
      <c r="S22" s="25">
        <f t="shared" si="4"/>
        <v>3019.9454999999998</v>
      </c>
      <c r="T22" s="27">
        <f t="shared" si="5"/>
        <v>1769.9454999999998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123185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131285</v>
      </c>
      <c r="N23" s="24">
        <f t="shared" si="1"/>
        <v>133195</v>
      </c>
      <c r="O23" s="25">
        <f t="shared" si="2"/>
        <v>3610.3375000000001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1030</v>
      </c>
      <c r="R23" s="24">
        <f t="shared" si="3"/>
        <v>128554.66250000001</v>
      </c>
      <c r="S23" s="25">
        <f t="shared" si="4"/>
        <v>1247.2075</v>
      </c>
      <c r="T23" s="27">
        <f t="shared" si="5"/>
        <v>217.20749999999998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306357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690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2920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31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358437</v>
      </c>
      <c r="N24" s="24">
        <f t="shared" si="1"/>
        <v>380887</v>
      </c>
      <c r="O24" s="25">
        <f t="shared" si="2"/>
        <v>9857.0174999999999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1210</v>
      </c>
      <c r="R24" s="24">
        <f t="shared" si="3"/>
        <v>369819.98249999998</v>
      </c>
      <c r="S24" s="25">
        <f t="shared" si="4"/>
        <v>3405.1514999999999</v>
      </c>
      <c r="T24" s="27">
        <f t="shared" si="5"/>
        <v>2195.1514999999999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127695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56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138845</v>
      </c>
      <c r="N25" s="24">
        <f t="shared" si="1"/>
        <v>151451</v>
      </c>
      <c r="O25" s="25">
        <f t="shared" si="2"/>
        <v>3818.2375000000002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1076</v>
      </c>
      <c r="R25" s="24">
        <f t="shared" si="3"/>
        <v>146556.76250000001</v>
      </c>
      <c r="S25" s="25">
        <f t="shared" si="4"/>
        <v>1319.0274999999999</v>
      </c>
      <c r="T25" s="27">
        <f t="shared" si="5"/>
        <v>243.02749999999992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123483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149083</v>
      </c>
      <c r="N26" s="24">
        <f t="shared" si="1"/>
        <v>153768</v>
      </c>
      <c r="O26" s="25">
        <f t="shared" si="2"/>
        <v>4099.7825000000003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1060</v>
      </c>
      <c r="R26" s="24">
        <f t="shared" si="3"/>
        <v>148608.2175</v>
      </c>
      <c r="S26" s="25">
        <f t="shared" si="4"/>
        <v>1416.2884999999999</v>
      </c>
      <c r="T26" s="27">
        <f t="shared" si="5"/>
        <v>356.28849999999989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157212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157212</v>
      </c>
      <c r="N27" s="40">
        <f t="shared" si="1"/>
        <v>172357</v>
      </c>
      <c r="O27" s="25">
        <f t="shared" si="2"/>
        <v>4323.33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1520</v>
      </c>
      <c r="R27" s="24">
        <f t="shared" si="3"/>
        <v>166513.67000000001</v>
      </c>
      <c r="S27" s="42">
        <f t="shared" si="4"/>
        <v>1493.5139999999999</v>
      </c>
      <c r="T27" s="43">
        <f t="shared" si="5"/>
        <v>-26.486000000000104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3525702</v>
      </c>
      <c r="E28" s="45">
        <f t="shared" si="6"/>
        <v>3900</v>
      </c>
      <c r="F28" s="45">
        <f t="shared" ref="F28:T28" si="7">SUM(F7:F27)</f>
        <v>7520</v>
      </c>
      <c r="G28" s="45">
        <f t="shared" si="7"/>
        <v>0</v>
      </c>
      <c r="H28" s="45">
        <f t="shared" si="7"/>
        <v>16350</v>
      </c>
      <c r="I28" s="45">
        <f t="shared" si="7"/>
        <v>821</v>
      </c>
      <c r="J28" s="45">
        <f t="shared" si="7"/>
        <v>21</v>
      </c>
      <c r="K28" s="45">
        <f t="shared" si="7"/>
        <v>303</v>
      </c>
      <c r="L28" s="45">
        <f t="shared" si="7"/>
        <v>5</v>
      </c>
      <c r="M28" s="45">
        <f t="shared" si="7"/>
        <v>3826052</v>
      </c>
      <c r="N28" s="45">
        <f t="shared" si="7"/>
        <v>4042520</v>
      </c>
      <c r="O28" s="46">
        <f t="shared" si="7"/>
        <v>105216.43</v>
      </c>
      <c r="P28" s="45">
        <f t="shared" si="7"/>
        <v>0</v>
      </c>
      <c r="Q28" s="45">
        <f t="shared" si="7"/>
        <v>22450</v>
      </c>
      <c r="R28" s="45">
        <f t="shared" si="7"/>
        <v>3914853.5699999994</v>
      </c>
      <c r="S28" s="45">
        <f t="shared" si="7"/>
        <v>36347.494000000006</v>
      </c>
      <c r="T28" s="47">
        <f t="shared" si="7"/>
        <v>13897.493999999999</v>
      </c>
    </row>
    <row r="29" spans="1:20" ht="15.75" thickBot="1" x14ac:dyDescent="0.3">
      <c r="A29" s="81" t="s">
        <v>45</v>
      </c>
      <c r="B29" s="82"/>
      <c r="C29" s="83"/>
      <c r="D29" s="48">
        <f>D4+D5-D28</f>
        <v>918412</v>
      </c>
      <c r="E29" s="48">
        <f t="shared" ref="E29:L29" si="8">E4+E5-E28</f>
        <v>705</v>
      </c>
      <c r="F29" s="48">
        <f t="shared" si="8"/>
        <v>10460</v>
      </c>
      <c r="G29" s="48">
        <f t="shared" si="8"/>
        <v>0</v>
      </c>
      <c r="H29" s="48">
        <f t="shared" si="8"/>
        <v>38220</v>
      </c>
      <c r="I29" s="48">
        <f t="shared" si="8"/>
        <v>1139</v>
      </c>
      <c r="J29" s="48">
        <f t="shared" si="8"/>
        <v>335</v>
      </c>
      <c r="K29" s="48">
        <f t="shared" si="8"/>
        <v>382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54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1" t="s">
        <v>45</v>
      </c>
      <c r="B29" s="82"/>
      <c r="C29" s="83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55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1" t="s">
        <v>45</v>
      </c>
      <c r="B29" s="82"/>
      <c r="C29" s="83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2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2" ht="18.75" x14ac:dyDescent="0.25">
      <c r="A3" s="94" t="s">
        <v>56</v>
      </c>
      <c r="B3" s="95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2" x14ac:dyDescent="0.25">
      <c r="A4" s="92" t="s">
        <v>1</v>
      </c>
      <c r="B4" s="92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3"/>
      <c r="O4" s="93"/>
      <c r="P4" s="93"/>
      <c r="Q4" s="93"/>
      <c r="R4" s="93"/>
      <c r="S4" s="93"/>
      <c r="T4" s="93"/>
    </row>
    <row r="5" spans="1:22" x14ac:dyDescent="0.25">
      <c r="A5" s="92" t="s">
        <v>2</v>
      </c>
      <c r="B5" s="92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1" t="s">
        <v>45</v>
      </c>
      <c r="B29" s="82"/>
      <c r="C29" s="83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2" ht="16.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2" ht="18.75" x14ac:dyDescent="0.25">
      <c r="A3" s="88" t="s">
        <v>57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2" ht="15.75" customHeight="1" x14ac:dyDescent="0.25">
      <c r="A4" s="92" t="s">
        <v>1</v>
      </c>
      <c r="B4" s="92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2" ht="15.75" customHeight="1" x14ac:dyDescent="0.25">
      <c r="A5" s="92" t="s">
        <v>2</v>
      </c>
      <c r="B5" s="92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78" t="s">
        <v>44</v>
      </c>
      <c r="B28" s="79"/>
      <c r="C28" s="80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1" t="s">
        <v>45</v>
      </c>
      <c r="B29" s="82"/>
      <c r="C29" s="83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3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3" ht="18.75" x14ac:dyDescent="0.25">
      <c r="A3" s="88" t="s">
        <v>60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3" x14ac:dyDescent="0.25">
      <c r="A4" s="92" t="s">
        <v>1</v>
      </c>
      <c r="B4" s="92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3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78" t="s">
        <v>44</v>
      </c>
      <c r="B28" s="79"/>
      <c r="C28" s="80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1" t="s">
        <v>45</v>
      </c>
      <c r="B29" s="82"/>
      <c r="C29" s="83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2021-05-11T19:13:18Z</dcterms:modified>
</cp:coreProperties>
</file>