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6" l="1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O26" i="33"/>
  <c r="M7" i="33"/>
  <c r="S7" i="33" s="1"/>
  <c r="T7" i="33" s="1"/>
  <c r="N7" i="33"/>
  <c r="R11" i="33"/>
  <c r="R15" i="33"/>
  <c r="R27" i="33"/>
  <c r="O9" i="33"/>
  <c r="S12" i="33"/>
  <c r="T12" i="33" s="1"/>
  <c r="S14" i="33"/>
  <c r="T14" i="33" s="1"/>
  <c r="O15" i="33"/>
  <c r="S18" i="33"/>
  <c r="T18" i="33" s="1"/>
  <c r="S22" i="33"/>
  <c r="T22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9" i="33" l="1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<sst xmlns="http://schemas.openxmlformats.org/spreadsheetml/2006/main" count="1503" uniqueCount="57">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</sst>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2" fontId="0" fillId="0" borderId="0" xfId="0" applyNumberFormat="1"/>
    <xf numFmtId="168" fontId="2" fillId="0" borderId="1" xfId="0" applyNumberFormat="1" applyFont="1" applyFill="1" applyBorder="1" applyAlignment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'9'!D29</f>
        <v>360562</v>
      </c>
      <c r="E4" s="2">
        <f>'9'!E29</f>
        <v>2835</v>
      </c>
      <c r="F4" s="2">
        <f>'9'!F29</f>
        <v>14910</v>
      </c>
      <c r="G4" s="2">
        <f>'9'!G29</f>
        <v>0</v>
      </c>
      <c r="H4" s="2">
        <f>'9'!H29</f>
        <v>46480</v>
      </c>
      <c r="I4" s="2">
        <f>'9'!I29</f>
        <v>1383</v>
      </c>
      <c r="J4" s="2">
        <f>'9'!J29</f>
        <v>330</v>
      </c>
      <c r="K4" s="2">
        <f>'9'!K29</f>
        <v>68</v>
      </c>
      <c r="L4" s="2">
        <f>'9'!L29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'10'!D29</f>
        <v>360562</v>
      </c>
      <c r="E4" s="2">
        <f>'10'!E29</f>
        <v>2835</v>
      </c>
      <c r="F4" s="2">
        <f>'10'!F29</f>
        <v>14910</v>
      </c>
      <c r="G4" s="2">
        <f>'10'!G29</f>
        <v>0</v>
      </c>
      <c r="H4" s="2">
        <f>'10'!H29</f>
        <v>46480</v>
      </c>
      <c r="I4" s="2">
        <f>'10'!I29</f>
        <v>1383</v>
      </c>
      <c r="J4" s="2">
        <f>'10'!J29</f>
        <v>330</v>
      </c>
      <c r="K4" s="2">
        <f>'10'!K29</f>
        <v>68</v>
      </c>
      <c r="L4" s="2">
        <f>'10'!L29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'11'!D29</f>
        <v>360562</v>
      </c>
      <c r="E4" s="2">
        <f>'11'!E29</f>
        <v>2835</v>
      </c>
      <c r="F4" s="2">
        <f>'11'!F29</f>
        <v>14910</v>
      </c>
      <c r="G4" s="2">
        <f>'11'!G29</f>
        <v>0</v>
      </c>
      <c r="H4" s="2">
        <f>'11'!H29</f>
        <v>46480</v>
      </c>
      <c r="I4" s="2">
        <f>'11'!I29</f>
        <v>1383</v>
      </c>
      <c r="J4" s="2">
        <f>'11'!J29</f>
        <v>330</v>
      </c>
      <c r="K4" s="2">
        <f>'11'!K29</f>
        <v>68</v>
      </c>
      <c r="L4" s="2">
        <f>'11'!L29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'12'!D29</f>
        <v>360562</v>
      </c>
      <c r="E4" s="2">
        <f>'12'!E29</f>
        <v>2835</v>
      </c>
      <c r="F4" s="2">
        <f>'12'!F29</f>
        <v>14910</v>
      </c>
      <c r="G4" s="2">
        <f>'12'!G29</f>
        <v>0</v>
      </c>
      <c r="H4" s="2">
        <f>'12'!H29</f>
        <v>46480</v>
      </c>
      <c r="I4" s="2">
        <f>'12'!I29</f>
        <v>1383</v>
      </c>
      <c r="J4" s="2">
        <f>'12'!J29</f>
        <v>330</v>
      </c>
      <c r="K4" s="2">
        <f>'12'!K29</f>
        <v>68</v>
      </c>
      <c r="L4" s="2">
        <f>'12'!L29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'13'!D29</f>
        <v>360562</v>
      </c>
      <c r="E4" s="2">
        <f>'13'!E29</f>
        <v>2835</v>
      </c>
      <c r="F4" s="2">
        <f>'13'!F29</f>
        <v>14910</v>
      </c>
      <c r="G4" s="2">
        <f>'13'!G29</f>
        <v>0</v>
      </c>
      <c r="H4" s="2">
        <f>'13'!H29</f>
        <v>46480</v>
      </c>
      <c r="I4" s="2">
        <f>'13'!I29</f>
        <v>1383</v>
      </c>
      <c r="J4" s="2">
        <f>'13'!J29</f>
        <v>330</v>
      </c>
      <c r="K4" s="2">
        <f>'13'!K29</f>
        <v>68</v>
      </c>
      <c r="L4" s="2">
        <f>'13'!L29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'14'!D29</f>
        <v>360562</v>
      </c>
      <c r="E4" s="2">
        <f>'14'!E29</f>
        <v>2835</v>
      </c>
      <c r="F4" s="2">
        <f>'14'!F29</f>
        <v>14910</v>
      </c>
      <c r="G4" s="2">
        <f>'14'!G29</f>
        <v>0</v>
      </c>
      <c r="H4" s="2">
        <f>'14'!H29</f>
        <v>46480</v>
      </c>
      <c r="I4" s="2">
        <f>'14'!I29</f>
        <v>1383</v>
      </c>
      <c r="J4" s="2">
        <f>'14'!J29</f>
        <v>330</v>
      </c>
      <c r="K4" s="2">
        <f>'14'!K29</f>
        <v>68</v>
      </c>
      <c r="L4" s="2">
        <f>'14'!L29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'15'!D29</f>
        <v>360562</v>
      </c>
      <c r="E4" s="2">
        <f>'15'!E29</f>
        <v>2835</v>
      </c>
      <c r="F4" s="2">
        <f>'15'!F29</f>
        <v>14910</v>
      </c>
      <c r="G4" s="2">
        <f>'15'!G29</f>
        <v>0</v>
      </c>
      <c r="H4" s="2">
        <f>'15'!H29</f>
        <v>46480</v>
      </c>
      <c r="I4" s="2">
        <f>'15'!I29</f>
        <v>1383</v>
      </c>
      <c r="J4" s="2">
        <f>'15'!J29</f>
        <v>330</v>
      </c>
      <c r="K4" s="2">
        <f>'15'!K29</f>
        <v>68</v>
      </c>
      <c r="L4" s="2">
        <f>'15'!L29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'16'!D29</f>
        <v>360562</v>
      </c>
      <c r="E4" s="2">
        <f>'16'!E29</f>
        <v>2835</v>
      </c>
      <c r="F4" s="2">
        <f>'16'!F29</f>
        <v>14910</v>
      </c>
      <c r="G4" s="2">
        <f>'16'!G29</f>
        <v>0</v>
      </c>
      <c r="H4" s="2">
        <f>'16'!H29</f>
        <v>46480</v>
      </c>
      <c r="I4" s="2">
        <f>'16'!I29</f>
        <v>1383</v>
      </c>
      <c r="J4" s="2">
        <f>'16'!J29</f>
        <v>330</v>
      </c>
      <c r="K4" s="2">
        <f>'16'!K29</f>
        <v>68</v>
      </c>
      <c r="L4" s="2">
        <f>'16'!L29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'17'!D29</f>
        <v>360562</v>
      </c>
      <c r="E4" s="2">
        <f>'17'!E29</f>
        <v>2835</v>
      </c>
      <c r="F4" s="2">
        <f>'17'!F29</f>
        <v>14910</v>
      </c>
      <c r="G4" s="2">
        <f>'17'!G29</f>
        <v>0</v>
      </c>
      <c r="H4" s="2">
        <f>'17'!H29</f>
        <v>46480</v>
      </c>
      <c r="I4" s="2">
        <f>'17'!I29</f>
        <v>1383</v>
      </c>
      <c r="J4" s="2">
        <f>'17'!J29</f>
        <v>330</v>
      </c>
      <c r="K4" s="2">
        <f>'17'!K29</f>
        <v>68</v>
      </c>
      <c r="L4" s="2">
        <f>'17'!L29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'18'!D29</f>
        <v>360562</v>
      </c>
      <c r="E4" s="2">
        <f>'18'!E29</f>
        <v>2835</v>
      </c>
      <c r="F4" s="2">
        <f>'18'!F29</f>
        <v>14910</v>
      </c>
      <c r="G4" s="2">
        <f>'18'!G29</f>
        <v>0</v>
      </c>
      <c r="H4" s="2">
        <f>'18'!H29</f>
        <v>46480</v>
      </c>
      <c r="I4" s="2">
        <f>'18'!I29</f>
        <v>1383</v>
      </c>
      <c r="J4" s="2">
        <f>'18'!J29</f>
        <v>330</v>
      </c>
      <c r="K4" s="2">
        <f>'18'!K29</f>
        <v>68</v>
      </c>
      <c r="L4" s="2">
        <f>'18'!L29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1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1" ht="18.75" x14ac:dyDescent="0.25">
      <c r="A3" s="66" t="s">
        <v>48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1" x14ac:dyDescent="0.25">
      <c r="A4" s="70" t="s">
        <v>1</v>
      </c>
      <c r="B4" s="70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71"/>
      <c r="O4" s="71"/>
      <c r="P4" s="71"/>
      <c r="Q4" s="71"/>
      <c r="R4" s="71"/>
      <c r="S4" s="71"/>
      <c r="T4" s="71"/>
    </row>
    <row r="5" spans="1:21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9" t="s">
        <v>45</v>
      </c>
      <c r="B29" s="60"/>
      <c r="C29" s="61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'19'!D29</f>
        <v>360562</v>
      </c>
      <c r="E4" s="2">
        <f>'19'!E29</f>
        <v>2835</v>
      </c>
      <c r="F4" s="2">
        <f>'19'!F29</f>
        <v>14910</v>
      </c>
      <c r="G4" s="2">
        <f>'19'!G29</f>
        <v>0</v>
      </c>
      <c r="H4" s="2">
        <f>'19'!H29</f>
        <v>46480</v>
      </c>
      <c r="I4" s="2">
        <f>'19'!I29</f>
        <v>1383</v>
      </c>
      <c r="J4" s="2">
        <f>'19'!J29</f>
        <v>330</v>
      </c>
      <c r="K4" s="2">
        <f>'19'!K29</f>
        <v>68</v>
      </c>
      <c r="L4" s="2">
        <f>'19'!L29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'20'!D29</f>
        <v>360562</v>
      </c>
      <c r="E4" s="2">
        <f>'20'!E29</f>
        <v>2835</v>
      </c>
      <c r="F4" s="2">
        <f>'20'!F29</f>
        <v>14910</v>
      </c>
      <c r="G4" s="2">
        <f>'20'!G29</f>
        <v>0</v>
      </c>
      <c r="H4" s="2">
        <f>'20'!H29</f>
        <v>46480</v>
      </c>
      <c r="I4" s="2">
        <f>'20'!I29</f>
        <v>1383</v>
      </c>
      <c r="J4" s="2">
        <f>'20'!J29</f>
        <v>330</v>
      </c>
      <c r="K4" s="2">
        <f>'20'!K29</f>
        <v>68</v>
      </c>
      <c r="L4" s="2">
        <f>'20'!L29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'21'!D29</f>
        <v>360562</v>
      </c>
      <c r="E4" s="2">
        <f>'21'!E29</f>
        <v>2835</v>
      </c>
      <c r="F4" s="2">
        <f>'21'!F29</f>
        <v>14910</v>
      </c>
      <c r="G4" s="2">
        <f>'21'!G29</f>
        <v>0</v>
      </c>
      <c r="H4" s="2">
        <f>'21'!H29</f>
        <v>46480</v>
      </c>
      <c r="I4" s="2">
        <f>'21'!I29</f>
        <v>1383</v>
      </c>
      <c r="J4" s="2">
        <f>'21'!J29</f>
        <v>330</v>
      </c>
      <c r="K4" s="2">
        <f>'21'!K29</f>
        <v>68</v>
      </c>
      <c r="L4" s="2">
        <f>'21'!L29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'22'!D29</f>
        <v>360562</v>
      </c>
      <c r="E4" s="2">
        <f>'22'!E29</f>
        <v>2835</v>
      </c>
      <c r="F4" s="2">
        <f>'22'!F29</f>
        <v>14910</v>
      </c>
      <c r="G4" s="2">
        <f>'22'!G29</f>
        <v>0</v>
      </c>
      <c r="H4" s="2">
        <f>'22'!H29</f>
        <v>46480</v>
      </c>
      <c r="I4" s="2">
        <f>'22'!I29</f>
        <v>1383</v>
      </c>
      <c r="J4" s="2">
        <f>'22'!J29</f>
        <v>330</v>
      </c>
      <c r="K4" s="2">
        <f>'22'!K29</f>
        <v>68</v>
      </c>
      <c r="L4" s="2">
        <f>'22'!L29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'23'!D29</f>
        <v>360562</v>
      </c>
      <c r="E4" s="2">
        <f>'23'!E29</f>
        <v>2835</v>
      </c>
      <c r="F4" s="2">
        <f>'23'!F29</f>
        <v>14910</v>
      </c>
      <c r="G4" s="2">
        <f>'23'!G29</f>
        <v>0</v>
      </c>
      <c r="H4" s="2">
        <f>'23'!H29</f>
        <v>46480</v>
      </c>
      <c r="I4" s="2">
        <f>'23'!I29</f>
        <v>1383</v>
      </c>
      <c r="J4" s="2">
        <f>'23'!J29</f>
        <v>330</v>
      </c>
      <c r="K4" s="2">
        <f>'23'!K29</f>
        <v>68</v>
      </c>
      <c r="L4" s="2">
        <f>'23'!L29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'24'!D29</f>
        <v>360562</v>
      </c>
      <c r="E4" s="2">
        <f>'24'!E29</f>
        <v>2835</v>
      </c>
      <c r="F4" s="2">
        <f>'24'!F29</f>
        <v>14910</v>
      </c>
      <c r="G4" s="2">
        <f>'24'!G29</f>
        <v>0</v>
      </c>
      <c r="H4" s="2">
        <f>'24'!H29</f>
        <v>46480</v>
      </c>
      <c r="I4" s="2">
        <f>'24'!I29</f>
        <v>1383</v>
      </c>
      <c r="J4" s="2">
        <f>'24'!J29</f>
        <v>330</v>
      </c>
      <c r="K4" s="2">
        <f>'24'!K29</f>
        <v>68</v>
      </c>
      <c r="L4" s="2">
        <f>'24'!L29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'25'!D29</f>
        <v>360562</v>
      </c>
      <c r="E4" s="2">
        <f>'25'!E29</f>
        <v>2835</v>
      </c>
      <c r="F4" s="2">
        <f>'25'!F29</f>
        <v>14910</v>
      </c>
      <c r="G4" s="2">
        <f>'25'!G29</f>
        <v>0</v>
      </c>
      <c r="H4" s="2">
        <f>'25'!H29</f>
        <v>46480</v>
      </c>
      <c r="I4" s="2">
        <f>'25'!I29</f>
        <v>1383</v>
      </c>
      <c r="J4" s="2">
        <f>'25'!J29</f>
        <v>330</v>
      </c>
      <c r="K4" s="2">
        <f>'25'!K29</f>
        <v>68</v>
      </c>
      <c r="L4" s="2">
        <f>'25'!L29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'26'!D29</f>
        <v>360562</v>
      </c>
      <c r="E4" s="2">
        <f>'26'!E29</f>
        <v>2835</v>
      </c>
      <c r="F4" s="2">
        <f>'26'!F29</f>
        <v>14910</v>
      </c>
      <c r="G4" s="2">
        <f>'26'!G29</f>
        <v>0</v>
      </c>
      <c r="H4" s="2">
        <f>'26'!H29</f>
        <v>46480</v>
      </c>
      <c r="I4" s="2">
        <f>'26'!I29</f>
        <v>1383</v>
      </c>
      <c r="J4" s="2">
        <f>'26'!J29</f>
        <v>330</v>
      </c>
      <c r="K4" s="2">
        <f>'26'!K29</f>
        <v>68</v>
      </c>
      <c r="L4" s="2">
        <f>'26'!L29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'27'!D29</f>
        <v>360562</v>
      </c>
      <c r="E4" s="2">
        <f>'27'!E29</f>
        <v>2835</v>
      </c>
      <c r="F4" s="2">
        <f>'27'!F29</f>
        <v>14910</v>
      </c>
      <c r="G4" s="2">
        <f>'27'!G29</f>
        <v>0</v>
      </c>
      <c r="H4" s="2">
        <f>'27'!H29</f>
        <v>46480</v>
      </c>
      <c r="I4" s="2">
        <f>'27'!I29</f>
        <v>1383</v>
      </c>
      <c r="J4" s="2">
        <f>'27'!J29</f>
        <v>330</v>
      </c>
      <c r="K4" s="2">
        <f>'27'!K29</f>
        <v>68</v>
      </c>
      <c r="L4" s="2">
        <f>'27'!L29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'28'!D29</f>
        <v>360562</v>
      </c>
      <c r="E4" s="2">
        <f>'28'!E29</f>
        <v>2835</v>
      </c>
      <c r="F4" s="2">
        <f>'28'!F29</f>
        <v>14910</v>
      </c>
      <c r="G4" s="2">
        <f>'28'!G29</f>
        <v>0</v>
      </c>
      <c r="H4" s="2">
        <f>'28'!H29</f>
        <v>46480</v>
      </c>
      <c r="I4" s="2">
        <f>'28'!I29</f>
        <v>1383</v>
      </c>
      <c r="J4" s="2">
        <f>'28'!J29</f>
        <v>330</v>
      </c>
      <c r="K4" s="2">
        <f>'28'!K29</f>
        <v>68</v>
      </c>
      <c r="L4" s="2">
        <f>'28'!L29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53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6" t="s">
        <v>44</v>
      </c>
      <c r="B28" s="57"/>
      <c r="C28" s="58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9" t="s">
        <v>45</v>
      </c>
      <c r="B29" s="60"/>
      <c r="C29" s="61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'29'!D29</f>
        <v>360562</v>
      </c>
      <c r="E4" s="2">
        <f>'29'!E29</f>
        <v>2835</v>
      </c>
      <c r="F4" s="2">
        <f>'29'!F29</f>
        <v>14910</v>
      </c>
      <c r="G4" s="2">
        <f>'29'!G29</f>
        <v>0</v>
      </c>
      <c r="H4" s="2">
        <f>'29'!H29</f>
        <v>46480</v>
      </c>
      <c r="I4" s="2">
        <f>'29'!I29</f>
        <v>1383</v>
      </c>
      <c r="J4" s="2">
        <f>'29'!J29</f>
        <v>330</v>
      </c>
      <c r="K4" s="2">
        <f>'29'!K29</f>
        <v>68</v>
      </c>
      <c r="L4" s="2">
        <f>'29'!L29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'30'!D29</f>
        <v>360562</v>
      </c>
      <c r="E4" s="2">
        <f>'30'!E29</f>
        <v>2835</v>
      </c>
      <c r="F4" s="2">
        <f>'30'!F29</f>
        <v>14910</v>
      </c>
      <c r="G4" s="2">
        <f>'30'!G29</f>
        <v>0</v>
      </c>
      <c r="H4" s="2">
        <f>'30'!H29</f>
        <v>46480</v>
      </c>
      <c r="I4" s="2">
        <f>'30'!I29</f>
        <v>1383</v>
      </c>
      <c r="J4" s="2">
        <f>'30'!J29</f>
        <v>330</v>
      </c>
      <c r="K4" s="2">
        <f>'30'!K29</f>
        <v>68</v>
      </c>
      <c r="L4" s="2">
        <f>'30'!L29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/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455638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35674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120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500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54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1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45474</v>
      </c>
      <c r="N7" s="24">
        <f>D7+E7*20+F7*10+G7*9+H7*9+I7*191+J7*191+K7*182+L7*100</f>
        <v>56925</v>
      </c>
      <c r="O7" s="25">
        <f>M7*2.75%</f>
        <v>1250.5350000000001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384</v>
      </c>
      <c r="R7" s="24">
        <f>M7-(M7*2.75%)+I7*191+J7*191+K7*182+L7*100-Q7</f>
        <v>55290.464999999997</v>
      </c>
      <c r="S7" s="25">
        <f>M7*0.95%</f>
        <v>432.00299999999999</v>
      </c>
      <c r="T7" s="27">
        <f>S7-Q7</f>
        <v>48.002999999999986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16174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18074</v>
      </c>
      <c r="N8" s="24">
        <f t="shared" ref="N8:N27" si="1">D8+E8*20+F8*10+G8*9+H8*9+I8*191+J8*191+K8*182+L8*100</f>
        <v>29489</v>
      </c>
      <c r="O8" s="25">
        <f t="shared" ref="O8:O27" si="2">M8*2.75%</f>
        <v>497.03500000000003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297</v>
      </c>
      <c r="R8" s="24">
        <f t="shared" ref="R8:R27" si="3">M8-(M8*2.75%)+I8*191+J8*191+K8*182+L8*100-Q8</f>
        <v>28694.965</v>
      </c>
      <c r="S8" s="25">
        <f t="shared" ref="S8:S27" si="4">M8*0.95%</f>
        <v>171.703</v>
      </c>
      <c r="T8" s="27">
        <f t="shared" ref="T8:T27" si="5">S8-Q8</f>
        <v>-125.297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78826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480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29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86946</v>
      </c>
      <c r="N9" s="24">
        <f t="shared" si="1"/>
        <v>92849</v>
      </c>
      <c r="O9" s="25">
        <f t="shared" si="2"/>
        <v>2391.0149999999999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689</v>
      </c>
      <c r="R9" s="24">
        <f t="shared" si="3"/>
        <v>89768.985000000001</v>
      </c>
      <c r="S9" s="25">
        <f t="shared" si="4"/>
        <v>825.98699999999997</v>
      </c>
      <c r="T9" s="27">
        <f t="shared" si="5"/>
        <v>136.98699999999997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24077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70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24707</v>
      </c>
      <c r="N10" s="24">
        <f t="shared" si="1"/>
        <v>29428</v>
      </c>
      <c r="O10" s="25">
        <f t="shared" si="2"/>
        <v>679.4425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151</v>
      </c>
      <c r="R10" s="24">
        <f t="shared" si="3"/>
        <v>28597.557499999999</v>
      </c>
      <c r="S10" s="25">
        <f t="shared" si="4"/>
        <v>234.7165</v>
      </c>
      <c r="T10" s="27">
        <f t="shared" si="5"/>
        <v>83.716499999999996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20984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850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59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38334</v>
      </c>
      <c r="N11" s="24">
        <f t="shared" si="1"/>
        <v>52469</v>
      </c>
      <c r="O11" s="25">
        <f t="shared" si="2"/>
        <v>1054.1849999999999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183</v>
      </c>
      <c r="R11" s="24">
        <f t="shared" si="3"/>
        <v>51231.815000000002</v>
      </c>
      <c r="S11" s="25">
        <f t="shared" si="4"/>
        <v>364.173</v>
      </c>
      <c r="T11" s="27">
        <f t="shared" si="5"/>
        <v>181.173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29885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33785</v>
      </c>
      <c r="N12" s="24">
        <f t="shared" si="1"/>
        <v>38425</v>
      </c>
      <c r="O12" s="25">
        <f t="shared" si="2"/>
        <v>929.08749999999998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158</v>
      </c>
      <c r="R12" s="24">
        <f t="shared" si="3"/>
        <v>37337.912499999999</v>
      </c>
      <c r="S12" s="25">
        <f t="shared" si="4"/>
        <v>320.95749999999998</v>
      </c>
      <c r="T12" s="27">
        <f t="shared" si="5"/>
        <v>162.95749999999998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20129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22019</v>
      </c>
      <c r="N13" s="24">
        <f t="shared" si="1"/>
        <v>23929</v>
      </c>
      <c r="O13" s="25">
        <f t="shared" si="2"/>
        <v>605.52250000000004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256</v>
      </c>
      <c r="R13" s="24">
        <f t="shared" si="3"/>
        <v>23067.477500000001</v>
      </c>
      <c r="S13" s="25">
        <f t="shared" si="4"/>
        <v>209.18049999999999</v>
      </c>
      <c r="T13" s="27">
        <f t="shared" si="5"/>
        <v>-46.819500000000005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54066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82116</v>
      </c>
      <c r="N14" s="24">
        <f t="shared" si="1"/>
        <v>82498</v>
      </c>
      <c r="O14" s="25">
        <f t="shared" si="2"/>
        <v>2258.19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802</v>
      </c>
      <c r="R14" s="24">
        <f t="shared" si="3"/>
        <v>79437.81</v>
      </c>
      <c r="S14" s="25">
        <f t="shared" si="4"/>
        <v>780.10199999999998</v>
      </c>
      <c r="T14" s="27">
        <f t="shared" si="5"/>
        <v>-21.898000000000025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73121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540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80581</v>
      </c>
      <c r="N15" s="24">
        <f t="shared" si="1"/>
        <v>90614</v>
      </c>
      <c r="O15" s="25">
        <f t="shared" si="2"/>
        <v>2215.9775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720</v>
      </c>
      <c r="R15" s="24">
        <f t="shared" si="3"/>
        <v>87678.022500000006</v>
      </c>
      <c r="S15" s="25">
        <f t="shared" si="4"/>
        <v>765.51949999999999</v>
      </c>
      <c r="T15" s="27">
        <f t="shared" si="5"/>
        <v>45.519499999999994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74766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280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78686</v>
      </c>
      <c r="N16" s="24">
        <f t="shared" si="1"/>
        <v>81342</v>
      </c>
      <c r="O16" s="25">
        <f t="shared" si="2"/>
        <v>2163.8650000000002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567</v>
      </c>
      <c r="R16" s="24">
        <f t="shared" si="3"/>
        <v>78611.134999999995</v>
      </c>
      <c r="S16" s="25">
        <f t="shared" si="4"/>
        <v>747.51699999999994</v>
      </c>
      <c r="T16" s="27">
        <f t="shared" si="5"/>
        <v>180.51699999999994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19911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21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25611</v>
      </c>
      <c r="N17" s="24">
        <f t="shared" si="1"/>
        <v>29622</v>
      </c>
      <c r="O17" s="25">
        <f t="shared" si="2"/>
        <v>704.30250000000001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265</v>
      </c>
      <c r="R17" s="24">
        <f t="shared" si="3"/>
        <v>28652.697499999998</v>
      </c>
      <c r="S17" s="25">
        <f t="shared" si="4"/>
        <v>243.30449999999999</v>
      </c>
      <c r="T17" s="27">
        <f t="shared" si="5"/>
        <v>-21.69550000000001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40658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40658</v>
      </c>
      <c r="N18" s="24">
        <f t="shared" si="1"/>
        <v>41386</v>
      </c>
      <c r="O18" s="25">
        <f t="shared" si="2"/>
        <v>1118.095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940</v>
      </c>
      <c r="R18" s="24">
        <f t="shared" si="3"/>
        <v>39327.904999999999</v>
      </c>
      <c r="S18" s="25">
        <f t="shared" si="4"/>
        <v>386.25099999999998</v>
      </c>
      <c r="T18" s="27">
        <f t="shared" si="5"/>
        <v>-553.74900000000002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54578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220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380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62398</v>
      </c>
      <c r="N19" s="24">
        <f t="shared" si="1"/>
        <v>75588</v>
      </c>
      <c r="O19" s="25">
        <f t="shared" si="2"/>
        <v>1715.9449999999999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850</v>
      </c>
      <c r="R19" s="24">
        <f t="shared" si="3"/>
        <v>73022.054999999993</v>
      </c>
      <c r="S19" s="25">
        <f t="shared" si="4"/>
        <v>592.78099999999995</v>
      </c>
      <c r="T19" s="27">
        <f t="shared" si="5"/>
        <v>-257.21900000000005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38791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250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44041</v>
      </c>
      <c r="N20" s="24">
        <f t="shared" si="1"/>
        <v>47362</v>
      </c>
      <c r="O20" s="25">
        <f t="shared" si="2"/>
        <v>1211.1275000000001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601</v>
      </c>
      <c r="R20" s="24">
        <f t="shared" si="3"/>
        <v>45549.872499999998</v>
      </c>
      <c r="S20" s="25">
        <f t="shared" si="4"/>
        <v>418.3895</v>
      </c>
      <c r="T20" s="27">
        <f t="shared" si="5"/>
        <v>-182.6105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26797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27867</v>
      </c>
      <c r="N21" s="24">
        <f t="shared" si="1"/>
        <v>29777</v>
      </c>
      <c r="O21" s="25">
        <f t="shared" si="2"/>
        <v>766.34249999999997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60</v>
      </c>
      <c r="R21" s="24">
        <f t="shared" si="3"/>
        <v>28950.657500000001</v>
      </c>
      <c r="S21" s="25">
        <f t="shared" si="4"/>
        <v>264.73649999999998</v>
      </c>
      <c r="T21" s="27">
        <f t="shared" si="5"/>
        <v>204.73649999999998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49413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1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58913</v>
      </c>
      <c r="N22" s="24">
        <f t="shared" si="1"/>
        <v>67117</v>
      </c>
      <c r="O22" s="25">
        <f t="shared" si="2"/>
        <v>1620.1075000000001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64996.892500000002</v>
      </c>
      <c r="S22" s="25">
        <f t="shared" si="4"/>
        <v>559.67349999999999</v>
      </c>
      <c r="T22" s="27">
        <f t="shared" si="5"/>
        <v>59.67349999999999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28138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28138</v>
      </c>
      <c r="N23" s="24">
        <f t="shared" si="1"/>
        <v>30048</v>
      </c>
      <c r="O23" s="25">
        <f t="shared" si="2"/>
        <v>773.79499999999996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270</v>
      </c>
      <c r="R23" s="24">
        <f t="shared" si="3"/>
        <v>29004.205000000002</v>
      </c>
      <c r="S23" s="25">
        <f t="shared" si="4"/>
        <v>267.31099999999998</v>
      </c>
      <c r="T23" s="27">
        <f t="shared" si="5"/>
        <v>-2.6890000000000214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75920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160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55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88320</v>
      </c>
      <c r="N24" s="24">
        <f t="shared" si="1"/>
        <v>99735</v>
      </c>
      <c r="O24" s="25">
        <f t="shared" si="2"/>
        <v>2428.8000000000002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617</v>
      </c>
      <c r="R24" s="24">
        <f t="shared" si="3"/>
        <v>96689.2</v>
      </c>
      <c r="S24" s="25">
        <f t="shared" si="4"/>
        <v>839.04</v>
      </c>
      <c r="T24" s="27">
        <f t="shared" si="5"/>
        <v>222.03999999999996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21559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25209</v>
      </c>
      <c r="N25" s="24">
        <f t="shared" si="1"/>
        <v>30366</v>
      </c>
      <c r="O25" s="25">
        <f t="shared" si="2"/>
        <v>693.24750000000006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325</v>
      </c>
      <c r="R25" s="24">
        <f t="shared" si="3"/>
        <v>29347.752499999999</v>
      </c>
      <c r="S25" s="25">
        <f t="shared" si="4"/>
        <v>239.4855</v>
      </c>
      <c r="T25" s="27">
        <f t="shared" si="5"/>
        <v>-85.514499999999998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24420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34920</v>
      </c>
      <c r="N26" s="24">
        <f t="shared" si="1"/>
        <v>38695</v>
      </c>
      <c r="O26" s="25">
        <f t="shared" si="2"/>
        <v>960.3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458</v>
      </c>
      <c r="R26" s="24">
        <f t="shared" si="3"/>
        <v>37276.699999999997</v>
      </c>
      <c r="S26" s="25">
        <f t="shared" si="4"/>
        <v>331.74</v>
      </c>
      <c r="T26" s="27">
        <f t="shared" si="5"/>
        <v>-126.25999999999999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40858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40858</v>
      </c>
      <c r="N27" s="40">
        <f t="shared" si="1"/>
        <v>56003</v>
      </c>
      <c r="O27" s="25">
        <f t="shared" si="2"/>
        <v>1123.595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1000</v>
      </c>
      <c r="R27" s="24">
        <f t="shared" si="3"/>
        <v>53879.404999999999</v>
      </c>
      <c r="S27" s="42">
        <f t="shared" si="4"/>
        <v>388.15100000000001</v>
      </c>
      <c r="T27" s="43">
        <f t="shared" si="5"/>
        <v>-611.84899999999993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848745</v>
      </c>
      <c r="E28" s="45">
        <f t="shared" si="6"/>
        <v>1770</v>
      </c>
      <c r="F28" s="45">
        <f t="shared" ref="F28:T28" si="7">SUM(F7:F27)</f>
        <v>3070</v>
      </c>
      <c r="G28" s="45">
        <f t="shared" si="7"/>
        <v>0</v>
      </c>
      <c r="H28" s="45">
        <f t="shared" si="7"/>
        <v>8090</v>
      </c>
      <c r="I28" s="45">
        <f t="shared" si="7"/>
        <v>577</v>
      </c>
      <c r="J28" s="45">
        <f t="shared" si="7"/>
        <v>21</v>
      </c>
      <c r="K28" s="45">
        <f t="shared" si="7"/>
        <v>117</v>
      </c>
      <c r="L28" s="45">
        <f t="shared" si="7"/>
        <v>5</v>
      </c>
      <c r="M28" s="45">
        <f t="shared" si="7"/>
        <v>987655</v>
      </c>
      <c r="N28" s="45">
        <f t="shared" si="7"/>
        <v>1123667</v>
      </c>
      <c r="O28" s="46">
        <f t="shared" si="7"/>
        <v>27160.512499999993</v>
      </c>
      <c r="P28" s="45">
        <f t="shared" si="7"/>
        <v>0</v>
      </c>
      <c r="Q28" s="45">
        <f t="shared" si="7"/>
        <v>10093</v>
      </c>
      <c r="R28" s="45">
        <f t="shared" si="7"/>
        <v>1086413.4874999998</v>
      </c>
      <c r="S28" s="45">
        <f t="shared" si="7"/>
        <v>9382.7224999999999</v>
      </c>
      <c r="T28" s="47">
        <f t="shared" si="7"/>
        <v>-710.27750000000015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54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59" t="s">
        <v>45</v>
      </c>
      <c r="B29" s="60"/>
      <c r="C29" s="61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55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59" t="s">
        <v>45</v>
      </c>
      <c r="B29" s="60"/>
      <c r="C29" s="61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2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2" ht="18.75" x14ac:dyDescent="0.25">
      <c r="A3" s="73" t="s">
        <v>56</v>
      </c>
      <c r="B3" s="74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2" x14ac:dyDescent="0.25">
      <c r="A4" s="70" t="s">
        <v>1</v>
      </c>
      <c r="B4" s="70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71"/>
      <c r="O4" s="71"/>
      <c r="P4" s="71"/>
      <c r="Q4" s="71"/>
      <c r="R4" s="71"/>
      <c r="S4" s="71"/>
      <c r="T4" s="71"/>
    </row>
    <row r="5" spans="1:22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1900</v>
      </c>
      <c r="N8" s="24">
        <f t="shared" ref="N8:N27" si="1">D8+E8*20+F8*10+G8*9+H8*9+I8*191+J8*191+K8*182+L8*100</f>
        <v>1900</v>
      </c>
      <c r="O8" s="25">
        <f t="shared" ref="O8:O27" si="2">M8*2.75%</f>
        <v>52.25</v>
      </c>
      <c r="P8" s="26"/>
      <c r="Q8" s="26"/>
      <c r="R8" s="24">
        <f t="shared" ref="R8:R27" si="3">M8-(M8*2.75%)+I8*191+J8*191+K8*182+L8*100-Q8</f>
        <v>1847.75</v>
      </c>
      <c r="S8" s="25">
        <f t="shared" ref="S8:S27" si="4">M8*0.95%</f>
        <v>18.05</v>
      </c>
      <c r="T8" s="27">
        <f t="shared" ref="T8:T27" si="5">S8-Q8</f>
        <v>18.05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17779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17779</v>
      </c>
      <c r="N9" s="24">
        <f t="shared" si="1"/>
        <v>18143</v>
      </c>
      <c r="O9" s="25">
        <f t="shared" si="2"/>
        <v>488.92250000000001</v>
      </c>
      <c r="P9" s="26"/>
      <c r="Q9" s="26">
        <v>144</v>
      </c>
      <c r="R9" s="24">
        <f t="shared" si="3"/>
        <v>17510.077499999999</v>
      </c>
      <c r="S9" s="25">
        <f t="shared" si="4"/>
        <v>168.90049999999999</v>
      </c>
      <c r="T9" s="27">
        <f t="shared" si="5"/>
        <v>24.900499999999994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9625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9625</v>
      </c>
      <c r="N12" s="24">
        <f t="shared" si="1"/>
        <v>9625</v>
      </c>
      <c r="O12" s="25">
        <f t="shared" si="2"/>
        <v>264.6875</v>
      </c>
      <c r="P12" s="26"/>
      <c r="Q12" s="26">
        <v>40</v>
      </c>
      <c r="R12" s="24">
        <f t="shared" si="3"/>
        <v>9320.3125</v>
      </c>
      <c r="S12" s="25">
        <f t="shared" si="4"/>
        <v>91.4375</v>
      </c>
      <c r="T12" s="27">
        <f t="shared" si="5"/>
        <v>51.4375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72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4328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6028</v>
      </c>
      <c r="N17" s="24">
        <f t="shared" si="1"/>
        <v>6028</v>
      </c>
      <c r="O17" s="25">
        <f t="shared" si="2"/>
        <v>165.77</v>
      </c>
      <c r="P17" s="26"/>
      <c r="Q17" s="26">
        <v>62</v>
      </c>
      <c r="R17" s="24">
        <f t="shared" si="3"/>
        <v>5800.23</v>
      </c>
      <c r="S17" s="25">
        <f t="shared" si="4"/>
        <v>57.265999999999998</v>
      </c>
      <c r="T17" s="27">
        <f t="shared" si="5"/>
        <v>-4.7340000000000018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4250</v>
      </c>
      <c r="N22" s="24">
        <f t="shared" si="1"/>
        <v>4432</v>
      </c>
      <c r="O22" s="25">
        <f t="shared" si="2"/>
        <v>116.875</v>
      </c>
      <c r="P22" s="26"/>
      <c r="Q22" s="26"/>
      <c r="R22" s="24">
        <f t="shared" si="3"/>
        <v>4315.125</v>
      </c>
      <c r="S22" s="25">
        <f t="shared" si="4"/>
        <v>40.375</v>
      </c>
      <c r="T22" s="27">
        <f t="shared" si="5"/>
        <v>40.375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8127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8127</v>
      </c>
      <c r="N27" s="40">
        <f t="shared" si="1"/>
        <v>9037</v>
      </c>
      <c r="O27" s="25">
        <f t="shared" si="2"/>
        <v>223.49250000000001</v>
      </c>
      <c r="P27" s="41"/>
      <c r="Q27" s="41">
        <v>500</v>
      </c>
      <c r="R27" s="24">
        <f t="shared" si="3"/>
        <v>8313.5074999999997</v>
      </c>
      <c r="S27" s="42">
        <f t="shared" si="4"/>
        <v>77.206499999999991</v>
      </c>
      <c r="T27" s="43">
        <f t="shared" si="5"/>
        <v>-422.79349999999999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136104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30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175104</v>
      </c>
      <c r="N28" s="45">
        <f t="shared" si="7"/>
        <v>184883</v>
      </c>
      <c r="O28" s="46">
        <f t="shared" si="7"/>
        <v>4815.3600000000006</v>
      </c>
      <c r="P28" s="45">
        <f t="shared" si="7"/>
        <v>0</v>
      </c>
      <c r="Q28" s="45">
        <f t="shared" si="7"/>
        <v>1677</v>
      </c>
      <c r="R28" s="45">
        <f t="shared" si="7"/>
        <v>178390.63999999998</v>
      </c>
      <c r="S28" s="45">
        <f t="shared" si="7"/>
        <v>1663.4880000000001</v>
      </c>
      <c r="T28" s="47">
        <f t="shared" si="7"/>
        <v>-13.512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'6'!D29</f>
        <v>360562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1383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'7'!D29</f>
        <v>360562</v>
      </c>
      <c r="E4" s="2">
        <f>'7'!E29</f>
        <v>2835</v>
      </c>
      <c r="F4" s="2">
        <f>'7'!F29</f>
        <v>14910</v>
      </c>
      <c r="G4" s="2">
        <f>'7'!G29</f>
        <v>0</v>
      </c>
      <c r="H4" s="2">
        <f>'7'!H29</f>
        <v>46480</v>
      </c>
      <c r="I4" s="2">
        <f>'7'!I29</f>
        <v>1383</v>
      </c>
      <c r="J4" s="2">
        <f>'7'!J29</f>
        <v>330</v>
      </c>
      <c r="K4" s="2">
        <f>'7'!K29</f>
        <v>68</v>
      </c>
      <c r="L4" s="2">
        <f>'7'!L29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47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'8'!D29</f>
        <v>360562</v>
      </c>
      <c r="E4" s="2">
        <f>'8'!E29</f>
        <v>2835</v>
      </c>
      <c r="F4" s="2">
        <f>'8'!F29</f>
        <v>14910</v>
      </c>
      <c r="G4" s="2">
        <f>'8'!G29</f>
        <v>0</v>
      </c>
      <c r="H4" s="2">
        <f>'8'!H29</f>
        <v>46480</v>
      </c>
      <c r="I4" s="2">
        <f>'8'!I29</f>
        <v>1383</v>
      </c>
      <c r="J4" s="2">
        <f>'8'!J29</f>
        <v>330</v>
      </c>
      <c r="K4" s="2">
        <f>'8'!K29</f>
        <v>68</v>
      </c>
      <c r="L4" s="2">
        <f>'8'!L29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44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45</v>
      </c>
      <c r="B29" s="60"/>
      <c r="C29" s="61"/>
      <c r="D29" s="48">
        <f>D4+D5-D28</f>
        <v>360562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1383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2021-05-06T10:41:58Z</dcterms:modified>
</cp:coreProperties>
</file>