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8" i="11" l="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28" i="16" s="1"/>
  <c r="O19" i="16"/>
  <c r="O27" i="16"/>
  <c r="O18" i="18"/>
  <c r="R10" i="19"/>
  <c r="R18" i="19"/>
  <c r="R26" i="19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R22" i="19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R23" i="33"/>
  <c r="S18" i="33"/>
  <c r="T18" i="33" s="1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0" i="33" l="1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Harun Kit Sale 3</t>
        </r>
      </text>
    </comment>
  </commentList>
</comments>
</file>

<file path=xl/sharedStrings.xml><?xml version="1.0" encoding="utf-8"?>
<sst xmlns="http://schemas.openxmlformats.org/spreadsheetml/2006/main" count="1482" uniqueCount="60">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</sst>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21" sqref="A21:XFD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270424</v>
      </c>
      <c r="E4" s="2">
        <f>'9'!E29</f>
        <v>2830</v>
      </c>
      <c r="F4" s="2">
        <f>'9'!F29</f>
        <v>7850</v>
      </c>
      <c r="G4" s="2">
        <f>'9'!G29</f>
        <v>60</v>
      </c>
      <c r="H4" s="2">
        <f>'9'!H29</f>
        <v>7035</v>
      </c>
      <c r="I4" s="2">
        <f>'9'!I29</f>
        <v>1540</v>
      </c>
      <c r="J4" s="2">
        <f>'9'!J29</f>
        <v>564</v>
      </c>
      <c r="K4" s="2">
        <f>'9'!K29</f>
        <v>665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54" t="s">
        <v>38</v>
      </c>
      <c r="B28" s="55"/>
      <c r="C28" s="5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57" t="s">
        <v>39</v>
      </c>
      <c r="B29" s="58"/>
      <c r="C29" s="59"/>
      <c r="D29" s="48">
        <f>D4+D5-D28</f>
        <v>143577</v>
      </c>
      <c r="E29" s="48">
        <f t="shared" ref="E29:L29" si="7">E4+E5-E28</f>
        <v>2810</v>
      </c>
      <c r="F29" s="48">
        <f t="shared" si="7"/>
        <v>7850</v>
      </c>
      <c r="G29" s="48">
        <f t="shared" si="7"/>
        <v>60</v>
      </c>
      <c r="H29" s="48">
        <f t="shared" si="7"/>
        <v>6955</v>
      </c>
      <c r="I29" s="48">
        <f t="shared" si="7"/>
        <v>1521</v>
      </c>
      <c r="J29" s="48">
        <f t="shared" si="7"/>
        <v>563</v>
      </c>
      <c r="K29" s="48">
        <f t="shared" si="7"/>
        <v>662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22" activePane="bottomLeft" state="frozen"/>
      <selection pane="bottomLeft" activeCell="N38" sqref="N3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143577</v>
      </c>
      <c r="E4" s="2">
        <f>'10'!E29</f>
        <v>2810</v>
      </c>
      <c r="F4" s="2">
        <f>'10'!F29</f>
        <v>7850</v>
      </c>
      <c r="G4" s="2">
        <f>'10'!G29</f>
        <v>60</v>
      </c>
      <c r="H4" s="2">
        <f>'10'!H29</f>
        <v>6955</v>
      </c>
      <c r="I4" s="2">
        <f>'10'!I29</f>
        <v>1521</v>
      </c>
      <c r="J4" s="2">
        <f>'10'!J29</f>
        <v>563</v>
      </c>
      <c r="K4" s="2">
        <f>'10'!K29</f>
        <v>662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241837</v>
      </c>
      <c r="E4" s="2">
        <f>'11'!E29</f>
        <v>2600</v>
      </c>
      <c r="F4" s="2">
        <f>'11'!F29</f>
        <v>7600</v>
      </c>
      <c r="G4" s="2">
        <f>'11'!G29</f>
        <v>50</v>
      </c>
      <c r="H4" s="2">
        <f>'11'!H29</f>
        <v>6295</v>
      </c>
      <c r="I4" s="2">
        <f>'11'!I29</f>
        <v>1427</v>
      </c>
      <c r="J4" s="2">
        <f>'11'!J29</f>
        <v>540</v>
      </c>
      <c r="K4" s="2">
        <f>'11'!K29</f>
        <v>638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241837</v>
      </c>
      <c r="E4" s="2">
        <f>'12'!E29</f>
        <v>2600</v>
      </c>
      <c r="F4" s="2">
        <f>'12'!F29</f>
        <v>7600</v>
      </c>
      <c r="G4" s="2">
        <f>'12'!G29</f>
        <v>50</v>
      </c>
      <c r="H4" s="2">
        <f>'12'!H29</f>
        <v>6295</v>
      </c>
      <c r="I4" s="2">
        <f>'12'!I29</f>
        <v>1427</v>
      </c>
      <c r="J4" s="2">
        <f>'12'!J29</f>
        <v>540</v>
      </c>
      <c r="K4" s="2">
        <f>'12'!K29</f>
        <v>638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241837</v>
      </c>
      <c r="E4" s="2">
        <f>'13'!E29</f>
        <v>2600</v>
      </c>
      <c r="F4" s="2">
        <f>'13'!F29</f>
        <v>7600</v>
      </c>
      <c r="G4" s="2">
        <f>'13'!G29</f>
        <v>50</v>
      </c>
      <c r="H4" s="2">
        <f>'13'!H29</f>
        <v>6295</v>
      </c>
      <c r="I4" s="2">
        <f>'13'!I29</f>
        <v>1427</v>
      </c>
      <c r="J4" s="2">
        <f>'13'!J29</f>
        <v>540</v>
      </c>
      <c r="K4" s="2">
        <f>'13'!K29</f>
        <v>638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241837</v>
      </c>
      <c r="E4" s="2">
        <f>'14'!E29</f>
        <v>2600</v>
      </c>
      <c r="F4" s="2">
        <f>'14'!F29</f>
        <v>7600</v>
      </c>
      <c r="G4" s="2">
        <f>'14'!G29</f>
        <v>50</v>
      </c>
      <c r="H4" s="2">
        <f>'14'!H29</f>
        <v>6295</v>
      </c>
      <c r="I4" s="2">
        <f>'14'!I29</f>
        <v>1427</v>
      </c>
      <c r="J4" s="2">
        <f>'14'!J29</f>
        <v>540</v>
      </c>
      <c r="K4" s="2">
        <f>'14'!K29</f>
        <v>638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241837</v>
      </c>
      <c r="E4" s="2">
        <f>'15'!E29</f>
        <v>2600</v>
      </c>
      <c r="F4" s="2">
        <f>'15'!F29</f>
        <v>7600</v>
      </c>
      <c r="G4" s="2">
        <f>'15'!G29</f>
        <v>50</v>
      </c>
      <c r="H4" s="2">
        <f>'15'!H29</f>
        <v>6295</v>
      </c>
      <c r="I4" s="2">
        <f>'15'!I29</f>
        <v>1427</v>
      </c>
      <c r="J4" s="2">
        <f>'15'!J29</f>
        <v>540</v>
      </c>
      <c r="K4" s="2">
        <f>'15'!K29</f>
        <v>638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241837</v>
      </c>
      <c r="E4" s="2">
        <f>'16'!E29</f>
        <v>2600</v>
      </c>
      <c r="F4" s="2">
        <f>'16'!F29</f>
        <v>7600</v>
      </c>
      <c r="G4" s="2">
        <f>'16'!G29</f>
        <v>50</v>
      </c>
      <c r="H4" s="2">
        <f>'16'!H29</f>
        <v>6295</v>
      </c>
      <c r="I4" s="2">
        <f>'16'!I29</f>
        <v>1427</v>
      </c>
      <c r="J4" s="2">
        <f>'16'!J29</f>
        <v>540</v>
      </c>
      <c r="K4" s="2">
        <f>'16'!K29</f>
        <v>638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241837</v>
      </c>
      <c r="E4" s="2">
        <f>'17'!E29</f>
        <v>2600</v>
      </c>
      <c r="F4" s="2">
        <f>'17'!F29</f>
        <v>7600</v>
      </c>
      <c r="G4" s="2">
        <f>'17'!G29</f>
        <v>50</v>
      </c>
      <c r="H4" s="2">
        <f>'17'!H29</f>
        <v>6295</v>
      </c>
      <c r="I4" s="2">
        <f>'17'!I29</f>
        <v>1427</v>
      </c>
      <c r="J4" s="2">
        <f>'17'!J29</f>
        <v>540</v>
      </c>
      <c r="K4" s="2">
        <f>'17'!K29</f>
        <v>638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241837</v>
      </c>
      <c r="E4" s="2">
        <f>'18'!E29</f>
        <v>2600</v>
      </c>
      <c r="F4" s="2">
        <f>'18'!F29</f>
        <v>7600</v>
      </c>
      <c r="G4" s="2">
        <f>'18'!G29</f>
        <v>50</v>
      </c>
      <c r="H4" s="2">
        <f>'18'!H29</f>
        <v>6295</v>
      </c>
      <c r="I4" s="2">
        <f>'18'!I29</f>
        <v>1427</v>
      </c>
      <c r="J4" s="2">
        <f>'18'!J29</f>
        <v>540</v>
      </c>
      <c r="K4" s="2">
        <f>'18'!K29</f>
        <v>638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7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241837</v>
      </c>
      <c r="E4" s="2">
        <f>'19'!E29</f>
        <v>2600</v>
      </c>
      <c r="F4" s="2">
        <f>'19'!F29</f>
        <v>7600</v>
      </c>
      <c r="G4" s="2">
        <f>'19'!G29</f>
        <v>50</v>
      </c>
      <c r="H4" s="2">
        <f>'19'!H29</f>
        <v>6295</v>
      </c>
      <c r="I4" s="2">
        <f>'19'!I29</f>
        <v>1427</v>
      </c>
      <c r="J4" s="2">
        <f>'19'!J29</f>
        <v>540</v>
      </c>
      <c r="K4" s="2">
        <f>'19'!K29</f>
        <v>638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241837</v>
      </c>
      <c r="E4" s="2">
        <f>'20'!E29</f>
        <v>2600</v>
      </c>
      <c r="F4" s="2">
        <f>'20'!F29</f>
        <v>7600</v>
      </c>
      <c r="G4" s="2">
        <f>'20'!G29</f>
        <v>50</v>
      </c>
      <c r="H4" s="2">
        <f>'20'!H29</f>
        <v>6295</v>
      </c>
      <c r="I4" s="2">
        <f>'20'!I29</f>
        <v>1427</v>
      </c>
      <c r="J4" s="2">
        <f>'20'!J29</f>
        <v>540</v>
      </c>
      <c r="K4" s="2">
        <f>'20'!K29</f>
        <v>638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241837</v>
      </c>
      <c r="E4" s="2">
        <f>'21'!E29</f>
        <v>2600</v>
      </c>
      <c r="F4" s="2">
        <f>'21'!F29</f>
        <v>7600</v>
      </c>
      <c r="G4" s="2">
        <f>'21'!G29</f>
        <v>50</v>
      </c>
      <c r="H4" s="2">
        <f>'21'!H29</f>
        <v>6295</v>
      </c>
      <c r="I4" s="2">
        <f>'21'!I29</f>
        <v>1427</v>
      </c>
      <c r="J4" s="2">
        <f>'21'!J29</f>
        <v>540</v>
      </c>
      <c r="K4" s="2">
        <f>'21'!K29</f>
        <v>638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241837</v>
      </c>
      <c r="E4" s="2">
        <f>'22'!E29</f>
        <v>2600</v>
      </c>
      <c r="F4" s="2">
        <f>'22'!F29</f>
        <v>7600</v>
      </c>
      <c r="G4" s="2">
        <f>'22'!G29</f>
        <v>50</v>
      </c>
      <c r="H4" s="2">
        <f>'22'!H29</f>
        <v>6295</v>
      </c>
      <c r="I4" s="2">
        <f>'22'!I29</f>
        <v>1427</v>
      </c>
      <c r="J4" s="2">
        <f>'22'!J29</f>
        <v>540</v>
      </c>
      <c r="K4" s="2">
        <f>'22'!K29</f>
        <v>638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241837</v>
      </c>
      <c r="E4" s="2">
        <f>'23'!E29</f>
        <v>2600</v>
      </c>
      <c r="F4" s="2">
        <f>'23'!F29</f>
        <v>7600</v>
      </c>
      <c r="G4" s="2">
        <f>'23'!G29</f>
        <v>50</v>
      </c>
      <c r="H4" s="2">
        <f>'23'!H29</f>
        <v>6295</v>
      </c>
      <c r="I4" s="2">
        <f>'23'!I29</f>
        <v>1427</v>
      </c>
      <c r="J4" s="2">
        <f>'23'!J29</f>
        <v>540</v>
      </c>
      <c r="K4" s="2">
        <f>'23'!K29</f>
        <v>638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241837</v>
      </c>
      <c r="E4" s="2">
        <f>'24'!E29</f>
        <v>2600</v>
      </c>
      <c r="F4" s="2">
        <f>'24'!F29</f>
        <v>7600</v>
      </c>
      <c r="G4" s="2">
        <f>'24'!G29</f>
        <v>50</v>
      </c>
      <c r="H4" s="2">
        <f>'24'!H29</f>
        <v>6295</v>
      </c>
      <c r="I4" s="2">
        <f>'24'!I29</f>
        <v>1427</v>
      </c>
      <c r="J4" s="2">
        <f>'24'!J29</f>
        <v>540</v>
      </c>
      <c r="K4" s="2">
        <f>'24'!K29</f>
        <v>638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241837</v>
      </c>
      <c r="E4" s="2">
        <f>'25'!E29</f>
        <v>2600</v>
      </c>
      <c r="F4" s="2">
        <f>'25'!F29</f>
        <v>7600</v>
      </c>
      <c r="G4" s="2">
        <f>'25'!G29</f>
        <v>50</v>
      </c>
      <c r="H4" s="2">
        <f>'25'!H29</f>
        <v>6295</v>
      </c>
      <c r="I4" s="2">
        <f>'25'!I29</f>
        <v>1427</v>
      </c>
      <c r="J4" s="2">
        <f>'25'!J29</f>
        <v>540</v>
      </c>
      <c r="K4" s="2">
        <f>'25'!K29</f>
        <v>638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241837</v>
      </c>
      <c r="E4" s="2">
        <f>'26'!E29</f>
        <v>2600</v>
      </c>
      <c r="F4" s="2">
        <f>'26'!F29</f>
        <v>7600</v>
      </c>
      <c r="G4" s="2">
        <f>'26'!G29</f>
        <v>50</v>
      </c>
      <c r="H4" s="2">
        <f>'26'!H29</f>
        <v>6295</v>
      </c>
      <c r="I4" s="2">
        <f>'26'!I29</f>
        <v>1427</v>
      </c>
      <c r="J4" s="2">
        <f>'26'!J29</f>
        <v>540</v>
      </c>
      <c r="K4" s="2">
        <f>'26'!K29</f>
        <v>638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241837</v>
      </c>
      <c r="E4" s="2">
        <f>'27'!E29</f>
        <v>2600</v>
      </c>
      <c r="F4" s="2">
        <f>'27'!F29</f>
        <v>7600</v>
      </c>
      <c r="G4" s="2">
        <f>'27'!G29</f>
        <v>50</v>
      </c>
      <c r="H4" s="2">
        <f>'27'!H29</f>
        <v>6295</v>
      </c>
      <c r="I4" s="2">
        <f>'27'!I29</f>
        <v>1427</v>
      </c>
      <c r="J4" s="2">
        <f>'27'!J29</f>
        <v>540</v>
      </c>
      <c r="K4" s="2">
        <f>'27'!K29</f>
        <v>638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241837</v>
      </c>
      <c r="E4" s="2">
        <f>'28'!E29</f>
        <v>2600</v>
      </c>
      <c r="F4" s="2">
        <f>'28'!F29</f>
        <v>7600</v>
      </c>
      <c r="G4" s="2">
        <f>'28'!G29</f>
        <v>50</v>
      </c>
      <c r="H4" s="2">
        <f>'28'!H29</f>
        <v>6295</v>
      </c>
      <c r="I4" s="2">
        <f>'28'!I29</f>
        <v>1427</v>
      </c>
      <c r="J4" s="2">
        <f>'28'!J29</f>
        <v>540</v>
      </c>
      <c r="K4" s="2">
        <f>'28'!K29</f>
        <v>638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241837</v>
      </c>
      <c r="E4" s="2">
        <f>'29'!E29</f>
        <v>2600</v>
      </c>
      <c r="F4" s="2">
        <f>'29'!F29</f>
        <v>7600</v>
      </c>
      <c r="G4" s="2">
        <f>'29'!G29</f>
        <v>50</v>
      </c>
      <c r="H4" s="2">
        <f>'29'!H29</f>
        <v>6295</v>
      </c>
      <c r="I4" s="2">
        <f>'29'!I29</f>
        <v>1427</v>
      </c>
      <c r="J4" s="2">
        <f>'29'!J29</f>
        <v>540</v>
      </c>
      <c r="K4" s="2">
        <f>'29'!K29</f>
        <v>638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241837</v>
      </c>
      <c r="E4" s="2">
        <f>'30'!E29</f>
        <v>2600</v>
      </c>
      <c r="F4" s="2">
        <f>'30'!F29</f>
        <v>7600</v>
      </c>
      <c r="G4" s="2">
        <f>'30'!G29</f>
        <v>50</v>
      </c>
      <c r="H4" s="2">
        <f>'30'!H29</f>
        <v>6295</v>
      </c>
      <c r="I4" s="2">
        <f>'30'!I29</f>
        <v>1427</v>
      </c>
      <c r="J4" s="2">
        <f>'30'!J29</f>
        <v>540</v>
      </c>
      <c r="K4" s="2">
        <f>'30'!K29</f>
        <v>638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1773826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109527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105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24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113607</v>
      </c>
      <c r="N7" s="24">
        <f>D7+E7*20+F7*10+G7*9+H7*9+I7*191+J7*191+K7*182+L7*100</f>
        <v>122559</v>
      </c>
      <c r="O7" s="25">
        <f>M7*2.75%</f>
        <v>3124.1925000000001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863</v>
      </c>
      <c r="R7" s="24">
        <f>M7-(M7*2.75%)+I7*191+J7*191+K7*182+L7*100-Q7</f>
        <v>118571.8075</v>
      </c>
      <c r="S7" s="25">
        <f>M7*0.95%</f>
        <v>1079.2665</v>
      </c>
      <c r="T7" s="27">
        <f>S7-Q7</f>
        <v>216.26649999999995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45118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10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50168</v>
      </c>
      <c r="N8" s="24">
        <f t="shared" ref="N8:N27" si="1">D8+E8*20+F8*10+G8*9+H8*9+I8*191+J8*191+K8*182+L8*100</f>
        <v>52078</v>
      </c>
      <c r="O8" s="25">
        <f t="shared" ref="O8:O27" si="2">M8*2.75%</f>
        <v>1379.6200000000001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1154</v>
      </c>
      <c r="R8" s="24">
        <f t="shared" ref="R8:R27" si="3">M8-(M8*2.75%)+I8*191+J8*191+K8*182+L8*100-Q8</f>
        <v>49544.38</v>
      </c>
      <c r="S8" s="25">
        <f t="shared" ref="S8:S27" si="4">M8*0.95%</f>
        <v>476.596</v>
      </c>
      <c r="T8" s="27">
        <f t="shared" ref="T8:T27" si="5">S8-Q8</f>
        <v>-677.404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160953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177223</v>
      </c>
      <c r="N9" s="24">
        <f t="shared" si="1"/>
        <v>181389</v>
      </c>
      <c r="O9" s="25">
        <f t="shared" si="2"/>
        <v>4873.6324999999997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1073</v>
      </c>
      <c r="R9" s="24">
        <f t="shared" si="3"/>
        <v>175442.36749999999</v>
      </c>
      <c r="S9" s="25">
        <f t="shared" si="4"/>
        <v>1683.6185</v>
      </c>
      <c r="T9" s="27">
        <f t="shared" si="5"/>
        <v>610.61850000000004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42851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20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120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44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5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5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44431</v>
      </c>
      <c r="N10" s="24">
        <f t="shared" si="1"/>
        <v>54700</v>
      </c>
      <c r="O10" s="25">
        <f t="shared" si="2"/>
        <v>1221.8525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195</v>
      </c>
      <c r="R10" s="24">
        <f t="shared" si="3"/>
        <v>53283.147499999999</v>
      </c>
      <c r="S10" s="25">
        <f t="shared" si="4"/>
        <v>422.09449999999998</v>
      </c>
      <c r="T10" s="27">
        <f t="shared" si="5"/>
        <v>227.09449999999998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90606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260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50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6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106856</v>
      </c>
      <c r="N11" s="24">
        <f t="shared" si="1"/>
        <v>118262</v>
      </c>
      <c r="O11" s="25">
        <f t="shared" si="2"/>
        <v>2938.54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386</v>
      </c>
      <c r="R11" s="24">
        <f t="shared" si="3"/>
        <v>114937.46</v>
      </c>
      <c r="S11" s="25">
        <f t="shared" si="4"/>
        <v>1015.1319999999999</v>
      </c>
      <c r="T11" s="27">
        <f t="shared" si="5"/>
        <v>629.13199999999995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53913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150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19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35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55763</v>
      </c>
      <c r="N12" s="24">
        <f t="shared" si="1"/>
        <v>65762</v>
      </c>
      <c r="O12" s="25">
        <f t="shared" si="2"/>
        <v>1533.4825000000001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734</v>
      </c>
      <c r="R12" s="24">
        <f t="shared" si="3"/>
        <v>63494.517500000002</v>
      </c>
      <c r="S12" s="25">
        <f t="shared" si="4"/>
        <v>529.74850000000004</v>
      </c>
      <c r="T12" s="27">
        <f t="shared" si="5"/>
        <v>-204.25149999999996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65155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65155</v>
      </c>
      <c r="N13" s="24">
        <f t="shared" si="1"/>
        <v>65155</v>
      </c>
      <c r="O13" s="25">
        <f t="shared" si="2"/>
        <v>1791.7625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</v>
      </c>
      <c r="R13" s="24">
        <f t="shared" si="3"/>
        <v>63346.237500000003</v>
      </c>
      <c r="S13" s="25">
        <f t="shared" si="4"/>
        <v>618.97249999999997</v>
      </c>
      <c r="T13" s="27">
        <f t="shared" si="5"/>
        <v>601.97249999999997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70510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520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15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76190</v>
      </c>
      <c r="N14" s="24">
        <f t="shared" si="1"/>
        <v>91144</v>
      </c>
      <c r="O14" s="25">
        <f t="shared" si="2"/>
        <v>2095.2249999999999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976</v>
      </c>
      <c r="R14" s="24">
        <f t="shared" si="3"/>
        <v>88072.774999999994</v>
      </c>
      <c r="S14" s="25">
        <f t="shared" si="4"/>
        <v>723.80499999999995</v>
      </c>
      <c r="T14" s="27">
        <f t="shared" si="5"/>
        <v>-252.19500000000005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182273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150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440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189223</v>
      </c>
      <c r="N15" s="24">
        <f t="shared" si="1"/>
        <v>199775</v>
      </c>
      <c r="O15" s="25">
        <f t="shared" si="2"/>
        <v>5203.6324999999997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1308</v>
      </c>
      <c r="R15" s="24">
        <f t="shared" si="3"/>
        <v>193263.36749999999</v>
      </c>
      <c r="S15" s="25">
        <f t="shared" si="4"/>
        <v>1797.6185</v>
      </c>
      <c r="T15" s="27">
        <f t="shared" si="5"/>
        <v>489.61850000000004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121892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67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8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133272</v>
      </c>
      <c r="N16" s="24">
        <f t="shared" si="1"/>
        <v>147525</v>
      </c>
      <c r="O16" s="25">
        <f t="shared" si="2"/>
        <v>3664.98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984</v>
      </c>
      <c r="R16" s="24">
        <f t="shared" si="3"/>
        <v>142876.02000000002</v>
      </c>
      <c r="S16" s="25">
        <f t="shared" si="4"/>
        <v>1266.0840000000001</v>
      </c>
      <c r="T16" s="27">
        <f t="shared" si="5"/>
        <v>282.08400000000006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71262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600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6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81162</v>
      </c>
      <c r="N17" s="24">
        <f t="shared" si="1"/>
        <v>86074</v>
      </c>
      <c r="O17" s="25">
        <f t="shared" si="2"/>
        <v>2231.9549999999999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495</v>
      </c>
      <c r="R17" s="24">
        <f t="shared" si="3"/>
        <v>83347.044999999998</v>
      </c>
      <c r="S17" s="25">
        <f t="shared" si="4"/>
        <v>771.03899999999999</v>
      </c>
      <c r="T17" s="27">
        <f t="shared" si="5"/>
        <v>276.03899999999999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80561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80561</v>
      </c>
      <c r="N18" s="24">
        <f t="shared" si="1"/>
        <v>84381</v>
      </c>
      <c r="O18" s="25">
        <f t="shared" si="2"/>
        <v>2215.4275000000002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1352</v>
      </c>
      <c r="R18" s="24">
        <f t="shared" si="3"/>
        <v>80813.572499999995</v>
      </c>
      <c r="S18" s="25">
        <f t="shared" si="4"/>
        <v>765.32949999999994</v>
      </c>
      <c r="T18" s="27">
        <f t="shared" si="5"/>
        <v>-586.67050000000006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128400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270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48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136890</v>
      </c>
      <c r="N19" s="24">
        <f t="shared" si="1"/>
        <v>148242</v>
      </c>
      <c r="O19" s="25">
        <f t="shared" si="2"/>
        <v>3764.4749999999999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1020</v>
      </c>
      <c r="R19" s="24">
        <f t="shared" si="3"/>
        <v>143457.52499999999</v>
      </c>
      <c r="S19" s="25">
        <f t="shared" si="4"/>
        <v>1300.4549999999999</v>
      </c>
      <c r="T19" s="27">
        <f t="shared" si="5"/>
        <v>280.45499999999993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56995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56995</v>
      </c>
      <c r="N20" s="24">
        <f t="shared" si="1"/>
        <v>57905</v>
      </c>
      <c r="O20" s="25">
        <f t="shared" si="2"/>
        <v>1567.3625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1361</v>
      </c>
      <c r="R20" s="24">
        <f t="shared" si="3"/>
        <v>54976.637499999997</v>
      </c>
      <c r="S20" s="25">
        <f t="shared" si="4"/>
        <v>541.45249999999999</v>
      </c>
      <c r="T20" s="27">
        <f t="shared" si="5"/>
        <v>-819.54750000000001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65260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200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160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42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71700</v>
      </c>
      <c r="N21" s="24">
        <f t="shared" si="1"/>
        <v>80632</v>
      </c>
      <c r="O21" s="25">
        <f t="shared" si="2"/>
        <v>1971.75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192</v>
      </c>
      <c r="R21" s="24">
        <f t="shared" si="3"/>
        <v>78468.25</v>
      </c>
      <c r="S21" s="25">
        <f t="shared" si="4"/>
        <v>681.15</v>
      </c>
      <c r="T21" s="27">
        <f t="shared" si="5"/>
        <v>489.15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131473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570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107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151423</v>
      </c>
      <c r="N22" s="24">
        <f t="shared" si="1"/>
        <v>175500</v>
      </c>
      <c r="O22" s="25">
        <f t="shared" si="2"/>
        <v>4164.1324999999997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1103</v>
      </c>
      <c r="R22" s="24">
        <f t="shared" si="3"/>
        <v>170232.86749999999</v>
      </c>
      <c r="S22" s="25">
        <f t="shared" si="4"/>
        <v>1438.5184999999999</v>
      </c>
      <c r="T22" s="27">
        <f t="shared" si="5"/>
        <v>335.5184999999999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69564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69564</v>
      </c>
      <c r="N23" s="24">
        <f t="shared" si="1"/>
        <v>75204</v>
      </c>
      <c r="O23" s="25">
        <f t="shared" si="2"/>
        <v>1913.01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600</v>
      </c>
      <c r="R23" s="24">
        <f t="shared" si="3"/>
        <v>72690.990000000005</v>
      </c>
      <c r="S23" s="25">
        <f t="shared" si="4"/>
        <v>660.85799999999995</v>
      </c>
      <c r="T23" s="27">
        <f t="shared" si="5"/>
        <v>60.857999999999947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178188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100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790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36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10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189298</v>
      </c>
      <c r="N24" s="24">
        <f t="shared" si="1"/>
        <v>197994</v>
      </c>
      <c r="O24" s="25">
        <f t="shared" si="2"/>
        <v>5205.6949999999997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1175</v>
      </c>
      <c r="R24" s="24">
        <f t="shared" si="3"/>
        <v>191613.30499999999</v>
      </c>
      <c r="S24" s="25">
        <f t="shared" si="4"/>
        <v>1798.3309999999999</v>
      </c>
      <c r="T24" s="27">
        <f t="shared" si="5"/>
        <v>623.3309999999999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77441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620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52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7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85421</v>
      </c>
      <c r="N25" s="24">
        <f t="shared" si="1"/>
        <v>99056</v>
      </c>
      <c r="O25" s="25">
        <f t="shared" si="2"/>
        <v>2349.0774999999999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730</v>
      </c>
      <c r="R25" s="24">
        <f t="shared" si="3"/>
        <v>95976.922500000001</v>
      </c>
      <c r="S25" s="25">
        <f t="shared" si="4"/>
        <v>811.49950000000001</v>
      </c>
      <c r="T25" s="27">
        <f t="shared" si="5"/>
        <v>81.499500000000012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80967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260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31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85807</v>
      </c>
      <c r="N26" s="24">
        <f t="shared" si="1"/>
        <v>93548</v>
      </c>
      <c r="O26" s="25">
        <f t="shared" si="2"/>
        <v>2359.6925000000001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713</v>
      </c>
      <c r="R26" s="24">
        <f t="shared" si="3"/>
        <v>90475.307499999995</v>
      </c>
      <c r="S26" s="25">
        <f t="shared" si="4"/>
        <v>815.16649999999993</v>
      </c>
      <c r="T26" s="27">
        <f t="shared" si="5"/>
        <v>102.16649999999993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79810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24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79810</v>
      </c>
      <c r="N27" s="40">
        <f t="shared" si="1"/>
        <v>86760</v>
      </c>
      <c r="O27" s="25">
        <f t="shared" si="2"/>
        <v>2194.7750000000001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700</v>
      </c>
      <c r="R27" s="24">
        <f t="shared" si="3"/>
        <v>83865.225000000006</v>
      </c>
      <c r="S27" s="42">
        <f t="shared" si="4"/>
        <v>758.19499999999994</v>
      </c>
      <c r="T27" s="43">
        <f t="shared" si="5"/>
        <v>58.194999999999936</v>
      </c>
    </row>
    <row r="28" spans="1:20" ht="16.5" thickBot="1" x14ac:dyDescent="0.3">
      <c r="A28" s="54" t="s">
        <v>38</v>
      </c>
      <c r="B28" s="55"/>
      <c r="C28" s="56"/>
      <c r="D28" s="44">
        <f>SUM(D7:D27)</f>
        <v>1962719</v>
      </c>
      <c r="E28" s="45">
        <f>SUM(E7:E27)</f>
        <v>1760</v>
      </c>
      <c r="F28" s="45">
        <f t="shared" ref="F28:T28" si="6">SUM(F7:F27)</f>
        <v>2790</v>
      </c>
      <c r="G28" s="45">
        <f t="shared" si="6"/>
        <v>20</v>
      </c>
      <c r="H28" s="45">
        <f t="shared" si="6"/>
        <v>8280</v>
      </c>
      <c r="I28" s="45">
        <f t="shared" si="6"/>
        <v>704</v>
      </c>
      <c r="J28" s="45">
        <f t="shared" si="6"/>
        <v>48</v>
      </c>
      <c r="K28" s="45">
        <f t="shared" si="6"/>
        <v>217</v>
      </c>
      <c r="L28" s="45">
        <f t="shared" si="6"/>
        <v>0</v>
      </c>
      <c r="M28" s="45">
        <f t="shared" si="6"/>
        <v>2100519</v>
      </c>
      <c r="N28" s="45">
        <f t="shared" si="6"/>
        <v>2283645</v>
      </c>
      <c r="O28" s="46">
        <f t="shared" si="6"/>
        <v>57764.272500000006</v>
      </c>
      <c r="P28" s="45">
        <f t="shared" si="6"/>
        <v>0</v>
      </c>
      <c r="Q28" s="45">
        <f t="shared" si="6"/>
        <v>17131</v>
      </c>
      <c r="R28" s="45">
        <f t="shared" si="6"/>
        <v>2208749.7275</v>
      </c>
      <c r="S28" s="45">
        <f t="shared" si="6"/>
        <v>19954.930499999999</v>
      </c>
      <c r="T28" s="47">
        <f t="shared" si="6"/>
        <v>2823.9304999999995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241837</v>
      </c>
      <c r="E29" s="48">
        <f t="shared" ref="E29:L29" si="7">E4+E5-E28</f>
        <v>2600</v>
      </c>
      <c r="F29" s="48">
        <f t="shared" si="7"/>
        <v>7600</v>
      </c>
      <c r="G29" s="48">
        <f t="shared" si="7"/>
        <v>50</v>
      </c>
      <c r="H29" s="48">
        <f t="shared" si="7"/>
        <v>6295</v>
      </c>
      <c r="I29" s="48">
        <f t="shared" si="7"/>
        <v>1427</v>
      </c>
      <c r="J29" s="48">
        <f t="shared" si="7"/>
        <v>540</v>
      </c>
      <c r="K29" s="48">
        <f t="shared" si="7"/>
        <v>638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54" t="s">
        <v>38</v>
      </c>
      <c r="B28" s="55"/>
      <c r="C28" s="5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5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2000</v>
      </c>
      <c r="N27" s="40">
        <f t="shared" si="1"/>
        <v>2000</v>
      </c>
      <c r="O27" s="25">
        <f t="shared" si="2"/>
        <v>55</v>
      </c>
      <c r="P27" s="41"/>
      <c r="Q27" s="41"/>
      <c r="R27" s="24">
        <f t="shared" si="3"/>
        <v>1945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54" t="s">
        <v>38</v>
      </c>
      <c r="B28" s="55"/>
      <c r="C28" s="5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126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223486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216610.9325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57" t="s">
        <v>39</v>
      </c>
      <c r="B29" s="58"/>
      <c r="C29" s="5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1299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zoomScaleNormal="100" workbookViewId="0">
      <selection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54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1299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16461</v>
      </c>
      <c r="N27" s="40">
        <f t="shared" si="1"/>
        <v>17416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16863.322500000002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54" t="s">
        <v>38</v>
      </c>
      <c r="B28" s="55"/>
      <c r="C28" s="5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73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253556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245111.79749999999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57" t="s">
        <v>39</v>
      </c>
      <c r="B29" s="58"/>
      <c r="C29" s="5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A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55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54" t="s">
        <v>38</v>
      </c>
      <c r="B28" s="55"/>
      <c r="C28" s="5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57" t="s">
        <v>39</v>
      </c>
      <c r="B29" s="58"/>
      <c r="C29" s="5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P19" sqref="P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54" t="s">
        <v>38</v>
      </c>
      <c r="B28" s="55"/>
      <c r="C28" s="5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57" t="s">
        <v>39</v>
      </c>
      <c r="B29" s="58"/>
      <c r="C29" s="5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J30" sqref="J30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11000</v>
      </c>
      <c r="N18" s="24">
        <f t="shared" si="1"/>
        <v>11000</v>
      </c>
      <c r="O18" s="25">
        <f t="shared" si="2"/>
        <v>302.5</v>
      </c>
      <c r="P18" s="26"/>
      <c r="Q18" s="26">
        <v>97</v>
      </c>
      <c r="R18" s="24">
        <f t="shared" si="3"/>
        <v>10600.5</v>
      </c>
      <c r="S18" s="25">
        <f t="shared" si="4"/>
        <v>104.5</v>
      </c>
      <c r="T18" s="27">
        <f t="shared" si="5"/>
        <v>7.5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54" t="s">
        <v>38</v>
      </c>
      <c r="B28" s="55"/>
      <c r="C28" s="56"/>
      <c r="D28" s="44">
        <f>SUM(D7:D27)</f>
        <v>270412</v>
      </c>
      <c r="E28" s="45">
        <f>SUM(E7:E27)</f>
        <v>640</v>
      </c>
      <c r="F28" s="45">
        <f t="shared" ref="F28:T28" si="6">SUM(F7:F27)</f>
        <v>770</v>
      </c>
      <c r="G28" s="45">
        <f t="shared" si="6"/>
        <v>0</v>
      </c>
      <c r="H28" s="45">
        <f t="shared" si="6"/>
        <v>1660</v>
      </c>
      <c r="I28" s="45">
        <f t="shared" si="6"/>
        <v>102</v>
      </c>
      <c r="J28" s="45">
        <f t="shared" si="6"/>
        <v>0</v>
      </c>
      <c r="K28" s="45">
        <f t="shared" si="6"/>
        <v>15</v>
      </c>
      <c r="L28" s="45">
        <f t="shared" si="6"/>
        <v>0</v>
      </c>
      <c r="M28" s="45">
        <f t="shared" si="6"/>
        <v>305852</v>
      </c>
      <c r="N28" s="45">
        <f t="shared" si="6"/>
        <v>328064</v>
      </c>
      <c r="O28" s="46">
        <f t="shared" si="6"/>
        <v>8410.93</v>
      </c>
      <c r="P28" s="45">
        <f t="shared" si="6"/>
        <v>34455</v>
      </c>
      <c r="Q28" s="45">
        <f t="shared" si="6"/>
        <v>1757</v>
      </c>
      <c r="R28" s="45">
        <f t="shared" si="6"/>
        <v>317896.06999999995</v>
      </c>
      <c r="S28" s="45">
        <f t="shared" si="6"/>
        <v>2905.5939999999996</v>
      </c>
      <c r="T28" s="47">
        <f t="shared" si="6"/>
        <v>1148.5939999999998</v>
      </c>
    </row>
    <row r="29" spans="1:21" ht="15.75" thickBot="1" x14ac:dyDescent="0.3">
      <c r="A29" s="57" t="s">
        <v>39</v>
      </c>
      <c r="B29" s="58"/>
      <c r="C29" s="59"/>
      <c r="D29" s="48">
        <f>D4+D5-D28</f>
        <v>270424</v>
      </c>
      <c r="E29" s="48">
        <f t="shared" ref="E29:L29" si="7">E4+E5-E28</f>
        <v>2830</v>
      </c>
      <c r="F29" s="48">
        <f t="shared" si="7"/>
        <v>7850</v>
      </c>
      <c r="G29" s="48">
        <f t="shared" si="7"/>
        <v>60</v>
      </c>
      <c r="H29" s="48">
        <f t="shared" si="7"/>
        <v>7035</v>
      </c>
      <c r="I29" s="48">
        <f t="shared" si="7"/>
        <v>1540</v>
      </c>
      <c r="J29" s="48">
        <f t="shared" si="7"/>
        <v>564</v>
      </c>
      <c r="K29" s="48">
        <f t="shared" si="7"/>
        <v>665</v>
      </c>
      <c r="L29" s="48">
        <f t="shared" si="7"/>
        <v>50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2021-09-11T16:47:03Z</dcterms:modified>
</cp:coreProperties>
</file>