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90" windowWidth="20055" windowHeight="7695" tabRatio="784" firstSheet="2" activeTab="1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16" l="1"/>
  <c r="C9" i="34" l="1"/>
  <c r="C11" i="34"/>
  <c r="D11" i="34" s="1"/>
  <c r="C14" i="34"/>
  <c r="C19" i="34"/>
  <c r="D19" i="34" s="1"/>
  <c r="C23" i="34"/>
  <c r="D23" i="34" s="1"/>
  <c r="C3" i="34"/>
  <c r="B24" i="34"/>
  <c r="D14" i="34"/>
  <c r="D9" i="34"/>
  <c r="D3" i="34" l="1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C22" i="34" s="1"/>
  <c r="D22" i="34" s="1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C18" i="34" s="1"/>
  <c r="D18" i="34" s="1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C12" i="34" s="1"/>
  <c r="D12" i="34" s="1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C10" i="34" s="1"/>
  <c r="D10" i="34" s="1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C5" i="34" s="1"/>
  <c r="D5" i="34" s="1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R23" i="16" l="1"/>
  <c r="V23" i="16" s="1"/>
  <c r="R15" i="16"/>
  <c r="V15" i="16" s="1"/>
  <c r="C4" i="34"/>
  <c r="D4" i="34" s="1"/>
  <c r="O23" i="16"/>
  <c r="O15" i="16"/>
  <c r="R7" i="16"/>
  <c r="V7" i="16" s="1"/>
  <c r="O7" i="16"/>
  <c r="C17" i="34"/>
  <c r="D17" i="34" s="1"/>
  <c r="C20" i="34"/>
  <c r="D20" i="34" s="1"/>
  <c r="C13" i="34"/>
  <c r="D13" i="34" s="1"/>
  <c r="C21" i="34"/>
  <c r="D21" i="34" s="1"/>
  <c r="C6" i="34"/>
  <c r="D6" i="34" s="1"/>
  <c r="C15" i="34"/>
  <c r="D15" i="34" s="1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19" i="16"/>
  <c r="O27" i="16"/>
  <c r="O18" i="18"/>
  <c r="R10" i="19"/>
  <c r="R18" i="19"/>
  <c r="R26" i="19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V11" i="16" s="1"/>
  <c r="R19" i="16"/>
  <c r="V19" i="16" s="1"/>
  <c r="R27" i="16"/>
  <c r="V27" i="16" s="1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R22" i="19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V9" i="16" s="1"/>
  <c r="R13" i="16"/>
  <c r="V13" i="16" s="1"/>
  <c r="R17" i="16"/>
  <c r="V17" i="16" s="1"/>
  <c r="R21" i="16"/>
  <c r="V21" i="16" s="1"/>
  <c r="R25" i="16"/>
  <c r="V25" i="16" s="1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S18" i="33"/>
  <c r="T18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V8" i="16" s="1"/>
  <c r="R10" i="16"/>
  <c r="V10" i="16" s="1"/>
  <c r="R12" i="16"/>
  <c r="V12" i="16" s="1"/>
  <c r="R14" i="16"/>
  <c r="V14" i="16" s="1"/>
  <c r="R16" i="16"/>
  <c r="V16" i="16" s="1"/>
  <c r="R18" i="16"/>
  <c r="V18" i="16" s="1"/>
  <c r="R20" i="16"/>
  <c r="V20" i="16" s="1"/>
  <c r="R22" i="16"/>
  <c r="V22" i="16" s="1"/>
  <c r="R24" i="16"/>
  <c r="V24" i="16" s="1"/>
  <c r="R26" i="16"/>
  <c r="V26" i="16" s="1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C24" i="34" l="1"/>
  <c r="O28" i="16"/>
  <c r="V28" i="16"/>
  <c r="O23" i="33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Reatailer Hand 5 Sim</t>
        </r>
      </text>
    </comment>
  </commentList>
</comments>
</file>

<file path=xl/sharedStrings.xml><?xml version="1.0" encoding="utf-8"?>
<sst xmlns="http://schemas.openxmlformats.org/spreadsheetml/2006/main" count="1511" uniqueCount="75">
  <si>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</si>
  <si>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</si>
  <si>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</si>
  <si>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</si>
  <si>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</si>
  <si>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</si>
  <si>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</si>
  <si>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</si>
  <si>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</si>
  <si>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</si>
  <si>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</si>
  <si>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</si>
  <si>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</si>
  <si>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</si>
  <si>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</si>
  <si>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</si>
  <si>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</si>
  <si>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</si>
  <si>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</si>
  <si>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</si>
  <si>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</si>
  <si>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</si>
  <si>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</si>
  <si>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</si>
  <si>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</si>
  <si>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</si>
  <si>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</si>
  <si>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</si>
  <si>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</si>
  <si>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</si>
  <si>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</si>
  <si>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</si>
  <si>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</si>
  <si>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</si>
  <si>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</si>
  <si>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</si>
  <si>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</si>
  <si>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</si>
  <si>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</si>
  <si>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</si>
  <si>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</si>
  <si>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</si>
  <si>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</si>
  <si>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</si>
  <si>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</si>
  <si>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</si>
  <si>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</si>
  <si>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</si>
  <si>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</si>
  <si>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</si>
  <si>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</si>
  <si>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</si>
  <si>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</si>
  <si>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</si>
  <si>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</si>
  <si>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</si>
  <si>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</si>
  <si>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</si>
  <si>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</si>
  <si>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</si>
  <si>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</si>
  <si>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</si>
  <si>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</si>
  <si>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</si>
  <si>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</si>
  <si>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</si>
  <si>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</si>
  <si>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</si>
  <si>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S.Card Target VS Achievement Aug'2021</t>
  </si>
  <si>
    <t>Pos no</t>
  </si>
  <si>
    <t>Target</t>
  </si>
  <si>
    <t>Achievement</t>
  </si>
  <si>
    <t>Baki</t>
  </si>
  <si>
    <t>Total</t>
  </si>
  <si>
    <t>Date:16.09.2021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</si>
</sst>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6" fillId="0" borderId="0" xfId="0" applyFont="1" applyFill="1" applyBorder="1" applyAlignment="1"/>
    <xf numFmtId="0" fontId="16" fillId="0" borderId="5" xfId="0" applyFont="1" applyFill="1" applyBorder="1" applyAlignment="1">
      <alignment horizontal="center"/>
    </xf>
    <xf numFmtId="0" fontId="16" fillId="10" borderId="5" xfId="0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0" fillId="0" borderId="0" xfId="0" applyFill="1"/>
    <xf numFmtId="0" fontId="16" fillId="4" borderId="5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/>
    </xf>
    <xf numFmtId="0" fontId="16" fillId="4" borderId="25" xfId="0" applyFont="1" applyFill="1" applyBorder="1" applyAlignment="1">
      <alignment horizontal="center"/>
    </xf>
    <xf numFmtId="0" fontId="16" fillId="4" borderId="26" xfId="0" applyFont="1" applyFill="1" applyBorder="1" applyAlignment="1">
      <alignment horizont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76" t="s">
        <v>38</v>
      </c>
      <c r="B28" s="77"/>
      <c r="C28" s="78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79" t="s">
        <v>39</v>
      </c>
      <c r="B29" s="80"/>
      <c r="C29" s="81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5" priority="44" operator="equal">
      <formula>212030016606640</formula>
    </cfRule>
  </conditionalFormatting>
  <conditionalFormatting sqref="D29 E28:K29 E4 E6">
    <cfRule type="cellIs" dxfId="1384" priority="42" operator="equal">
      <formula>$E$4</formula>
    </cfRule>
    <cfRule type="cellIs" dxfId="1383" priority="43" operator="equal">
      <formula>2120</formula>
    </cfRule>
  </conditionalFormatting>
  <conditionalFormatting sqref="D29:E29 F28:F29 F4 F6">
    <cfRule type="cellIs" dxfId="1382" priority="40" operator="equal">
      <formula>$F$4</formula>
    </cfRule>
    <cfRule type="cellIs" dxfId="1381" priority="41" operator="equal">
      <formula>300</formula>
    </cfRule>
  </conditionalFormatting>
  <conditionalFormatting sqref="G28:G29 G4 G6">
    <cfRule type="cellIs" dxfId="1380" priority="38" operator="equal">
      <formula>$G$4</formula>
    </cfRule>
    <cfRule type="cellIs" dxfId="1379" priority="39" operator="equal">
      <formula>1660</formula>
    </cfRule>
  </conditionalFormatting>
  <conditionalFormatting sqref="H28:H29 H4 H6">
    <cfRule type="cellIs" dxfId="1378" priority="36" operator="equal">
      <formula>$H$4</formula>
    </cfRule>
    <cfRule type="cellIs" dxfId="1377" priority="37" operator="equal">
      <formula>6640</formula>
    </cfRule>
  </conditionalFormatting>
  <conditionalFormatting sqref="T6:T28">
    <cfRule type="cellIs" dxfId="1376" priority="35" operator="lessThan">
      <formula>0</formula>
    </cfRule>
  </conditionalFormatting>
  <conditionalFormatting sqref="T7:T27">
    <cfRule type="cellIs" dxfId="1375" priority="32" operator="lessThan">
      <formula>0</formula>
    </cfRule>
    <cfRule type="cellIs" dxfId="1374" priority="33" operator="lessThan">
      <formula>0</formula>
    </cfRule>
    <cfRule type="cellIs" dxfId="1373" priority="34" operator="lessThan">
      <formula>0</formula>
    </cfRule>
  </conditionalFormatting>
  <conditionalFormatting sqref="E28:K28 E4 E6">
    <cfRule type="cellIs" dxfId="1372" priority="31" operator="equal">
      <formula>$E$4</formula>
    </cfRule>
  </conditionalFormatting>
  <conditionalFormatting sqref="D28:D29 D4:K4 M4 D6">
    <cfRule type="cellIs" dxfId="1371" priority="30" operator="equal">
      <formula>$D$4</formula>
    </cfRule>
  </conditionalFormatting>
  <conditionalFormatting sqref="I28:I29 I4 I6">
    <cfRule type="cellIs" dxfId="1370" priority="29" operator="equal">
      <formula>$I$4</formula>
    </cfRule>
  </conditionalFormatting>
  <conditionalFormatting sqref="J28:J29 J4 J6">
    <cfRule type="cellIs" dxfId="1369" priority="28" operator="equal">
      <formula>$J$4</formula>
    </cfRule>
  </conditionalFormatting>
  <conditionalFormatting sqref="K28:K29 K4 K6">
    <cfRule type="cellIs" dxfId="1368" priority="27" operator="equal">
      <formula>$K$4</formula>
    </cfRule>
  </conditionalFormatting>
  <conditionalFormatting sqref="M4:M6">
    <cfRule type="cellIs" dxfId="1367" priority="26" operator="equal">
      <formula>$L$4</formula>
    </cfRule>
  </conditionalFormatting>
  <conditionalFormatting sqref="T7:T28">
    <cfRule type="cellIs" dxfId="1366" priority="23" operator="lessThan">
      <formula>0</formula>
    </cfRule>
    <cfRule type="cellIs" dxfId="1365" priority="24" operator="lessThan">
      <formula>0</formula>
    </cfRule>
    <cfRule type="cellIs" dxfId="1364" priority="25" operator="lessThan">
      <formula>0</formula>
    </cfRule>
  </conditionalFormatting>
  <conditionalFormatting sqref="T6:T28">
    <cfRule type="cellIs" dxfId="1363" priority="21" operator="lessThan">
      <formula>0</formula>
    </cfRule>
  </conditionalFormatting>
  <conditionalFormatting sqref="T7:T27">
    <cfRule type="cellIs" dxfId="1362" priority="18" operator="lessThan">
      <formula>0</formula>
    </cfRule>
    <cfRule type="cellIs" dxfId="1361" priority="19" operator="lessThan">
      <formula>0</formula>
    </cfRule>
    <cfRule type="cellIs" dxfId="1360" priority="20" operator="lessThan">
      <formula>0</formula>
    </cfRule>
  </conditionalFormatting>
  <conditionalFormatting sqref="T7:T28">
    <cfRule type="cellIs" dxfId="1359" priority="15" operator="lessThan">
      <formula>0</formula>
    </cfRule>
    <cfRule type="cellIs" dxfId="1358" priority="16" operator="lessThan">
      <formula>0</formula>
    </cfRule>
    <cfRule type="cellIs" dxfId="1357" priority="17" operator="lessThan">
      <formula>0</formula>
    </cfRule>
  </conditionalFormatting>
  <conditionalFormatting sqref="L4 L6 L28:L29">
    <cfRule type="cellIs" dxfId="1356" priority="13" operator="equal">
      <formula>$L$4</formula>
    </cfRule>
  </conditionalFormatting>
  <conditionalFormatting sqref="D7:S7">
    <cfRule type="cellIs" dxfId="1355" priority="12" operator="greaterThan">
      <formula>0</formula>
    </cfRule>
  </conditionalFormatting>
  <conditionalFormatting sqref="D9:S9">
    <cfRule type="cellIs" dxfId="1354" priority="11" operator="greaterThan">
      <formula>0</formula>
    </cfRule>
  </conditionalFormatting>
  <conditionalFormatting sqref="D11:S11">
    <cfRule type="cellIs" dxfId="1353" priority="10" operator="greaterThan">
      <formula>0</formula>
    </cfRule>
  </conditionalFormatting>
  <conditionalFormatting sqref="D13:S13">
    <cfRule type="cellIs" dxfId="1352" priority="9" operator="greaterThan">
      <formula>0</formula>
    </cfRule>
  </conditionalFormatting>
  <conditionalFormatting sqref="D15:S15">
    <cfRule type="cellIs" dxfId="1351" priority="8" operator="greaterThan">
      <formula>0</formula>
    </cfRule>
  </conditionalFormatting>
  <conditionalFormatting sqref="D17:S17">
    <cfRule type="cellIs" dxfId="1350" priority="7" operator="greaterThan">
      <formula>0</formula>
    </cfRule>
  </conditionalFormatting>
  <conditionalFormatting sqref="D19:S19">
    <cfRule type="cellIs" dxfId="1349" priority="6" operator="greaterThan">
      <formula>0</formula>
    </cfRule>
  </conditionalFormatting>
  <conditionalFormatting sqref="D21:S21">
    <cfRule type="cellIs" dxfId="1348" priority="5" operator="greaterThan">
      <formula>0</formula>
    </cfRule>
  </conditionalFormatting>
  <conditionalFormatting sqref="D23:S23">
    <cfRule type="cellIs" dxfId="1347" priority="4" operator="greaterThan">
      <formula>0</formula>
    </cfRule>
  </conditionalFormatting>
  <conditionalFormatting sqref="D25:S25">
    <cfRule type="cellIs" dxfId="1346" priority="3" operator="greaterThan">
      <formula>0</formula>
    </cfRule>
  </conditionalFormatting>
  <conditionalFormatting sqref="D27:S27">
    <cfRule type="cellIs" dxfId="1345" priority="2" operator="greaterThan">
      <formula>0</formula>
    </cfRule>
  </conditionalFormatting>
  <conditionalFormatting sqref="D5:L5">
    <cfRule type="cellIs" dxfId="134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59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76" t="s">
        <v>38</v>
      </c>
      <c r="B28" s="77"/>
      <c r="C28" s="78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79" t="s">
        <v>39</v>
      </c>
      <c r="B29" s="80"/>
      <c r="C29" s="81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9" priority="43" operator="equal">
      <formula>212030016606640</formula>
    </cfRule>
  </conditionalFormatting>
  <conditionalFormatting sqref="D29 E4:E6 E28:K29">
    <cfRule type="cellIs" dxfId="998" priority="41" operator="equal">
      <formula>$E$4</formula>
    </cfRule>
    <cfRule type="cellIs" dxfId="997" priority="42" operator="equal">
      <formula>2120</formula>
    </cfRule>
  </conditionalFormatting>
  <conditionalFormatting sqref="D29:E29 F4:F6 F28:F29">
    <cfRule type="cellIs" dxfId="996" priority="39" operator="equal">
      <formula>$F$4</formula>
    </cfRule>
    <cfRule type="cellIs" dxfId="995" priority="40" operator="equal">
      <formula>300</formula>
    </cfRule>
  </conditionalFormatting>
  <conditionalFormatting sqref="G4:G6 G28:G29">
    <cfRule type="cellIs" dxfId="994" priority="37" operator="equal">
      <formula>$G$4</formula>
    </cfRule>
    <cfRule type="cellIs" dxfId="993" priority="38" operator="equal">
      <formula>1660</formula>
    </cfRule>
  </conditionalFormatting>
  <conditionalFormatting sqref="H4:H6 H28:H29">
    <cfRule type="cellIs" dxfId="992" priority="35" operator="equal">
      <formula>$H$4</formula>
    </cfRule>
    <cfRule type="cellIs" dxfId="991" priority="36" operator="equal">
      <formula>6640</formula>
    </cfRule>
  </conditionalFormatting>
  <conditionalFormatting sqref="T6:T28">
    <cfRule type="cellIs" dxfId="990" priority="34" operator="lessThan">
      <formula>0</formula>
    </cfRule>
  </conditionalFormatting>
  <conditionalFormatting sqref="T7:T27">
    <cfRule type="cellIs" dxfId="989" priority="31" operator="lessThan">
      <formula>0</formula>
    </cfRule>
    <cfRule type="cellIs" dxfId="988" priority="32" operator="lessThan">
      <formula>0</formula>
    </cfRule>
    <cfRule type="cellIs" dxfId="987" priority="33" operator="lessThan">
      <formula>0</formula>
    </cfRule>
  </conditionalFormatting>
  <conditionalFormatting sqref="E4:E6 E28:K28">
    <cfRule type="cellIs" dxfId="986" priority="30" operator="equal">
      <formula>$E$4</formula>
    </cfRule>
  </conditionalFormatting>
  <conditionalFormatting sqref="D28:D29 D6 D4:M4">
    <cfRule type="cellIs" dxfId="985" priority="29" operator="equal">
      <formula>$D$4</formula>
    </cfRule>
  </conditionalFormatting>
  <conditionalFormatting sqref="I4:I6 I28:I29">
    <cfRule type="cellIs" dxfId="984" priority="28" operator="equal">
      <formula>$I$4</formula>
    </cfRule>
  </conditionalFormatting>
  <conditionalFormatting sqref="J4:J6 J28:J29">
    <cfRule type="cellIs" dxfId="983" priority="27" operator="equal">
      <formula>$J$4</formula>
    </cfRule>
  </conditionalFormatting>
  <conditionalFormatting sqref="K4:K6 K28:K29">
    <cfRule type="cellIs" dxfId="982" priority="26" operator="equal">
      <formula>$K$4</formula>
    </cfRule>
  </conditionalFormatting>
  <conditionalFormatting sqref="M4:M6">
    <cfRule type="cellIs" dxfId="981" priority="25" operator="equal">
      <formula>$L$4</formula>
    </cfRule>
  </conditionalFormatting>
  <conditionalFormatting sqref="T7:T28">
    <cfRule type="cellIs" dxfId="980" priority="22" operator="lessThan">
      <formula>0</formula>
    </cfRule>
    <cfRule type="cellIs" dxfId="979" priority="23" operator="lessThan">
      <formula>0</formula>
    </cfRule>
    <cfRule type="cellIs" dxfId="978" priority="24" operator="lessThan">
      <formula>0</formula>
    </cfRule>
  </conditionalFormatting>
  <conditionalFormatting sqref="D5:K5">
    <cfRule type="cellIs" dxfId="977" priority="21" operator="greaterThan">
      <formula>0</formula>
    </cfRule>
  </conditionalFormatting>
  <conditionalFormatting sqref="T6:T28">
    <cfRule type="cellIs" dxfId="976" priority="20" operator="lessThan">
      <formula>0</formula>
    </cfRule>
  </conditionalFormatting>
  <conditionalFormatting sqref="T7:T27">
    <cfRule type="cellIs" dxfId="975" priority="17" operator="lessThan">
      <formula>0</formula>
    </cfRule>
    <cfRule type="cellIs" dxfId="974" priority="18" operator="lessThan">
      <formula>0</formula>
    </cfRule>
    <cfRule type="cellIs" dxfId="973" priority="19" operator="lessThan">
      <formula>0</formula>
    </cfRule>
  </conditionalFormatting>
  <conditionalFormatting sqref="T7:T28">
    <cfRule type="cellIs" dxfId="972" priority="14" operator="lessThan">
      <formula>0</formula>
    </cfRule>
    <cfRule type="cellIs" dxfId="971" priority="15" operator="lessThan">
      <formula>0</formula>
    </cfRule>
    <cfRule type="cellIs" dxfId="970" priority="16" operator="lessThan">
      <formula>0</formula>
    </cfRule>
  </conditionalFormatting>
  <conditionalFormatting sqref="D5:K5">
    <cfRule type="cellIs" dxfId="969" priority="13" operator="greaterThan">
      <formula>0</formula>
    </cfRule>
  </conditionalFormatting>
  <conditionalFormatting sqref="L4 L6 L28:L29">
    <cfRule type="cellIs" dxfId="968" priority="12" operator="equal">
      <formula>$L$4</formula>
    </cfRule>
  </conditionalFormatting>
  <conditionalFormatting sqref="D7:S7">
    <cfRule type="cellIs" dxfId="967" priority="11" operator="greaterThan">
      <formula>0</formula>
    </cfRule>
  </conditionalFormatting>
  <conditionalFormatting sqref="D9:S9">
    <cfRule type="cellIs" dxfId="966" priority="10" operator="greaterThan">
      <formula>0</formula>
    </cfRule>
  </conditionalFormatting>
  <conditionalFormatting sqref="D11:S11">
    <cfRule type="cellIs" dxfId="965" priority="9" operator="greaterThan">
      <formula>0</formula>
    </cfRule>
  </conditionalFormatting>
  <conditionalFormatting sqref="D13:S13">
    <cfRule type="cellIs" dxfId="964" priority="8" operator="greaterThan">
      <formula>0</formula>
    </cfRule>
  </conditionalFormatting>
  <conditionalFormatting sqref="D15:S15">
    <cfRule type="cellIs" dxfId="963" priority="7" operator="greaterThan">
      <formula>0</formula>
    </cfRule>
  </conditionalFormatting>
  <conditionalFormatting sqref="D17:S17">
    <cfRule type="cellIs" dxfId="962" priority="6" operator="greaterThan">
      <formula>0</formula>
    </cfRule>
  </conditionalFormatting>
  <conditionalFormatting sqref="D19:S19">
    <cfRule type="cellIs" dxfId="961" priority="5" operator="greaterThan">
      <formula>0</formula>
    </cfRule>
  </conditionalFormatting>
  <conditionalFormatting sqref="D21:S21">
    <cfRule type="cellIs" dxfId="960" priority="4" operator="greaterThan">
      <formula>0</formula>
    </cfRule>
  </conditionalFormatting>
  <conditionalFormatting sqref="D23:S23">
    <cfRule type="cellIs" dxfId="959" priority="3" operator="greaterThan">
      <formula>0</formula>
    </cfRule>
  </conditionalFormatting>
  <conditionalFormatting sqref="D25:S25">
    <cfRule type="cellIs" dxfId="958" priority="2" operator="greaterThan">
      <formula>0</formula>
    </cfRule>
  </conditionalFormatting>
  <conditionalFormatting sqref="D27:S27">
    <cfRule type="cellIs" dxfId="95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58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76" t="s">
        <v>38</v>
      </c>
      <c r="B28" s="77"/>
      <c r="C28" s="78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79" t="s">
        <v>39</v>
      </c>
      <c r="B29" s="80"/>
      <c r="C29" s="81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6" priority="43" operator="equal">
      <formula>212030016606640</formula>
    </cfRule>
  </conditionalFormatting>
  <conditionalFormatting sqref="D29 E4:E6 E28:K29">
    <cfRule type="cellIs" dxfId="955" priority="41" operator="equal">
      <formula>$E$4</formula>
    </cfRule>
    <cfRule type="cellIs" dxfId="954" priority="42" operator="equal">
      <formula>2120</formula>
    </cfRule>
  </conditionalFormatting>
  <conditionalFormatting sqref="D29:E29 F4:F6 F28:F29">
    <cfRule type="cellIs" dxfId="953" priority="39" operator="equal">
      <formula>$F$4</formula>
    </cfRule>
    <cfRule type="cellIs" dxfId="952" priority="40" operator="equal">
      <formula>300</formula>
    </cfRule>
  </conditionalFormatting>
  <conditionalFormatting sqref="G4:G6 G28:G29">
    <cfRule type="cellIs" dxfId="951" priority="37" operator="equal">
      <formula>$G$4</formula>
    </cfRule>
    <cfRule type="cellIs" dxfId="950" priority="38" operator="equal">
      <formula>1660</formula>
    </cfRule>
  </conditionalFormatting>
  <conditionalFormatting sqref="H4:H6 H28:H29">
    <cfRule type="cellIs" dxfId="949" priority="35" operator="equal">
      <formula>$H$4</formula>
    </cfRule>
    <cfRule type="cellIs" dxfId="948" priority="36" operator="equal">
      <formula>6640</formula>
    </cfRule>
  </conditionalFormatting>
  <conditionalFormatting sqref="T6:T28">
    <cfRule type="cellIs" dxfId="947" priority="34" operator="lessThan">
      <formula>0</formula>
    </cfRule>
  </conditionalFormatting>
  <conditionalFormatting sqref="T7:T27">
    <cfRule type="cellIs" dxfId="946" priority="31" operator="lessThan">
      <formula>0</formula>
    </cfRule>
    <cfRule type="cellIs" dxfId="945" priority="32" operator="lessThan">
      <formula>0</formula>
    </cfRule>
    <cfRule type="cellIs" dxfId="944" priority="33" operator="lessThan">
      <formula>0</formula>
    </cfRule>
  </conditionalFormatting>
  <conditionalFormatting sqref="E4:E6 E28:K28">
    <cfRule type="cellIs" dxfId="943" priority="30" operator="equal">
      <formula>$E$4</formula>
    </cfRule>
  </conditionalFormatting>
  <conditionalFormatting sqref="D28:D29 D6 D4:M4">
    <cfRule type="cellIs" dxfId="942" priority="29" operator="equal">
      <formula>$D$4</formula>
    </cfRule>
  </conditionalFormatting>
  <conditionalFormatting sqref="I4:I6 I28:I29">
    <cfRule type="cellIs" dxfId="941" priority="28" operator="equal">
      <formula>$I$4</formula>
    </cfRule>
  </conditionalFormatting>
  <conditionalFormatting sqref="J4:J6 J28:J29">
    <cfRule type="cellIs" dxfId="940" priority="27" operator="equal">
      <formula>$J$4</formula>
    </cfRule>
  </conditionalFormatting>
  <conditionalFormatting sqref="K4:K6 K28:K29">
    <cfRule type="cellIs" dxfId="939" priority="26" operator="equal">
      <formula>$K$4</formula>
    </cfRule>
  </conditionalFormatting>
  <conditionalFormatting sqref="M4:M6">
    <cfRule type="cellIs" dxfId="938" priority="25" operator="equal">
      <formula>$L$4</formula>
    </cfRule>
  </conditionalFormatting>
  <conditionalFormatting sqref="T7:T28">
    <cfRule type="cellIs" dxfId="937" priority="22" operator="lessThan">
      <formula>0</formula>
    </cfRule>
    <cfRule type="cellIs" dxfId="936" priority="23" operator="lessThan">
      <formula>0</formula>
    </cfRule>
    <cfRule type="cellIs" dxfId="935" priority="24" operator="lessThan">
      <formula>0</formula>
    </cfRule>
  </conditionalFormatting>
  <conditionalFormatting sqref="D5:K5">
    <cfRule type="cellIs" dxfId="934" priority="21" operator="greaterThan">
      <formula>0</formula>
    </cfRule>
  </conditionalFormatting>
  <conditionalFormatting sqref="T6:T28">
    <cfRule type="cellIs" dxfId="933" priority="20" operator="lessThan">
      <formula>0</formula>
    </cfRule>
  </conditionalFormatting>
  <conditionalFormatting sqref="T7:T27">
    <cfRule type="cellIs" dxfId="932" priority="17" operator="lessThan">
      <formula>0</formula>
    </cfRule>
    <cfRule type="cellIs" dxfId="931" priority="18" operator="lessThan">
      <formula>0</formula>
    </cfRule>
    <cfRule type="cellIs" dxfId="930" priority="19" operator="lessThan">
      <formula>0</formula>
    </cfRule>
  </conditionalFormatting>
  <conditionalFormatting sqref="T7:T28">
    <cfRule type="cellIs" dxfId="929" priority="14" operator="lessThan">
      <formula>0</formula>
    </cfRule>
    <cfRule type="cellIs" dxfId="928" priority="15" operator="lessThan">
      <formula>0</formula>
    </cfRule>
    <cfRule type="cellIs" dxfId="927" priority="16" operator="lessThan">
      <formula>0</formula>
    </cfRule>
  </conditionalFormatting>
  <conditionalFormatting sqref="D5:K5">
    <cfRule type="cellIs" dxfId="926" priority="13" operator="greaterThan">
      <formula>0</formula>
    </cfRule>
  </conditionalFormatting>
  <conditionalFormatting sqref="L4 L6 L28:L29">
    <cfRule type="cellIs" dxfId="925" priority="12" operator="equal">
      <formula>$L$4</formula>
    </cfRule>
  </conditionalFormatting>
  <conditionalFormatting sqref="D7:S7">
    <cfRule type="cellIs" dxfId="924" priority="11" operator="greaterThan">
      <formula>0</formula>
    </cfRule>
  </conditionalFormatting>
  <conditionalFormatting sqref="D9:S9">
    <cfRule type="cellIs" dxfId="923" priority="10" operator="greaterThan">
      <formula>0</formula>
    </cfRule>
  </conditionalFormatting>
  <conditionalFormatting sqref="D11:S11">
    <cfRule type="cellIs" dxfId="922" priority="9" operator="greaterThan">
      <formula>0</formula>
    </cfRule>
  </conditionalFormatting>
  <conditionalFormatting sqref="D13:S13">
    <cfRule type="cellIs" dxfId="921" priority="8" operator="greaterThan">
      <formula>0</formula>
    </cfRule>
  </conditionalFormatting>
  <conditionalFormatting sqref="D15:S15">
    <cfRule type="cellIs" dxfId="920" priority="7" operator="greaterThan">
      <formula>0</formula>
    </cfRule>
  </conditionalFormatting>
  <conditionalFormatting sqref="D17:S17">
    <cfRule type="cellIs" dxfId="919" priority="6" operator="greaterThan">
      <formula>0</formula>
    </cfRule>
  </conditionalFormatting>
  <conditionalFormatting sqref="D19:S19">
    <cfRule type="cellIs" dxfId="918" priority="5" operator="greaterThan">
      <formula>0</formula>
    </cfRule>
  </conditionalFormatting>
  <conditionalFormatting sqref="D21:S21">
    <cfRule type="cellIs" dxfId="917" priority="4" operator="greaterThan">
      <formula>0</formula>
    </cfRule>
  </conditionalFormatting>
  <conditionalFormatting sqref="D23:S23">
    <cfRule type="cellIs" dxfId="916" priority="3" operator="greaterThan">
      <formula>0</formula>
    </cfRule>
  </conditionalFormatting>
  <conditionalFormatting sqref="D25:S25">
    <cfRule type="cellIs" dxfId="915" priority="2" operator="greaterThan">
      <formula>0</formula>
    </cfRule>
  </conditionalFormatting>
  <conditionalFormatting sqref="D27:S27">
    <cfRule type="cellIs" dxfId="91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62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2" x14ac:dyDescent="0.25">
      <c r="A4" s="90" t="s">
        <v>63</v>
      </c>
      <c r="B4" s="90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92"/>
      <c r="O4" s="93"/>
      <c r="P4" s="93"/>
      <c r="Q4" s="93"/>
      <c r="R4" s="93"/>
      <c r="S4" s="93"/>
      <c r="T4" s="93"/>
      <c r="U4" s="93"/>
      <c r="V4" s="94"/>
    </row>
    <row r="5" spans="1:22" x14ac:dyDescent="0.25">
      <c r="A5" s="90" t="s">
        <v>2</v>
      </c>
      <c r="B5" s="90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  <c r="U5" s="91"/>
      <c r="V5" s="9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61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76" t="s">
        <v>38</v>
      </c>
      <c r="B28" s="77"/>
      <c r="C28" s="78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79" t="s">
        <v>39</v>
      </c>
      <c r="B29" s="80"/>
      <c r="C29" s="81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95"/>
      <c r="N29" s="95"/>
      <c r="O29" s="95"/>
      <c r="P29" s="95"/>
      <c r="Q29" s="95"/>
      <c r="R29" s="95"/>
      <c r="S29" s="95"/>
      <c r="T29" s="95"/>
      <c r="U29" s="95"/>
      <c r="V29" s="95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13" priority="63" operator="equal">
      <formula>212030016606640</formula>
    </cfRule>
  </conditionalFormatting>
  <conditionalFormatting sqref="D29 E4:E6 E28:K29">
    <cfRule type="cellIs" dxfId="912" priority="61" operator="equal">
      <formula>$E$4</formula>
    </cfRule>
    <cfRule type="cellIs" dxfId="911" priority="62" operator="equal">
      <formula>2120</formula>
    </cfRule>
  </conditionalFormatting>
  <conditionalFormatting sqref="D29:E29 F4:F6 F28:F29">
    <cfRule type="cellIs" dxfId="910" priority="59" operator="equal">
      <formula>$F$4</formula>
    </cfRule>
    <cfRule type="cellIs" dxfId="909" priority="60" operator="equal">
      <formula>300</formula>
    </cfRule>
  </conditionalFormatting>
  <conditionalFormatting sqref="G4:G6 G28:G29">
    <cfRule type="cellIs" dxfId="908" priority="57" operator="equal">
      <formula>$G$4</formula>
    </cfRule>
    <cfRule type="cellIs" dxfId="907" priority="58" operator="equal">
      <formula>1660</formula>
    </cfRule>
  </conditionalFormatting>
  <conditionalFormatting sqref="H4:H6 H28:H29">
    <cfRule type="cellIs" dxfId="906" priority="55" operator="equal">
      <formula>$H$4</formula>
    </cfRule>
    <cfRule type="cellIs" dxfId="905" priority="56" operator="equal">
      <formula>6640</formula>
    </cfRule>
  </conditionalFormatting>
  <conditionalFormatting sqref="T6:T28 U28:V28">
    <cfRule type="cellIs" dxfId="904" priority="54" operator="lessThan">
      <formula>0</formula>
    </cfRule>
  </conditionalFormatting>
  <conditionalFormatting sqref="T7:T27">
    <cfRule type="cellIs" dxfId="903" priority="51" operator="lessThan">
      <formula>0</formula>
    </cfRule>
    <cfRule type="cellIs" dxfId="902" priority="52" operator="lessThan">
      <formula>0</formula>
    </cfRule>
    <cfRule type="cellIs" dxfId="901" priority="53" operator="lessThan">
      <formula>0</formula>
    </cfRule>
  </conditionalFormatting>
  <conditionalFormatting sqref="E4:E6 E28:K28">
    <cfRule type="cellIs" dxfId="900" priority="50" operator="equal">
      <formula>$E$4</formula>
    </cfRule>
  </conditionalFormatting>
  <conditionalFormatting sqref="D28:D29 D6 D4:M4">
    <cfRule type="cellIs" dxfId="899" priority="49" operator="equal">
      <formula>$D$4</formula>
    </cfRule>
  </conditionalFormatting>
  <conditionalFormatting sqref="I4:I6 I28:I29">
    <cfRule type="cellIs" dxfId="898" priority="48" operator="equal">
      <formula>$I$4</formula>
    </cfRule>
  </conditionalFormatting>
  <conditionalFormatting sqref="J4:J6 J28:J29">
    <cfRule type="cellIs" dxfId="897" priority="47" operator="equal">
      <formula>$J$4</formula>
    </cfRule>
  </conditionalFormatting>
  <conditionalFormatting sqref="K4:K6 K28:K29">
    <cfRule type="cellIs" dxfId="896" priority="46" operator="equal">
      <formula>$K$4</formula>
    </cfRule>
  </conditionalFormatting>
  <conditionalFormatting sqref="M4:M6">
    <cfRule type="cellIs" dxfId="895" priority="45" operator="equal">
      <formula>$L$4</formula>
    </cfRule>
  </conditionalFormatting>
  <conditionalFormatting sqref="T7:T28 U28:V28">
    <cfRule type="cellIs" dxfId="894" priority="42" operator="lessThan">
      <formula>0</formula>
    </cfRule>
    <cfRule type="cellIs" dxfId="893" priority="43" operator="lessThan">
      <formula>0</formula>
    </cfRule>
    <cfRule type="cellIs" dxfId="892" priority="44" operator="lessThan">
      <formula>0</formula>
    </cfRule>
  </conditionalFormatting>
  <conditionalFormatting sqref="D5:K5">
    <cfRule type="cellIs" dxfId="891" priority="41" operator="greaterThan">
      <formula>0</formula>
    </cfRule>
  </conditionalFormatting>
  <conditionalFormatting sqref="T6:T28 U28:V28">
    <cfRule type="cellIs" dxfId="890" priority="40" operator="lessThan">
      <formula>0</formula>
    </cfRule>
  </conditionalFormatting>
  <conditionalFormatting sqref="T7:T27">
    <cfRule type="cellIs" dxfId="889" priority="37" operator="lessThan">
      <formula>0</formula>
    </cfRule>
    <cfRule type="cellIs" dxfId="888" priority="38" operator="lessThan">
      <formula>0</formula>
    </cfRule>
    <cfRule type="cellIs" dxfId="887" priority="39" operator="lessThan">
      <formula>0</formula>
    </cfRule>
  </conditionalFormatting>
  <conditionalFormatting sqref="T7:T28 U28:V28">
    <cfRule type="cellIs" dxfId="886" priority="34" operator="lessThan">
      <formula>0</formula>
    </cfRule>
    <cfRule type="cellIs" dxfId="885" priority="35" operator="lessThan">
      <formula>0</formula>
    </cfRule>
    <cfRule type="cellIs" dxfId="884" priority="36" operator="lessThan">
      <formula>0</formula>
    </cfRule>
  </conditionalFormatting>
  <conditionalFormatting sqref="D5:K5">
    <cfRule type="cellIs" dxfId="883" priority="33" operator="greaterThan">
      <formula>0</formula>
    </cfRule>
  </conditionalFormatting>
  <conditionalFormatting sqref="L4 L6 L28:L29">
    <cfRule type="cellIs" dxfId="882" priority="32" operator="equal">
      <formula>$L$4</formula>
    </cfRule>
  </conditionalFormatting>
  <conditionalFormatting sqref="D7:S7">
    <cfRule type="cellIs" dxfId="881" priority="31" operator="greaterThan">
      <formula>0</formula>
    </cfRule>
  </conditionalFormatting>
  <conditionalFormatting sqref="D9:S9">
    <cfRule type="cellIs" dxfId="880" priority="30" operator="greaterThan">
      <formula>0</formula>
    </cfRule>
  </conditionalFormatting>
  <conditionalFormatting sqref="D11:S11">
    <cfRule type="cellIs" dxfId="879" priority="29" operator="greaterThan">
      <formula>0</formula>
    </cfRule>
  </conditionalFormatting>
  <conditionalFormatting sqref="D13:S13">
    <cfRule type="cellIs" dxfId="878" priority="28" operator="greaterThan">
      <formula>0</formula>
    </cfRule>
  </conditionalFormatting>
  <conditionalFormatting sqref="D15:S15">
    <cfRule type="cellIs" dxfId="877" priority="27" operator="greaterThan">
      <formula>0</formula>
    </cfRule>
  </conditionalFormatting>
  <conditionalFormatting sqref="D17:S17">
    <cfRule type="cellIs" dxfId="876" priority="26" operator="greaterThan">
      <formula>0</formula>
    </cfRule>
  </conditionalFormatting>
  <conditionalFormatting sqref="D19:S19">
    <cfRule type="cellIs" dxfId="875" priority="25" operator="greaterThan">
      <formula>0</formula>
    </cfRule>
  </conditionalFormatting>
  <conditionalFormatting sqref="D21:S21">
    <cfRule type="cellIs" dxfId="874" priority="24" operator="greaterThan">
      <formula>0</formula>
    </cfRule>
  </conditionalFormatting>
  <conditionalFormatting sqref="D23:S23">
    <cfRule type="cellIs" dxfId="873" priority="23" operator="greaterThan">
      <formula>0</formula>
    </cfRule>
  </conditionalFormatting>
  <conditionalFormatting sqref="D25:S25">
    <cfRule type="cellIs" dxfId="872" priority="22" operator="greaterThan">
      <formula>0</formula>
    </cfRule>
  </conditionalFormatting>
  <conditionalFormatting sqref="D27:S27">
    <cfRule type="cellIs" dxfId="871" priority="21" operator="greaterThan">
      <formula>0</formula>
    </cfRule>
  </conditionalFormatting>
  <conditionalFormatting sqref="U6">
    <cfRule type="cellIs" dxfId="870" priority="20" operator="lessThan">
      <formula>0</formula>
    </cfRule>
  </conditionalFormatting>
  <conditionalFormatting sqref="U6">
    <cfRule type="cellIs" dxfId="869" priority="19" operator="lessThan">
      <formula>0</formula>
    </cfRule>
  </conditionalFormatting>
  <conditionalFormatting sqref="V6">
    <cfRule type="cellIs" dxfId="868" priority="18" operator="lessThan">
      <formula>0</formula>
    </cfRule>
  </conditionalFormatting>
  <conditionalFormatting sqref="V6">
    <cfRule type="cellIs" dxfId="867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64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2" x14ac:dyDescent="0.25">
      <c r="A4" s="90" t="s">
        <v>1</v>
      </c>
      <c r="B4" s="90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92"/>
      <c r="O4" s="93"/>
      <c r="P4" s="93"/>
      <c r="Q4" s="93"/>
      <c r="R4" s="93"/>
      <c r="S4" s="93"/>
      <c r="T4" s="93"/>
      <c r="U4" s="93"/>
      <c r="V4" s="94"/>
    </row>
    <row r="5" spans="1:22" x14ac:dyDescent="0.25">
      <c r="A5" s="90" t="s">
        <v>2</v>
      </c>
      <c r="B5" s="90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92"/>
      <c r="O5" s="93"/>
      <c r="P5" s="93"/>
      <c r="Q5" s="93"/>
      <c r="R5" s="93"/>
      <c r="S5" s="93"/>
      <c r="T5" s="93"/>
      <c r="U5" s="93"/>
      <c r="V5" s="9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42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43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44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45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46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47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76" t="s">
        <v>38</v>
      </c>
      <c r="B28" s="77"/>
      <c r="C28" s="78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79" t="s">
        <v>39</v>
      </c>
      <c r="B29" s="80"/>
      <c r="C29" s="81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95"/>
      <c r="N29" s="95"/>
      <c r="O29" s="95"/>
      <c r="P29" s="95"/>
      <c r="Q29" s="95"/>
      <c r="R29" s="95"/>
      <c r="S29" s="95"/>
      <c r="T29" s="95"/>
      <c r="U29" s="95"/>
      <c r="V29" s="95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66" priority="63" operator="equal">
      <formula>212030016606640</formula>
    </cfRule>
  </conditionalFormatting>
  <conditionalFormatting sqref="D29 E4:E6 E28:K29">
    <cfRule type="cellIs" dxfId="865" priority="61" operator="equal">
      <formula>$E$4</formula>
    </cfRule>
    <cfRule type="cellIs" dxfId="864" priority="62" operator="equal">
      <formula>2120</formula>
    </cfRule>
  </conditionalFormatting>
  <conditionalFormatting sqref="D29:E29 F4:F6 F28:F29">
    <cfRule type="cellIs" dxfId="863" priority="59" operator="equal">
      <formula>$F$4</formula>
    </cfRule>
    <cfRule type="cellIs" dxfId="862" priority="60" operator="equal">
      <formula>300</formula>
    </cfRule>
  </conditionalFormatting>
  <conditionalFormatting sqref="G4:G6 G28:G29">
    <cfRule type="cellIs" dxfId="861" priority="57" operator="equal">
      <formula>$G$4</formula>
    </cfRule>
    <cfRule type="cellIs" dxfId="860" priority="58" operator="equal">
      <formula>1660</formula>
    </cfRule>
  </conditionalFormatting>
  <conditionalFormatting sqref="H4:H6 H28:H29">
    <cfRule type="cellIs" dxfId="859" priority="55" operator="equal">
      <formula>$H$4</formula>
    </cfRule>
    <cfRule type="cellIs" dxfId="858" priority="56" operator="equal">
      <formula>6640</formula>
    </cfRule>
  </conditionalFormatting>
  <conditionalFormatting sqref="T6:T28 U28:V28">
    <cfRule type="cellIs" dxfId="857" priority="54" operator="lessThan">
      <formula>0</formula>
    </cfRule>
  </conditionalFormatting>
  <conditionalFormatting sqref="T7:T27">
    <cfRule type="cellIs" dxfId="856" priority="51" operator="lessThan">
      <formula>0</formula>
    </cfRule>
    <cfRule type="cellIs" dxfId="855" priority="52" operator="lessThan">
      <formula>0</formula>
    </cfRule>
    <cfRule type="cellIs" dxfId="854" priority="53" operator="lessThan">
      <formula>0</formula>
    </cfRule>
  </conditionalFormatting>
  <conditionalFormatting sqref="E4:E6 E28:K28">
    <cfRule type="cellIs" dxfId="853" priority="50" operator="equal">
      <formula>$E$4</formula>
    </cfRule>
  </conditionalFormatting>
  <conditionalFormatting sqref="D28:D29 D6 D4:M4">
    <cfRule type="cellIs" dxfId="852" priority="49" operator="equal">
      <formula>$D$4</formula>
    </cfRule>
  </conditionalFormatting>
  <conditionalFormatting sqref="I4:I6 I28:I29">
    <cfRule type="cellIs" dxfId="851" priority="48" operator="equal">
      <formula>$I$4</formula>
    </cfRule>
  </conditionalFormatting>
  <conditionalFormatting sqref="J4:J6 J28:J29">
    <cfRule type="cellIs" dxfId="850" priority="47" operator="equal">
      <formula>$J$4</formula>
    </cfRule>
  </conditionalFormatting>
  <conditionalFormatting sqref="K4:K6 K28:K29">
    <cfRule type="cellIs" dxfId="849" priority="46" operator="equal">
      <formula>$K$4</formula>
    </cfRule>
  </conditionalFormatting>
  <conditionalFormatting sqref="M4:M6">
    <cfRule type="cellIs" dxfId="848" priority="45" operator="equal">
      <formula>$L$4</formula>
    </cfRule>
  </conditionalFormatting>
  <conditionalFormatting sqref="T7:T28 U28:V28">
    <cfRule type="cellIs" dxfId="847" priority="42" operator="lessThan">
      <formula>0</formula>
    </cfRule>
    <cfRule type="cellIs" dxfId="846" priority="43" operator="lessThan">
      <formula>0</formula>
    </cfRule>
    <cfRule type="cellIs" dxfId="845" priority="44" operator="lessThan">
      <formula>0</formula>
    </cfRule>
  </conditionalFormatting>
  <conditionalFormatting sqref="D5:K5">
    <cfRule type="cellIs" dxfId="844" priority="41" operator="greaterThan">
      <formula>0</formula>
    </cfRule>
  </conditionalFormatting>
  <conditionalFormatting sqref="T6:T28 U28:V28">
    <cfRule type="cellIs" dxfId="843" priority="40" operator="lessThan">
      <formula>0</formula>
    </cfRule>
  </conditionalFormatting>
  <conditionalFormatting sqref="T7:T27">
    <cfRule type="cellIs" dxfId="842" priority="37" operator="lessThan">
      <formula>0</formula>
    </cfRule>
    <cfRule type="cellIs" dxfId="841" priority="38" operator="lessThan">
      <formula>0</formula>
    </cfRule>
    <cfRule type="cellIs" dxfId="840" priority="39" operator="lessThan">
      <formula>0</formula>
    </cfRule>
  </conditionalFormatting>
  <conditionalFormatting sqref="T7:T28 U28:V28">
    <cfRule type="cellIs" dxfId="839" priority="34" operator="lessThan">
      <formula>0</formula>
    </cfRule>
    <cfRule type="cellIs" dxfId="838" priority="35" operator="lessThan">
      <formula>0</formula>
    </cfRule>
    <cfRule type="cellIs" dxfId="837" priority="36" operator="lessThan">
      <formula>0</formula>
    </cfRule>
  </conditionalFormatting>
  <conditionalFormatting sqref="D5:K5">
    <cfRule type="cellIs" dxfId="836" priority="33" operator="greaterThan">
      <formula>0</formula>
    </cfRule>
  </conditionalFormatting>
  <conditionalFormatting sqref="L4 L6 L28:L29">
    <cfRule type="cellIs" dxfId="835" priority="32" operator="equal">
      <formula>$L$4</formula>
    </cfRule>
  </conditionalFormatting>
  <conditionalFormatting sqref="D7:S7">
    <cfRule type="cellIs" dxfId="834" priority="31" operator="greaterThan">
      <formula>0</formula>
    </cfRule>
  </conditionalFormatting>
  <conditionalFormatting sqref="D9:S9">
    <cfRule type="cellIs" dxfId="833" priority="30" operator="greaterThan">
      <formula>0</formula>
    </cfRule>
  </conditionalFormatting>
  <conditionalFormatting sqref="D11:S11">
    <cfRule type="cellIs" dxfId="832" priority="29" operator="greaterThan">
      <formula>0</formula>
    </cfRule>
  </conditionalFormatting>
  <conditionalFormatting sqref="D13:S13">
    <cfRule type="cellIs" dxfId="831" priority="28" operator="greaterThan">
      <formula>0</formula>
    </cfRule>
  </conditionalFormatting>
  <conditionalFormatting sqref="D15:S15">
    <cfRule type="cellIs" dxfId="830" priority="27" operator="greaterThan">
      <formula>0</formula>
    </cfRule>
  </conditionalFormatting>
  <conditionalFormatting sqref="D17:S17">
    <cfRule type="cellIs" dxfId="829" priority="26" operator="greaterThan">
      <formula>0</formula>
    </cfRule>
  </conditionalFormatting>
  <conditionalFormatting sqref="D19:S19">
    <cfRule type="cellIs" dxfId="828" priority="25" operator="greaterThan">
      <formula>0</formula>
    </cfRule>
  </conditionalFormatting>
  <conditionalFormatting sqref="D21:S21">
    <cfRule type="cellIs" dxfId="827" priority="24" operator="greaterThan">
      <formula>0</formula>
    </cfRule>
  </conditionalFormatting>
  <conditionalFormatting sqref="D23:S23">
    <cfRule type="cellIs" dxfId="826" priority="23" operator="greaterThan">
      <formula>0</formula>
    </cfRule>
  </conditionalFormatting>
  <conditionalFormatting sqref="D25:S25">
    <cfRule type="cellIs" dxfId="825" priority="22" operator="greaterThan">
      <formula>0</formula>
    </cfRule>
  </conditionalFormatting>
  <conditionalFormatting sqref="D27:S27">
    <cfRule type="cellIs" dxfId="824" priority="21" operator="greaterThan">
      <formula>0</formula>
    </cfRule>
  </conditionalFormatting>
  <conditionalFormatting sqref="U6">
    <cfRule type="cellIs" dxfId="823" priority="4" operator="lessThan">
      <formula>0</formula>
    </cfRule>
  </conditionalFormatting>
  <conditionalFormatting sqref="U6">
    <cfRule type="cellIs" dxfId="822" priority="3" operator="lessThan">
      <formula>0</formula>
    </cfRule>
  </conditionalFormatting>
  <conditionalFormatting sqref="V6">
    <cfRule type="cellIs" dxfId="821" priority="2" operator="lessThan">
      <formula>0</formula>
    </cfRule>
  </conditionalFormatting>
  <conditionalFormatting sqref="V6">
    <cfRule type="cellIs" dxfId="820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65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76" t="s">
        <v>38</v>
      </c>
      <c r="B28" s="77"/>
      <c r="C28" s="78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79" t="s">
        <v>39</v>
      </c>
      <c r="B29" s="80"/>
      <c r="C29" s="81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1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1" ht="18.75" x14ac:dyDescent="0.25">
      <c r="A3" s="86" t="s">
        <v>66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1" x14ac:dyDescent="0.25">
      <c r="A4" s="90" t="s">
        <v>1</v>
      </c>
      <c r="B4" s="90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91"/>
      <c r="O4" s="91"/>
      <c r="P4" s="91"/>
      <c r="Q4" s="91"/>
      <c r="R4" s="91"/>
      <c r="S4" s="91"/>
      <c r="T4" s="91"/>
    </row>
    <row r="5" spans="1:21" x14ac:dyDescent="0.25">
      <c r="A5" s="90" t="s">
        <v>2</v>
      </c>
      <c r="B5" s="90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76" t="s">
        <v>38</v>
      </c>
      <c r="B28" s="77"/>
      <c r="C28" s="78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79" t="s">
        <v>39</v>
      </c>
      <c r="B29" s="80"/>
      <c r="C29" s="81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C1"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74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2" x14ac:dyDescent="0.25">
      <c r="A4" s="90" t="s">
        <v>1</v>
      </c>
      <c r="B4" s="90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92"/>
      <c r="O4" s="93"/>
      <c r="P4" s="93"/>
      <c r="Q4" s="93"/>
      <c r="R4" s="93"/>
      <c r="S4" s="93"/>
      <c r="T4" s="93"/>
      <c r="U4" s="93"/>
      <c r="V4" s="94"/>
    </row>
    <row r="5" spans="1:22" x14ac:dyDescent="0.25">
      <c r="A5" s="90" t="s">
        <v>2</v>
      </c>
      <c r="B5" s="9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2"/>
      <c r="O5" s="93"/>
      <c r="P5" s="93"/>
      <c r="Q5" s="93"/>
      <c r="R5" s="93"/>
      <c r="S5" s="93"/>
      <c r="T5" s="93"/>
      <c r="U5" s="93"/>
      <c r="V5" s="9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17580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17580</v>
      </c>
      <c r="N7" s="24">
        <f>D7+E7*20+F7*10+G7*9+H7*9+I7*191+J7*191+K7*182+L7*100</f>
        <v>17580</v>
      </c>
      <c r="O7" s="25">
        <f>M7*2.75%</f>
        <v>483.45</v>
      </c>
      <c r="P7" s="26">
        <v>8150</v>
      </c>
      <c r="Q7" s="26">
        <v>118</v>
      </c>
      <c r="R7" s="29">
        <f>M7-(M7*2.75%)+I7*191+J7*191+K7*182+L7*100-Q7</f>
        <v>16978.55</v>
      </c>
      <c r="S7" s="25">
        <f>M7*0.95%</f>
        <v>167.01</v>
      </c>
      <c r="T7" s="55">
        <f>S7-Q7</f>
        <v>49.009999999999991</v>
      </c>
      <c r="U7" s="73"/>
      <c r="V7" s="74">
        <f>R7-U7</f>
        <v>16978.55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12226</v>
      </c>
      <c r="E8" s="30">
        <v>10</v>
      </c>
      <c r="F8" s="30">
        <v>20</v>
      </c>
      <c r="G8" s="30"/>
      <c r="H8" s="30">
        <v>60</v>
      </c>
      <c r="I8" s="20">
        <v>10</v>
      </c>
      <c r="J8" s="20"/>
      <c r="K8" s="20"/>
      <c r="L8" s="20"/>
      <c r="M8" s="20">
        <f t="shared" ref="M8:M27" si="0">D8+E8*20+F8*10+G8*9+H8*9</f>
        <v>13166</v>
      </c>
      <c r="N8" s="24">
        <f t="shared" ref="N8:N27" si="1">D8+E8*20+F8*10+G8*9+H8*9+I8*191+J8*191+K8*182+L8*100</f>
        <v>15076</v>
      </c>
      <c r="O8" s="25">
        <f t="shared" ref="O8:O27" si="2">M8*2.75%</f>
        <v>362.065</v>
      </c>
      <c r="P8" s="26"/>
      <c r="Q8" s="26"/>
      <c r="R8" s="29">
        <f t="shared" ref="R8:R27" si="3">M8-(M8*2.75%)+I8*191+J8*191+K8*182+L8*100-Q8</f>
        <v>14713.934999999999</v>
      </c>
      <c r="S8" s="25">
        <f t="shared" ref="S8:S27" si="4">M8*0.95%</f>
        <v>125.077</v>
      </c>
      <c r="T8" s="55">
        <f t="shared" ref="T8:T27" si="5">S8-Q8</f>
        <v>125.077</v>
      </c>
      <c r="U8" s="73"/>
      <c r="V8" s="74">
        <f t="shared" ref="V8:V27" si="6">R8-U8</f>
        <v>14713.934999999999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28592</v>
      </c>
      <c r="E9" s="30"/>
      <c r="F9" s="30">
        <v>20</v>
      </c>
      <c r="G9" s="30"/>
      <c r="H9" s="30"/>
      <c r="I9" s="20">
        <v>11</v>
      </c>
      <c r="J9" s="20">
        <v>3</v>
      </c>
      <c r="K9" s="20"/>
      <c r="L9" s="20"/>
      <c r="M9" s="20">
        <f t="shared" si="0"/>
        <v>28792</v>
      </c>
      <c r="N9" s="24">
        <f t="shared" si="1"/>
        <v>31466</v>
      </c>
      <c r="O9" s="25">
        <f t="shared" si="2"/>
        <v>791.78</v>
      </c>
      <c r="P9" s="26">
        <v>-8500</v>
      </c>
      <c r="Q9" s="26">
        <v>133</v>
      </c>
      <c r="R9" s="29">
        <f t="shared" si="3"/>
        <v>30541.22</v>
      </c>
      <c r="S9" s="25">
        <f t="shared" si="4"/>
        <v>273.524</v>
      </c>
      <c r="T9" s="55">
        <f t="shared" si="5"/>
        <v>140.524</v>
      </c>
      <c r="U9" s="73"/>
      <c r="V9" s="74">
        <f t="shared" si="6"/>
        <v>30541.22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10768</v>
      </c>
      <c r="E10" s="30"/>
      <c r="F10" s="30">
        <v>30</v>
      </c>
      <c r="G10" s="30"/>
      <c r="H10" s="30">
        <v>80</v>
      </c>
      <c r="I10" s="20">
        <v>5</v>
      </c>
      <c r="J10" s="20"/>
      <c r="K10" s="20">
        <v>5</v>
      </c>
      <c r="L10" s="20"/>
      <c r="M10" s="20">
        <f t="shared" si="0"/>
        <v>11788</v>
      </c>
      <c r="N10" s="24">
        <f t="shared" si="1"/>
        <v>13653</v>
      </c>
      <c r="O10" s="25">
        <f t="shared" si="2"/>
        <v>324.17</v>
      </c>
      <c r="P10" s="26"/>
      <c r="Q10" s="26">
        <v>25</v>
      </c>
      <c r="R10" s="29">
        <f t="shared" si="3"/>
        <v>13303.83</v>
      </c>
      <c r="S10" s="25">
        <f t="shared" si="4"/>
        <v>111.986</v>
      </c>
      <c r="T10" s="55">
        <f t="shared" si="5"/>
        <v>86.986000000000004</v>
      </c>
      <c r="U10" s="73"/>
      <c r="V10" s="74">
        <f t="shared" si="6"/>
        <v>13303.83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9923</v>
      </c>
      <c r="E11" s="30"/>
      <c r="F11" s="30">
        <v>100</v>
      </c>
      <c r="G11" s="32"/>
      <c r="H11" s="30">
        <v>250</v>
      </c>
      <c r="I11" s="20">
        <v>7</v>
      </c>
      <c r="J11" s="20"/>
      <c r="K11" s="20">
        <v>3</v>
      </c>
      <c r="L11" s="20"/>
      <c r="M11" s="20">
        <f t="shared" si="0"/>
        <v>13173</v>
      </c>
      <c r="N11" s="24">
        <f t="shared" si="1"/>
        <v>15056</v>
      </c>
      <c r="O11" s="25">
        <f t="shared" si="2"/>
        <v>362.25749999999999</v>
      </c>
      <c r="P11" s="26">
        <v>-3000</v>
      </c>
      <c r="Q11" s="26">
        <v>38</v>
      </c>
      <c r="R11" s="29">
        <f t="shared" si="3"/>
        <v>14655.7425</v>
      </c>
      <c r="S11" s="25">
        <f t="shared" si="4"/>
        <v>125.1435</v>
      </c>
      <c r="T11" s="55">
        <f t="shared" si="5"/>
        <v>87.143500000000003</v>
      </c>
      <c r="U11" s="73">
        <v>27</v>
      </c>
      <c r="V11" s="74">
        <f t="shared" si="6"/>
        <v>14628.7425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11644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12544</v>
      </c>
      <c r="N12" s="24">
        <f t="shared" si="1"/>
        <v>12544</v>
      </c>
      <c r="O12" s="25">
        <f t="shared" si="2"/>
        <v>344.96</v>
      </c>
      <c r="P12" s="26"/>
      <c r="Q12" s="26">
        <v>29</v>
      </c>
      <c r="R12" s="29">
        <f t="shared" si="3"/>
        <v>12170.04</v>
      </c>
      <c r="S12" s="25">
        <f t="shared" si="4"/>
        <v>119.16799999999999</v>
      </c>
      <c r="T12" s="55">
        <f t="shared" si="5"/>
        <v>90.167999999999992</v>
      </c>
      <c r="U12" s="73"/>
      <c r="V12" s="74">
        <f t="shared" si="6"/>
        <v>12170.04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11467</v>
      </c>
      <c r="N13" s="24">
        <f t="shared" si="1"/>
        <v>11467</v>
      </c>
      <c r="O13" s="25">
        <f t="shared" si="2"/>
        <v>315.34250000000003</v>
      </c>
      <c r="P13" s="26"/>
      <c r="Q13" s="26">
        <v>1</v>
      </c>
      <c r="R13" s="29">
        <f t="shared" si="3"/>
        <v>11150.657499999999</v>
      </c>
      <c r="S13" s="25">
        <f t="shared" si="4"/>
        <v>108.9365</v>
      </c>
      <c r="T13" s="55">
        <f t="shared" si="5"/>
        <v>107.9365</v>
      </c>
      <c r="U13" s="73"/>
      <c r="V13" s="74">
        <f t="shared" si="6"/>
        <v>11150.657499999999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9048</v>
      </c>
      <c r="E14" s="30">
        <v>50</v>
      </c>
      <c r="F14" s="30"/>
      <c r="G14" s="30"/>
      <c r="H14" s="30"/>
      <c r="I14" s="20"/>
      <c r="J14" s="20"/>
      <c r="K14" s="20"/>
      <c r="L14" s="20"/>
      <c r="M14" s="20">
        <f t="shared" si="0"/>
        <v>10048</v>
      </c>
      <c r="N14" s="24">
        <f t="shared" si="1"/>
        <v>10048</v>
      </c>
      <c r="O14" s="25">
        <f t="shared" si="2"/>
        <v>276.32</v>
      </c>
      <c r="P14" s="26"/>
      <c r="Q14" s="26">
        <v>119</v>
      </c>
      <c r="R14" s="29">
        <f t="shared" si="3"/>
        <v>9652.68</v>
      </c>
      <c r="S14" s="25">
        <f t="shared" si="4"/>
        <v>95.456000000000003</v>
      </c>
      <c r="T14" s="55">
        <f t="shared" si="5"/>
        <v>-23.543999999999997</v>
      </c>
      <c r="U14" s="73"/>
      <c r="V14" s="74">
        <f t="shared" si="6"/>
        <v>9652.68</v>
      </c>
    </row>
    <row r="15" spans="1:22" ht="15.75" x14ac:dyDescent="0.25">
      <c r="A15" s="28">
        <v>9</v>
      </c>
      <c r="B15" s="20">
        <v>1908446142</v>
      </c>
      <c r="C15" s="33">
        <v>20000</v>
      </c>
      <c r="D15" s="29">
        <v>22814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22814</v>
      </c>
      <c r="N15" s="24">
        <f t="shared" si="1"/>
        <v>24679</v>
      </c>
      <c r="O15" s="25">
        <f t="shared" si="2"/>
        <v>627.38499999999999</v>
      </c>
      <c r="P15" s="26">
        <v>35430</v>
      </c>
      <c r="Q15" s="26">
        <v>127</v>
      </c>
      <c r="R15" s="29">
        <f t="shared" si="3"/>
        <v>23924.615000000002</v>
      </c>
      <c r="S15" s="25">
        <f t="shared" si="4"/>
        <v>216.733</v>
      </c>
      <c r="T15" s="55">
        <f t="shared" si="5"/>
        <v>89.733000000000004</v>
      </c>
      <c r="U15" s="73"/>
      <c r="V15" s="74">
        <f t="shared" si="6"/>
        <v>23924.615000000002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16756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19506</v>
      </c>
      <c r="N16" s="24">
        <f t="shared" si="1"/>
        <v>19506</v>
      </c>
      <c r="O16" s="25">
        <f t="shared" si="2"/>
        <v>536.41499999999996</v>
      </c>
      <c r="P16" s="26"/>
      <c r="Q16" s="26">
        <v>112</v>
      </c>
      <c r="R16" s="29">
        <f t="shared" si="3"/>
        <v>18857.584999999999</v>
      </c>
      <c r="S16" s="25">
        <f t="shared" si="4"/>
        <v>185.30699999999999</v>
      </c>
      <c r="T16" s="55">
        <f t="shared" si="5"/>
        <v>73.306999999999988</v>
      </c>
      <c r="U16" s="73"/>
      <c r="V16" s="74">
        <f t="shared" si="6"/>
        <v>18857.584999999999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20300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23200</v>
      </c>
      <c r="N17" s="24">
        <f t="shared" si="1"/>
        <v>23382</v>
      </c>
      <c r="O17" s="25">
        <f t="shared" si="2"/>
        <v>638</v>
      </c>
      <c r="P17" s="26"/>
      <c r="Q17" s="26">
        <v>90</v>
      </c>
      <c r="R17" s="29">
        <f t="shared" si="3"/>
        <v>22654</v>
      </c>
      <c r="S17" s="25">
        <f t="shared" si="4"/>
        <v>220.4</v>
      </c>
      <c r="T17" s="55">
        <f t="shared" si="5"/>
        <v>130.4</v>
      </c>
      <c r="U17" s="73">
        <v>25</v>
      </c>
      <c r="V17" s="74">
        <f t="shared" si="6"/>
        <v>22629</v>
      </c>
    </row>
    <row r="18" spans="1:22" ht="15.75" x14ac:dyDescent="0.25">
      <c r="A18" s="28">
        <v>12</v>
      </c>
      <c r="B18" s="20">
        <v>1908446145</v>
      </c>
      <c r="C18" s="31">
        <v>13000</v>
      </c>
      <c r="D18" s="29">
        <v>18731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18731</v>
      </c>
      <c r="N18" s="24">
        <f t="shared" si="1"/>
        <v>18731</v>
      </c>
      <c r="O18" s="25">
        <f t="shared" si="2"/>
        <v>515.10249999999996</v>
      </c>
      <c r="P18" s="26"/>
      <c r="Q18" s="26">
        <v>102</v>
      </c>
      <c r="R18" s="29">
        <f t="shared" si="3"/>
        <v>18113.897499999999</v>
      </c>
      <c r="S18" s="25">
        <f t="shared" si="4"/>
        <v>177.94450000000001</v>
      </c>
      <c r="T18" s="55">
        <f t="shared" si="5"/>
        <v>75.944500000000005</v>
      </c>
      <c r="U18" s="73"/>
      <c r="V18" s="74">
        <f t="shared" si="6"/>
        <v>18113.897499999999</v>
      </c>
    </row>
    <row r="19" spans="1:22" ht="15.75" x14ac:dyDescent="0.25">
      <c r="A19" s="28">
        <v>13</v>
      </c>
      <c r="B19" s="20">
        <v>1908446146</v>
      </c>
      <c r="C19" s="20">
        <v>14427</v>
      </c>
      <c r="D19" s="29">
        <v>14795</v>
      </c>
      <c r="E19" s="30"/>
      <c r="F19" s="30">
        <v>20</v>
      </c>
      <c r="G19" s="30"/>
      <c r="H19" s="30">
        <v>330</v>
      </c>
      <c r="I19" s="20">
        <v>3</v>
      </c>
      <c r="J19" s="20"/>
      <c r="K19" s="20"/>
      <c r="L19" s="20"/>
      <c r="M19" s="20">
        <f t="shared" si="0"/>
        <v>17965</v>
      </c>
      <c r="N19" s="24">
        <f t="shared" si="1"/>
        <v>18538</v>
      </c>
      <c r="O19" s="25">
        <f t="shared" si="2"/>
        <v>494.03750000000002</v>
      </c>
      <c r="P19" s="26">
        <v>35980</v>
      </c>
      <c r="Q19" s="26">
        <v>100</v>
      </c>
      <c r="R19" s="29">
        <f t="shared" si="3"/>
        <v>17943.962500000001</v>
      </c>
      <c r="S19" s="25">
        <f t="shared" si="4"/>
        <v>170.66749999999999</v>
      </c>
      <c r="T19" s="55">
        <f t="shared" si="5"/>
        <v>70.66749999999999</v>
      </c>
      <c r="U19" s="73">
        <v>18</v>
      </c>
      <c r="V19" s="74">
        <f t="shared" si="6"/>
        <v>17925.962500000001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11245</v>
      </c>
      <c r="E20" s="30"/>
      <c r="F20" s="30"/>
      <c r="G20" s="30"/>
      <c r="H20" s="30">
        <v>50</v>
      </c>
      <c r="I20" s="20"/>
      <c r="J20" s="20"/>
      <c r="K20" s="20">
        <v>5</v>
      </c>
      <c r="L20" s="20"/>
      <c r="M20" s="20">
        <f t="shared" si="0"/>
        <v>11695</v>
      </c>
      <c r="N20" s="24">
        <f t="shared" si="1"/>
        <v>12605</v>
      </c>
      <c r="O20" s="25">
        <f t="shared" si="2"/>
        <v>321.61250000000001</v>
      </c>
      <c r="P20" s="26"/>
      <c r="Q20" s="26">
        <v>120</v>
      </c>
      <c r="R20" s="29">
        <f t="shared" si="3"/>
        <v>12163.387500000001</v>
      </c>
      <c r="S20" s="25">
        <f t="shared" si="4"/>
        <v>111.10249999999999</v>
      </c>
      <c r="T20" s="55">
        <f t="shared" si="5"/>
        <v>-8.897500000000008</v>
      </c>
      <c r="U20" s="73"/>
      <c r="V20" s="74">
        <f t="shared" si="6"/>
        <v>12163.387500000001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11583</v>
      </c>
      <c r="E21" s="30">
        <v>50</v>
      </c>
      <c r="F21" s="30">
        <v>80</v>
      </c>
      <c r="G21" s="30"/>
      <c r="H21" s="30">
        <v>20</v>
      </c>
      <c r="I21" s="20">
        <v>3</v>
      </c>
      <c r="J21" s="20"/>
      <c r="K21" s="20"/>
      <c r="L21" s="20"/>
      <c r="M21" s="20">
        <f t="shared" si="0"/>
        <v>13563</v>
      </c>
      <c r="N21" s="24">
        <f t="shared" si="1"/>
        <v>14136</v>
      </c>
      <c r="O21" s="25">
        <f t="shared" si="2"/>
        <v>372.98250000000002</v>
      </c>
      <c r="P21" s="26"/>
      <c r="Q21" s="26">
        <v>20</v>
      </c>
      <c r="R21" s="29">
        <f t="shared" si="3"/>
        <v>13743.0175</v>
      </c>
      <c r="S21" s="25">
        <f t="shared" si="4"/>
        <v>128.8485</v>
      </c>
      <c r="T21" s="55">
        <f t="shared" si="5"/>
        <v>108.8485</v>
      </c>
      <c r="U21" s="73"/>
      <c r="V21" s="74">
        <f t="shared" si="6"/>
        <v>13743.0175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29197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29647</v>
      </c>
      <c r="N22" s="24">
        <f t="shared" si="1"/>
        <v>29647</v>
      </c>
      <c r="O22" s="25">
        <f t="shared" si="2"/>
        <v>815.29250000000002</v>
      </c>
      <c r="P22" s="26"/>
      <c r="Q22" s="26">
        <v>150</v>
      </c>
      <c r="R22" s="29">
        <f t="shared" si="3"/>
        <v>28681.7075</v>
      </c>
      <c r="S22" s="25">
        <f t="shared" si="4"/>
        <v>281.6465</v>
      </c>
      <c r="T22" s="55">
        <f t="shared" si="5"/>
        <v>131.6465</v>
      </c>
      <c r="U22" s="73"/>
      <c r="V22" s="74">
        <f t="shared" si="6"/>
        <v>28681.7075</v>
      </c>
    </row>
    <row r="23" spans="1:22" ht="15.75" x14ac:dyDescent="0.25">
      <c r="A23" s="28">
        <v>17</v>
      </c>
      <c r="B23" s="20">
        <v>1908446150</v>
      </c>
      <c r="C23" s="20">
        <v>5997</v>
      </c>
      <c r="D23" s="35">
        <v>10090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10090</v>
      </c>
      <c r="N23" s="24">
        <f t="shared" si="1"/>
        <v>10090</v>
      </c>
      <c r="O23" s="25">
        <f t="shared" si="2"/>
        <v>277.47500000000002</v>
      </c>
      <c r="P23" s="26"/>
      <c r="Q23" s="26">
        <v>60</v>
      </c>
      <c r="R23" s="29">
        <f t="shared" si="3"/>
        <v>9752.5249999999996</v>
      </c>
      <c r="S23" s="25">
        <f t="shared" si="4"/>
        <v>95.855000000000004</v>
      </c>
      <c r="T23" s="55">
        <f t="shared" si="5"/>
        <v>35.855000000000004</v>
      </c>
      <c r="U23" s="73"/>
      <c r="V23" s="74">
        <f t="shared" si="6"/>
        <v>9752.5249999999996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34343</v>
      </c>
      <c r="E24" s="30">
        <v>100</v>
      </c>
      <c r="F24" s="30"/>
      <c r="G24" s="30"/>
      <c r="H24" s="30">
        <v>20</v>
      </c>
      <c r="I24" s="20">
        <v>6</v>
      </c>
      <c r="J24" s="20"/>
      <c r="K24" s="20">
        <v>5</v>
      </c>
      <c r="L24" s="20"/>
      <c r="M24" s="20">
        <f t="shared" si="0"/>
        <v>36523</v>
      </c>
      <c r="N24" s="24">
        <f t="shared" si="1"/>
        <v>38579</v>
      </c>
      <c r="O24" s="25">
        <f t="shared" si="2"/>
        <v>1004.3825000000001</v>
      </c>
      <c r="P24" s="26">
        <v>-3000</v>
      </c>
      <c r="Q24" s="26">
        <v>138</v>
      </c>
      <c r="R24" s="29">
        <f t="shared" si="3"/>
        <v>37436.6175</v>
      </c>
      <c r="S24" s="25">
        <f t="shared" si="4"/>
        <v>346.96850000000001</v>
      </c>
      <c r="T24" s="55">
        <f t="shared" si="5"/>
        <v>208.96850000000001</v>
      </c>
      <c r="U24" s="73">
        <v>18</v>
      </c>
      <c r="V24" s="74">
        <f t="shared" si="6"/>
        <v>37418.6175</v>
      </c>
    </row>
    <row r="25" spans="1:22" ht="15.75" x14ac:dyDescent="0.25">
      <c r="A25" s="28">
        <v>19</v>
      </c>
      <c r="B25" s="20">
        <v>1908446152</v>
      </c>
      <c r="C25" s="20">
        <v>13837</v>
      </c>
      <c r="D25" s="29">
        <v>16988</v>
      </c>
      <c r="E25" s="30"/>
      <c r="F25" s="30"/>
      <c r="G25" s="30">
        <v>10</v>
      </c>
      <c r="H25" s="30">
        <v>130</v>
      </c>
      <c r="I25" s="20">
        <v>3</v>
      </c>
      <c r="J25" s="20"/>
      <c r="K25" s="20">
        <v>4</v>
      </c>
      <c r="L25" s="20"/>
      <c r="M25" s="20">
        <f t="shared" si="0"/>
        <v>18248</v>
      </c>
      <c r="N25" s="24">
        <f t="shared" si="1"/>
        <v>19549</v>
      </c>
      <c r="O25" s="25">
        <f t="shared" si="2"/>
        <v>501.82</v>
      </c>
      <c r="P25" s="26"/>
      <c r="Q25" s="26">
        <v>89</v>
      </c>
      <c r="R25" s="29">
        <f t="shared" si="3"/>
        <v>18958.18</v>
      </c>
      <c r="S25" s="25">
        <f t="shared" si="4"/>
        <v>173.35599999999999</v>
      </c>
      <c r="T25" s="55">
        <f t="shared" si="5"/>
        <v>84.355999999999995</v>
      </c>
      <c r="U25" s="73"/>
      <c r="V25" s="74">
        <f t="shared" si="6"/>
        <v>18958.18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16113</v>
      </c>
      <c r="E26" s="29"/>
      <c r="F26" s="30"/>
      <c r="G26" s="30"/>
      <c r="H26" s="30">
        <v>60</v>
      </c>
      <c r="I26" s="20">
        <v>3</v>
      </c>
      <c r="J26" s="20"/>
      <c r="K26" s="20">
        <v>5</v>
      </c>
      <c r="L26" s="20"/>
      <c r="M26" s="20">
        <f t="shared" si="0"/>
        <v>16653</v>
      </c>
      <c r="N26" s="24">
        <f t="shared" si="1"/>
        <v>18136</v>
      </c>
      <c r="O26" s="25">
        <f t="shared" si="2"/>
        <v>457.95749999999998</v>
      </c>
      <c r="P26" s="26">
        <v>1000</v>
      </c>
      <c r="Q26" s="26">
        <v>95</v>
      </c>
      <c r="R26" s="29">
        <f t="shared" si="3"/>
        <v>17583.0425</v>
      </c>
      <c r="S26" s="25">
        <f t="shared" si="4"/>
        <v>158.20349999999999</v>
      </c>
      <c r="T26" s="55">
        <f t="shared" si="5"/>
        <v>63.203499999999991</v>
      </c>
      <c r="U26" s="73"/>
      <c r="V26" s="74">
        <f t="shared" si="6"/>
        <v>17583.0425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18731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18731</v>
      </c>
      <c r="N27" s="40">
        <f t="shared" si="1"/>
        <v>18731</v>
      </c>
      <c r="O27" s="25">
        <f t="shared" si="2"/>
        <v>515.10249999999996</v>
      </c>
      <c r="P27" s="41">
        <v>31000</v>
      </c>
      <c r="Q27" s="41">
        <v>100</v>
      </c>
      <c r="R27" s="29">
        <f t="shared" si="3"/>
        <v>18115.897499999999</v>
      </c>
      <c r="S27" s="42">
        <f t="shared" si="4"/>
        <v>177.94450000000001</v>
      </c>
      <c r="T27" s="56">
        <f t="shared" si="5"/>
        <v>77.944500000000005</v>
      </c>
      <c r="U27" s="73"/>
      <c r="V27" s="75">
        <f t="shared" si="6"/>
        <v>18115.897499999999</v>
      </c>
    </row>
    <row r="28" spans="1:22" ht="16.5" thickBot="1" x14ac:dyDescent="0.3">
      <c r="A28" s="76" t="s">
        <v>38</v>
      </c>
      <c r="B28" s="77"/>
      <c r="C28" s="78"/>
      <c r="D28" s="44">
        <f>SUM(D7:D27)</f>
        <v>352934</v>
      </c>
      <c r="E28" s="45">
        <f>SUM(E7:E27)</f>
        <v>260</v>
      </c>
      <c r="F28" s="45">
        <f t="shared" ref="F28:V28" si="7">SUM(F7:F27)</f>
        <v>420</v>
      </c>
      <c r="G28" s="45">
        <f t="shared" si="7"/>
        <v>10</v>
      </c>
      <c r="H28" s="45">
        <f t="shared" si="7"/>
        <v>1500</v>
      </c>
      <c r="I28" s="45">
        <f t="shared" si="7"/>
        <v>56</v>
      </c>
      <c r="J28" s="45">
        <f t="shared" si="7"/>
        <v>3</v>
      </c>
      <c r="K28" s="45">
        <f t="shared" si="7"/>
        <v>33</v>
      </c>
      <c r="L28" s="45">
        <f t="shared" si="7"/>
        <v>0</v>
      </c>
      <c r="M28" s="57">
        <f t="shared" si="7"/>
        <v>375924</v>
      </c>
      <c r="N28" s="57">
        <f t="shared" si="7"/>
        <v>393199</v>
      </c>
      <c r="O28" s="58">
        <f t="shared" si="7"/>
        <v>10337.91</v>
      </c>
      <c r="P28" s="57">
        <f t="shared" si="7"/>
        <v>97060</v>
      </c>
      <c r="Q28" s="57">
        <f t="shared" si="7"/>
        <v>1766</v>
      </c>
      <c r="R28" s="57">
        <f t="shared" si="7"/>
        <v>381095.08999999997</v>
      </c>
      <c r="S28" s="57">
        <f t="shared" si="7"/>
        <v>3571.2780000000002</v>
      </c>
      <c r="T28" s="59">
        <f t="shared" si="7"/>
        <v>1805.2780000000002</v>
      </c>
      <c r="U28" s="59">
        <f t="shared" si="7"/>
        <v>88</v>
      </c>
      <c r="V28" s="60">
        <f t="shared" si="7"/>
        <v>381007.08999999997</v>
      </c>
    </row>
    <row r="29" spans="1:22" ht="15.75" thickBot="1" x14ac:dyDescent="0.3">
      <c r="A29" s="79" t="s">
        <v>39</v>
      </c>
      <c r="B29" s="80"/>
      <c r="C29" s="81"/>
      <c r="D29" s="48">
        <f>D4+D5-D28</f>
        <v>404078</v>
      </c>
      <c r="E29" s="48">
        <f t="shared" ref="E29:L29" si="8">E4+E5-E28</f>
        <v>11060</v>
      </c>
      <c r="F29" s="48">
        <f t="shared" si="8"/>
        <v>20160</v>
      </c>
      <c r="G29" s="48">
        <f t="shared" si="8"/>
        <v>210</v>
      </c>
      <c r="H29" s="48">
        <f t="shared" si="8"/>
        <v>36365</v>
      </c>
      <c r="I29" s="48">
        <f t="shared" si="8"/>
        <v>1619</v>
      </c>
      <c r="J29" s="48">
        <f t="shared" si="8"/>
        <v>530</v>
      </c>
      <c r="K29" s="48">
        <f t="shared" si="8"/>
        <v>511</v>
      </c>
      <c r="L29" s="48">
        <f t="shared" si="8"/>
        <v>50</v>
      </c>
      <c r="M29" s="95"/>
      <c r="N29" s="95"/>
      <c r="O29" s="95"/>
      <c r="P29" s="95"/>
      <c r="Q29" s="95"/>
      <c r="R29" s="95"/>
      <c r="S29" s="95"/>
      <c r="T29" s="95"/>
      <c r="U29" s="95"/>
      <c r="V29" s="95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33" priority="63" operator="equal">
      <formula>212030016606640</formula>
    </cfRule>
  </conditionalFormatting>
  <conditionalFormatting sqref="D29 E4:E6 E28:K29">
    <cfRule type="cellIs" dxfId="732" priority="61" operator="equal">
      <formula>$E$4</formula>
    </cfRule>
    <cfRule type="cellIs" dxfId="731" priority="62" operator="equal">
      <formula>2120</formula>
    </cfRule>
  </conditionalFormatting>
  <conditionalFormatting sqref="D29:E29 F4:F6 F28:F29">
    <cfRule type="cellIs" dxfId="730" priority="59" operator="equal">
      <formula>$F$4</formula>
    </cfRule>
    <cfRule type="cellIs" dxfId="729" priority="60" operator="equal">
      <formula>300</formula>
    </cfRule>
  </conditionalFormatting>
  <conditionalFormatting sqref="G4:G6 G28:G29">
    <cfRule type="cellIs" dxfId="728" priority="57" operator="equal">
      <formula>$G$4</formula>
    </cfRule>
    <cfRule type="cellIs" dxfId="727" priority="58" operator="equal">
      <formula>1660</formula>
    </cfRule>
  </conditionalFormatting>
  <conditionalFormatting sqref="H4:H6 H28:H29">
    <cfRule type="cellIs" dxfId="726" priority="55" operator="equal">
      <formula>$H$4</formula>
    </cfRule>
    <cfRule type="cellIs" dxfId="725" priority="56" operator="equal">
      <formula>6640</formula>
    </cfRule>
  </conditionalFormatting>
  <conditionalFormatting sqref="T6:T28 U28:V28">
    <cfRule type="cellIs" dxfId="724" priority="54" operator="lessThan">
      <formula>0</formula>
    </cfRule>
  </conditionalFormatting>
  <conditionalFormatting sqref="T7:T27">
    <cfRule type="cellIs" dxfId="723" priority="51" operator="lessThan">
      <formula>0</formula>
    </cfRule>
    <cfRule type="cellIs" dxfId="722" priority="52" operator="lessThan">
      <formula>0</formula>
    </cfRule>
    <cfRule type="cellIs" dxfId="721" priority="53" operator="lessThan">
      <formula>0</formula>
    </cfRule>
  </conditionalFormatting>
  <conditionalFormatting sqref="E4:E6 E28:K28">
    <cfRule type="cellIs" dxfId="720" priority="50" operator="equal">
      <formula>$E$4</formula>
    </cfRule>
  </conditionalFormatting>
  <conditionalFormatting sqref="D28:D29 D6 D4:M4">
    <cfRule type="cellIs" dxfId="719" priority="49" operator="equal">
      <formula>$D$4</formula>
    </cfRule>
  </conditionalFormatting>
  <conditionalFormatting sqref="I4:I6 I28:I29">
    <cfRule type="cellIs" dxfId="718" priority="48" operator="equal">
      <formula>$I$4</formula>
    </cfRule>
  </conditionalFormatting>
  <conditionalFormatting sqref="J4:J6 J28:J29">
    <cfRule type="cellIs" dxfId="717" priority="47" operator="equal">
      <formula>$J$4</formula>
    </cfRule>
  </conditionalFormatting>
  <conditionalFormatting sqref="K4:K6 K28:K29">
    <cfRule type="cellIs" dxfId="716" priority="46" operator="equal">
      <formula>$K$4</formula>
    </cfRule>
  </conditionalFormatting>
  <conditionalFormatting sqref="M4:M6">
    <cfRule type="cellIs" dxfId="715" priority="45" operator="equal">
      <formula>$L$4</formula>
    </cfRule>
  </conditionalFormatting>
  <conditionalFormatting sqref="T7:T28 U28:V28">
    <cfRule type="cellIs" dxfId="714" priority="42" operator="lessThan">
      <formula>0</formula>
    </cfRule>
    <cfRule type="cellIs" dxfId="713" priority="43" operator="lessThan">
      <formula>0</formula>
    </cfRule>
    <cfRule type="cellIs" dxfId="712" priority="44" operator="lessThan">
      <formula>0</formula>
    </cfRule>
  </conditionalFormatting>
  <conditionalFormatting sqref="D5:K5">
    <cfRule type="cellIs" dxfId="711" priority="41" operator="greaterThan">
      <formula>0</formula>
    </cfRule>
  </conditionalFormatting>
  <conditionalFormatting sqref="T6:T28 U28:V28">
    <cfRule type="cellIs" dxfId="710" priority="40" operator="lessThan">
      <formula>0</formula>
    </cfRule>
  </conditionalFormatting>
  <conditionalFormatting sqref="T7:T27">
    <cfRule type="cellIs" dxfId="709" priority="37" operator="lessThan">
      <formula>0</formula>
    </cfRule>
    <cfRule type="cellIs" dxfId="708" priority="38" operator="lessThan">
      <formula>0</formula>
    </cfRule>
    <cfRule type="cellIs" dxfId="707" priority="39" operator="lessThan">
      <formula>0</formula>
    </cfRule>
  </conditionalFormatting>
  <conditionalFormatting sqref="T7:T28 U28:V28">
    <cfRule type="cellIs" dxfId="706" priority="34" operator="lessThan">
      <formula>0</formula>
    </cfRule>
    <cfRule type="cellIs" dxfId="705" priority="35" operator="lessThan">
      <formula>0</formula>
    </cfRule>
    <cfRule type="cellIs" dxfId="704" priority="36" operator="lessThan">
      <formula>0</formula>
    </cfRule>
  </conditionalFormatting>
  <conditionalFormatting sqref="D5:K5">
    <cfRule type="cellIs" dxfId="703" priority="33" operator="greaterThan">
      <formula>0</formula>
    </cfRule>
  </conditionalFormatting>
  <conditionalFormatting sqref="L4 L6 L28:L29">
    <cfRule type="cellIs" dxfId="702" priority="32" operator="equal">
      <formula>$L$4</formula>
    </cfRule>
  </conditionalFormatting>
  <conditionalFormatting sqref="D7:S7">
    <cfRule type="cellIs" dxfId="701" priority="31" operator="greaterThan">
      <formula>0</formula>
    </cfRule>
  </conditionalFormatting>
  <conditionalFormatting sqref="D9:S9">
    <cfRule type="cellIs" dxfId="700" priority="30" operator="greaterThan">
      <formula>0</formula>
    </cfRule>
  </conditionalFormatting>
  <conditionalFormatting sqref="D11:S11">
    <cfRule type="cellIs" dxfId="699" priority="29" operator="greaterThan">
      <formula>0</formula>
    </cfRule>
  </conditionalFormatting>
  <conditionalFormatting sqref="D13:S13">
    <cfRule type="cellIs" dxfId="698" priority="28" operator="greaterThan">
      <formula>0</formula>
    </cfRule>
  </conditionalFormatting>
  <conditionalFormatting sqref="D15:S15">
    <cfRule type="cellIs" dxfId="697" priority="27" operator="greaterThan">
      <formula>0</formula>
    </cfRule>
  </conditionalFormatting>
  <conditionalFormatting sqref="D17:S17">
    <cfRule type="cellIs" dxfId="696" priority="26" operator="greaterThan">
      <formula>0</formula>
    </cfRule>
  </conditionalFormatting>
  <conditionalFormatting sqref="D19:S19">
    <cfRule type="cellIs" dxfId="695" priority="25" operator="greaterThan">
      <formula>0</formula>
    </cfRule>
  </conditionalFormatting>
  <conditionalFormatting sqref="D21:S21">
    <cfRule type="cellIs" dxfId="694" priority="24" operator="greaterThan">
      <formula>0</formula>
    </cfRule>
  </conditionalFormatting>
  <conditionalFormatting sqref="D23:S23">
    <cfRule type="cellIs" dxfId="693" priority="23" operator="greaterThan">
      <formula>0</formula>
    </cfRule>
  </conditionalFormatting>
  <conditionalFormatting sqref="D25:S25">
    <cfRule type="cellIs" dxfId="692" priority="22" operator="greaterThan">
      <formula>0</formula>
    </cfRule>
  </conditionalFormatting>
  <conditionalFormatting sqref="D27:S27">
    <cfRule type="cellIs" dxfId="691" priority="21" operator="greaterThan">
      <formula>0</formula>
    </cfRule>
  </conditionalFormatting>
  <conditionalFormatting sqref="U6">
    <cfRule type="cellIs" dxfId="690" priority="20" operator="lessThan">
      <formula>0</formula>
    </cfRule>
  </conditionalFormatting>
  <conditionalFormatting sqref="U6">
    <cfRule type="cellIs" dxfId="689" priority="19" operator="lessThan">
      <formula>0</formula>
    </cfRule>
  </conditionalFormatting>
  <conditionalFormatting sqref="V6">
    <cfRule type="cellIs" dxfId="688" priority="18" operator="lessThan">
      <formula>0</formula>
    </cfRule>
  </conditionalFormatting>
  <conditionalFormatting sqref="V6">
    <cfRule type="cellIs" dxfId="687" priority="1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'16'!D29</f>
        <v>404078</v>
      </c>
      <c r="E4" s="2">
        <f>'16'!E29</f>
        <v>11060</v>
      </c>
      <c r="F4" s="2">
        <f>'16'!F29</f>
        <v>20160</v>
      </c>
      <c r="G4" s="2">
        <f>'16'!G29</f>
        <v>210</v>
      </c>
      <c r="H4" s="2">
        <f>'16'!H29</f>
        <v>36365</v>
      </c>
      <c r="I4" s="2">
        <f>'16'!I29</f>
        <v>1619</v>
      </c>
      <c r="J4" s="2">
        <f>'16'!J29</f>
        <v>530</v>
      </c>
      <c r="K4" s="2">
        <f>'16'!K29</f>
        <v>511</v>
      </c>
      <c r="L4" s="2">
        <f>'16'!L29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404078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'17'!D29</f>
        <v>404078</v>
      </c>
      <c r="E4" s="2">
        <f>'17'!E29</f>
        <v>11060</v>
      </c>
      <c r="F4" s="2">
        <f>'17'!F29</f>
        <v>20160</v>
      </c>
      <c r="G4" s="2">
        <f>'17'!G29</f>
        <v>210</v>
      </c>
      <c r="H4" s="2">
        <f>'17'!H29</f>
        <v>36365</v>
      </c>
      <c r="I4" s="2">
        <f>'17'!I29</f>
        <v>1619</v>
      </c>
      <c r="J4" s="2">
        <f>'17'!J29</f>
        <v>530</v>
      </c>
      <c r="K4" s="2">
        <f>'17'!K29</f>
        <v>511</v>
      </c>
      <c r="L4" s="2">
        <f>'17'!L29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404078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'18'!D29</f>
        <v>404078</v>
      </c>
      <c r="E4" s="2">
        <f>'18'!E29</f>
        <v>11060</v>
      </c>
      <c r="F4" s="2">
        <f>'18'!F29</f>
        <v>20160</v>
      </c>
      <c r="G4" s="2">
        <f>'18'!G29</f>
        <v>210</v>
      </c>
      <c r="H4" s="2">
        <f>'18'!H29</f>
        <v>36365</v>
      </c>
      <c r="I4" s="2">
        <f>'18'!I29</f>
        <v>1619</v>
      </c>
      <c r="J4" s="2">
        <f>'18'!J29</f>
        <v>530</v>
      </c>
      <c r="K4" s="2">
        <f>'18'!K29</f>
        <v>511</v>
      </c>
      <c r="L4" s="2">
        <f>'18'!L29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404078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A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48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2" x14ac:dyDescent="0.25">
      <c r="A4" s="90" t="s">
        <v>1</v>
      </c>
      <c r="B4" s="90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91"/>
      <c r="O4" s="91"/>
      <c r="P4" s="91"/>
      <c r="Q4" s="91"/>
      <c r="R4" s="91"/>
      <c r="S4" s="91"/>
      <c r="T4" s="91"/>
    </row>
    <row r="5" spans="1:22" x14ac:dyDescent="0.25">
      <c r="A5" s="90" t="s">
        <v>2</v>
      </c>
      <c r="B5" s="9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76" t="s">
        <v>38</v>
      </c>
      <c r="B28" s="77"/>
      <c r="C28" s="78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79" t="s">
        <v>39</v>
      </c>
      <c r="B29" s="80"/>
      <c r="C29" s="81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3" priority="43" operator="equal">
      <formula>212030016606640</formula>
    </cfRule>
  </conditionalFormatting>
  <conditionalFormatting sqref="D29 E4:E6 E28:K29">
    <cfRule type="cellIs" dxfId="1342" priority="41" operator="equal">
      <formula>$E$4</formula>
    </cfRule>
    <cfRule type="cellIs" dxfId="1341" priority="42" operator="equal">
      <formula>2120</formula>
    </cfRule>
  </conditionalFormatting>
  <conditionalFormatting sqref="D29:E29 F4:F6 F28:F29">
    <cfRule type="cellIs" dxfId="1340" priority="39" operator="equal">
      <formula>$F$4</formula>
    </cfRule>
    <cfRule type="cellIs" dxfId="1339" priority="40" operator="equal">
      <formula>300</formula>
    </cfRule>
  </conditionalFormatting>
  <conditionalFormatting sqref="G4:G6 G28:G29">
    <cfRule type="cellIs" dxfId="1338" priority="37" operator="equal">
      <formula>$G$4</formula>
    </cfRule>
    <cfRule type="cellIs" dxfId="1337" priority="38" operator="equal">
      <formula>1660</formula>
    </cfRule>
  </conditionalFormatting>
  <conditionalFormatting sqref="H4:H6 H28:H29">
    <cfRule type="cellIs" dxfId="1336" priority="35" operator="equal">
      <formula>$H$4</formula>
    </cfRule>
    <cfRule type="cellIs" dxfId="1335" priority="36" operator="equal">
      <formula>6640</formula>
    </cfRule>
  </conditionalFormatting>
  <conditionalFormatting sqref="T6:T28">
    <cfRule type="cellIs" dxfId="1334" priority="34" operator="lessThan">
      <formula>0</formula>
    </cfRule>
  </conditionalFormatting>
  <conditionalFormatting sqref="T7:T27">
    <cfRule type="cellIs" dxfId="1333" priority="31" operator="lessThan">
      <formula>0</formula>
    </cfRule>
    <cfRule type="cellIs" dxfId="1332" priority="32" operator="lessThan">
      <formula>0</formula>
    </cfRule>
    <cfRule type="cellIs" dxfId="1331" priority="33" operator="lessThan">
      <formula>0</formula>
    </cfRule>
  </conditionalFormatting>
  <conditionalFormatting sqref="E4:E6 E28:K28">
    <cfRule type="cellIs" dxfId="1330" priority="30" operator="equal">
      <formula>$E$4</formula>
    </cfRule>
  </conditionalFormatting>
  <conditionalFormatting sqref="D28:D29 D6 D4:M4">
    <cfRule type="cellIs" dxfId="1329" priority="29" operator="equal">
      <formula>$D$4</formula>
    </cfRule>
  </conditionalFormatting>
  <conditionalFormatting sqref="I4:I6 I28:I29">
    <cfRule type="cellIs" dxfId="1328" priority="28" operator="equal">
      <formula>$I$4</formula>
    </cfRule>
  </conditionalFormatting>
  <conditionalFormatting sqref="J4:J6 J28:J29">
    <cfRule type="cellIs" dxfId="1327" priority="27" operator="equal">
      <formula>$J$4</formula>
    </cfRule>
  </conditionalFormatting>
  <conditionalFormatting sqref="K4:K6 K28:K29">
    <cfRule type="cellIs" dxfId="1326" priority="26" operator="equal">
      <formula>$K$4</formula>
    </cfRule>
  </conditionalFormatting>
  <conditionalFormatting sqref="M4:M6">
    <cfRule type="cellIs" dxfId="1325" priority="25" operator="equal">
      <formula>$L$4</formula>
    </cfRule>
  </conditionalFormatting>
  <conditionalFormatting sqref="T7:T28">
    <cfRule type="cellIs" dxfId="1324" priority="22" operator="lessThan">
      <formula>0</formula>
    </cfRule>
    <cfRule type="cellIs" dxfId="1323" priority="23" operator="lessThan">
      <formula>0</formula>
    </cfRule>
    <cfRule type="cellIs" dxfId="1322" priority="24" operator="lessThan">
      <formula>0</formula>
    </cfRule>
  </conditionalFormatting>
  <conditionalFormatting sqref="D5:K5">
    <cfRule type="cellIs" dxfId="1321" priority="21" operator="greaterThan">
      <formula>0</formula>
    </cfRule>
  </conditionalFormatting>
  <conditionalFormatting sqref="T6:T28">
    <cfRule type="cellIs" dxfId="1320" priority="20" operator="lessThan">
      <formula>0</formula>
    </cfRule>
  </conditionalFormatting>
  <conditionalFormatting sqref="T7:T27">
    <cfRule type="cellIs" dxfId="1319" priority="17" operator="lessThan">
      <formula>0</formula>
    </cfRule>
    <cfRule type="cellIs" dxfId="1318" priority="18" operator="lessThan">
      <formula>0</formula>
    </cfRule>
    <cfRule type="cellIs" dxfId="1317" priority="19" operator="lessThan">
      <formula>0</formula>
    </cfRule>
  </conditionalFormatting>
  <conditionalFormatting sqref="T7:T28">
    <cfRule type="cellIs" dxfId="1316" priority="14" operator="lessThan">
      <formula>0</formula>
    </cfRule>
    <cfRule type="cellIs" dxfId="1315" priority="15" operator="lessThan">
      <formula>0</formula>
    </cfRule>
    <cfRule type="cellIs" dxfId="1314" priority="16" operator="lessThan">
      <formula>0</formula>
    </cfRule>
  </conditionalFormatting>
  <conditionalFormatting sqref="D5:K5">
    <cfRule type="cellIs" dxfId="1313" priority="13" operator="greaterThan">
      <formula>0</formula>
    </cfRule>
  </conditionalFormatting>
  <conditionalFormatting sqref="L4 L6 L28:L29">
    <cfRule type="cellIs" dxfId="1312" priority="12" operator="equal">
      <formula>$L$4</formula>
    </cfRule>
  </conditionalFormatting>
  <conditionalFormatting sqref="D7:S7">
    <cfRule type="cellIs" dxfId="1311" priority="11" operator="greaterThan">
      <formula>0</formula>
    </cfRule>
  </conditionalFormatting>
  <conditionalFormatting sqref="D9:S9">
    <cfRule type="cellIs" dxfId="1310" priority="10" operator="greaterThan">
      <formula>0</formula>
    </cfRule>
  </conditionalFormatting>
  <conditionalFormatting sqref="D11:S11">
    <cfRule type="cellIs" dxfId="1309" priority="9" operator="greaterThan">
      <formula>0</formula>
    </cfRule>
  </conditionalFormatting>
  <conditionalFormatting sqref="D13:S13">
    <cfRule type="cellIs" dxfId="1308" priority="8" operator="greaterThan">
      <formula>0</formula>
    </cfRule>
  </conditionalFormatting>
  <conditionalFormatting sqref="D15:S15">
    <cfRule type="cellIs" dxfId="1307" priority="7" operator="greaterThan">
      <formula>0</formula>
    </cfRule>
  </conditionalFormatting>
  <conditionalFormatting sqref="D17:S17">
    <cfRule type="cellIs" dxfId="1306" priority="6" operator="greaterThan">
      <formula>0</formula>
    </cfRule>
  </conditionalFormatting>
  <conditionalFormatting sqref="D19:S19">
    <cfRule type="cellIs" dxfId="1305" priority="5" operator="greaterThan">
      <formula>0</formula>
    </cfRule>
  </conditionalFormatting>
  <conditionalFormatting sqref="D21:S21">
    <cfRule type="cellIs" dxfId="1304" priority="4" operator="greaterThan">
      <formula>0</formula>
    </cfRule>
  </conditionalFormatting>
  <conditionalFormatting sqref="D23:S23">
    <cfRule type="cellIs" dxfId="1303" priority="3" operator="greaterThan">
      <formula>0</formula>
    </cfRule>
  </conditionalFormatting>
  <conditionalFormatting sqref="D25:S25">
    <cfRule type="cellIs" dxfId="1302" priority="2" operator="greaterThan">
      <formula>0</formula>
    </cfRule>
  </conditionalFormatting>
  <conditionalFormatting sqref="D27:S27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'19'!D29</f>
        <v>404078</v>
      </c>
      <c r="E4" s="2">
        <f>'19'!E29</f>
        <v>11060</v>
      </c>
      <c r="F4" s="2">
        <f>'19'!F29</f>
        <v>20160</v>
      </c>
      <c r="G4" s="2">
        <f>'19'!G29</f>
        <v>210</v>
      </c>
      <c r="H4" s="2">
        <f>'19'!H29</f>
        <v>36365</v>
      </c>
      <c r="I4" s="2">
        <f>'19'!I29</f>
        <v>1619</v>
      </c>
      <c r="J4" s="2">
        <f>'19'!J29</f>
        <v>530</v>
      </c>
      <c r="K4" s="2">
        <f>'19'!K29</f>
        <v>511</v>
      </c>
      <c r="L4" s="2">
        <f>'19'!L29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404078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'20'!D29</f>
        <v>404078</v>
      </c>
      <c r="E4" s="2">
        <f>'20'!E29</f>
        <v>11060</v>
      </c>
      <c r="F4" s="2">
        <f>'20'!F29</f>
        <v>20160</v>
      </c>
      <c r="G4" s="2">
        <f>'20'!G29</f>
        <v>210</v>
      </c>
      <c r="H4" s="2">
        <f>'20'!H29</f>
        <v>36365</v>
      </c>
      <c r="I4" s="2">
        <f>'20'!I29</f>
        <v>1619</v>
      </c>
      <c r="J4" s="2">
        <f>'20'!J29</f>
        <v>530</v>
      </c>
      <c r="K4" s="2">
        <f>'20'!K29</f>
        <v>511</v>
      </c>
      <c r="L4" s="2">
        <f>'20'!L29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404078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'21'!D29</f>
        <v>404078</v>
      </c>
      <c r="E4" s="2">
        <f>'21'!E29</f>
        <v>11060</v>
      </c>
      <c r="F4" s="2">
        <f>'21'!F29</f>
        <v>20160</v>
      </c>
      <c r="G4" s="2">
        <f>'21'!G29</f>
        <v>210</v>
      </c>
      <c r="H4" s="2">
        <f>'21'!H29</f>
        <v>36365</v>
      </c>
      <c r="I4" s="2">
        <f>'21'!I29</f>
        <v>1619</v>
      </c>
      <c r="J4" s="2">
        <f>'21'!J29</f>
        <v>530</v>
      </c>
      <c r="K4" s="2">
        <f>'21'!K29</f>
        <v>511</v>
      </c>
      <c r="L4" s="2">
        <f>'21'!L29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404078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'22'!D29</f>
        <v>404078</v>
      </c>
      <c r="E4" s="2">
        <f>'22'!E29</f>
        <v>11060</v>
      </c>
      <c r="F4" s="2">
        <f>'22'!F29</f>
        <v>20160</v>
      </c>
      <c r="G4" s="2">
        <f>'22'!G29</f>
        <v>210</v>
      </c>
      <c r="H4" s="2">
        <f>'22'!H29</f>
        <v>36365</v>
      </c>
      <c r="I4" s="2">
        <f>'22'!I29</f>
        <v>1619</v>
      </c>
      <c r="J4" s="2">
        <f>'22'!J29</f>
        <v>530</v>
      </c>
      <c r="K4" s="2">
        <f>'22'!K29</f>
        <v>511</v>
      </c>
      <c r="L4" s="2">
        <f>'22'!L29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404078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'23'!D29</f>
        <v>404078</v>
      </c>
      <c r="E4" s="2">
        <f>'23'!E29</f>
        <v>11060</v>
      </c>
      <c r="F4" s="2">
        <f>'23'!F29</f>
        <v>20160</v>
      </c>
      <c r="G4" s="2">
        <f>'23'!G29</f>
        <v>210</v>
      </c>
      <c r="H4" s="2">
        <f>'23'!H29</f>
        <v>36365</v>
      </c>
      <c r="I4" s="2">
        <f>'23'!I29</f>
        <v>1619</v>
      </c>
      <c r="J4" s="2">
        <f>'23'!J29</f>
        <v>530</v>
      </c>
      <c r="K4" s="2">
        <f>'23'!K29</f>
        <v>511</v>
      </c>
      <c r="L4" s="2">
        <f>'23'!L29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404078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9" sqref="F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'24'!D29</f>
        <v>404078</v>
      </c>
      <c r="E4" s="2">
        <f>'24'!E29</f>
        <v>11060</v>
      </c>
      <c r="F4" s="2">
        <f>'24'!F29</f>
        <v>20160</v>
      </c>
      <c r="G4" s="2">
        <f>'24'!G29</f>
        <v>210</v>
      </c>
      <c r="H4" s="2">
        <f>'24'!H29</f>
        <v>36365</v>
      </c>
      <c r="I4" s="2">
        <f>'24'!I29</f>
        <v>1619</v>
      </c>
      <c r="J4" s="2">
        <f>'24'!J29</f>
        <v>530</v>
      </c>
      <c r="K4" s="2">
        <f>'24'!K29</f>
        <v>511</v>
      </c>
      <c r="L4" s="2">
        <f>'24'!L29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404078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'25'!D29</f>
        <v>404078</v>
      </c>
      <c r="E4" s="2">
        <f>'25'!E29</f>
        <v>11060</v>
      </c>
      <c r="F4" s="2">
        <f>'25'!F29</f>
        <v>20160</v>
      </c>
      <c r="G4" s="2">
        <f>'25'!G29</f>
        <v>210</v>
      </c>
      <c r="H4" s="2">
        <f>'25'!H29</f>
        <v>36365</v>
      </c>
      <c r="I4" s="2">
        <f>'25'!I29</f>
        <v>1619</v>
      </c>
      <c r="J4" s="2">
        <f>'25'!J29</f>
        <v>530</v>
      </c>
      <c r="K4" s="2">
        <f>'25'!K29</f>
        <v>511</v>
      </c>
      <c r="L4" s="2">
        <f>'25'!L29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404078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'26'!D29</f>
        <v>404078</v>
      </c>
      <c r="E4" s="2">
        <f>'26'!E29</f>
        <v>11060</v>
      </c>
      <c r="F4" s="2">
        <f>'26'!F29</f>
        <v>20160</v>
      </c>
      <c r="G4" s="2">
        <f>'26'!G29</f>
        <v>210</v>
      </c>
      <c r="H4" s="2">
        <f>'26'!H29</f>
        <v>36365</v>
      </c>
      <c r="I4" s="2">
        <f>'26'!I29</f>
        <v>1619</v>
      </c>
      <c r="J4" s="2">
        <f>'26'!J29</f>
        <v>530</v>
      </c>
      <c r="K4" s="2">
        <f>'26'!K29</f>
        <v>511</v>
      </c>
      <c r="L4" s="2">
        <f>'26'!L29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404078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'27'!D29</f>
        <v>404078</v>
      </c>
      <c r="E4" s="2">
        <f>'27'!E29</f>
        <v>11060</v>
      </c>
      <c r="F4" s="2">
        <f>'27'!F29</f>
        <v>20160</v>
      </c>
      <c r="G4" s="2">
        <f>'27'!G29</f>
        <v>210</v>
      </c>
      <c r="H4" s="2">
        <f>'27'!H29</f>
        <v>36365</v>
      </c>
      <c r="I4" s="2">
        <f>'27'!I29</f>
        <v>1619</v>
      </c>
      <c r="J4" s="2">
        <f>'27'!J29</f>
        <v>530</v>
      </c>
      <c r="K4" s="2">
        <f>'27'!K29</f>
        <v>511</v>
      </c>
      <c r="L4" s="2">
        <f>'27'!L29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404078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'28'!D29</f>
        <v>404078</v>
      </c>
      <c r="E4" s="2">
        <f>'28'!E29</f>
        <v>11060</v>
      </c>
      <c r="F4" s="2">
        <f>'28'!F29</f>
        <v>20160</v>
      </c>
      <c r="G4" s="2">
        <f>'28'!G29</f>
        <v>210</v>
      </c>
      <c r="H4" s="2">
        <f>'28'!H29</f>
        <v>36365</v>
      </c>
      <c r="I4" s="2">
        <f>'28'!I29</f>
        <v>1619</v>
      </c>
      <c r="J4" s="2">
        <f>'28'!J29</f>
        <v>530</v>
      </c>
      <c r="K4" s="2">
        <f>'28'!K29</f>
        <v>511</v>
      </c>
      <c r="L4" s="2">
        <f>'28'!L29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404078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'29'!D29</f>
        <v>404078</v>
      </c>
      <c r="E4" s="2">
        <f>'29'!E29</f>
        <v>11060</v>
      </c>
      <c r="F4" s="2">
        <f>'29'!F29</f>
        <v>20160</v>
      </c>
      <c r="G4" s="2">
        <f>'29'!G29</f>
        <v>210</v>
      </c>
      <c r="H4" s="2">
        <f>'29'!H29</f>
        <v>36365</v>
      </c>
      <c r="I4" s="2">
        <f>'29'!I29</f>
        <v>1619</v>
      </c>
      <c r="J4" s="2">
        <f>'29'!J29</f>
        <v>530</v>
      </c>
      <c r="K4" s="2">
        <f>'29'!K29</f>
        <v>511</v>
      </c>
      <c r="L4" s="2">
        <f>'29'!L29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404078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'30'!D29</f>
        <v>404078</v>
      </c>
      <c r="E4" s="2">
        <f>'30'!E29</f>
        <v>11060</v>
      </c>
      <c r="F4" s="2">
        <f>'30'!F29</f>
        <v>20160</v>
      </c>
      <c r="G4" s="2">
        <f>'30'!G29</f>
        <v>210</v>
      </c>
      <c r="H4" s="2">
        <f>'30'!H29</f>
        <v>36365</v>
      </c>
      <c r="I4" s="2">
        <f>'30'!I29</f>
        <v>1619</v>
      </c>
      <c r="J4" s="2">
        <f>'30'!J29</f>
        <v>530</v>
      </c>
      <c r="K4" s="2">
        <f>'30'!K29</f>
        <v>511</v>
      </c>
      <c r="L4" s="2">
        <f>'30'!L29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404078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D11" sqref="D1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67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3129151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161833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270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29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166663</v>
      </c>
      <c r="N7" s="24">
        <f>D7+E7*20+F7*10+G7*9+H7*9+I7*191+J7*191+K7*182+L7*100</f>
        <v>177671</v>
      </c>
      <c r="O7" s="25">
        <f>M7*2.75%</f>
        <v>4583.2325000000001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1165</v>
      </c>
      <c r="R7" s="24">
        <f>M7-(M7*2.75%)+I7*191+J7*191+K7*182+L7*100-Q7</f>
        <v>171922.76749999999</v>
      </c>
      <c r="S7" s="25">
        <f>M7*0.95%</f>
        <v>1583.2984999999999</v>
      </c>
      <c r="T7" s="27">
        <f>S7-Q7</f>
        <v>418.29849999999988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76776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130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510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87666</v>
      </c>
      <c r="N8" s="24">
        <f t="shared" ref="N8:N27" si="1">D8+E8*20+F8*10+G8*9+H8*9+I8*191+J8*191+K8*182+L8*100</f>
        <v>94351</v>
      </c>
      <c r="O8" s="25">
        <f t="shared" ref="O8:O27" si="2">M8*2.75%</f>
        <v>2410.8150000000001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1154</v>
      </c>
      <c r="R8" s="24">
        <f t="shared" ref="R8:R27" si="3">M8-(M8*2.75%)+I8*191+J8*191+K8*182+L8*100-Q8</f>
        <v>90786.184999999998</v>
      </c>
      <c r="S8" s="25">
        <f t="shared" ref="S8:S27" si="4">M8*0.95%</f>
        <v>832.827</v>
      </c>
      <c r="T8" s="27">
        <f t="shared" ref="T8:T27" si="5">S8-Q8</f>
        <v>-321.173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253945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600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2390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38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8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288675</v>
      </c>
      <c r="N9" s="24">
        <f t="shared" si="1"/>
        <v>298371</v>
      </c>
      <c r="O9" s="25">
        <f t="shared" si="2"/>
        <v>7938.5625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1766</v>
      </c>
      <c r="R9" s="24">
        <f t="shared" si="3"/>
        <v>288666.4375</v>
      </c>
      <c r="S9" s="25">
        <f t="shared" si="4"/>
        <v>2742.4124999999999</v>
      </c>
      <c r="T9" s="27">
        <f t="shared" si="5"/>
        <v>976.41249999999991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71594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60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63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76764</v>
      </c>
      <c r="N10" s="24">
        <f t="shared" si="1"/>
        <v>91754</v>
      </c>
      <c r="O10" s="25">
        <f t="shared" si="2"/>
        <v>2111.0100000000002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342</v>
      </c>
      <c r="R10" s="24">
        <f t="shared" si="3"/>
        <v>89300.99</v>
      </c>
      <c r="S10" s="25">
        <f t="shared" si="4"/>
        <v>729.25800000000004</v>
      </c>
      <c r="T10" s="27">
        <f t="shared" si="5"/>
        <v>387.25800000000004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136054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470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1740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9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161964</v>
      </c>
      <c r="N11" s="24">
        <f t="shared" si="1"/>
        <v>177545</v>
      </c>
      <c r="O11" s="25">
        <f t="shared" si="2"/>
        <v>4454.01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677</v>
      </c>
      <c r="R11" s="24">
        <f t="shared" si="3"/>
        <v>172413.99</v>
      </c>
      <c r="S11" s="25">
        <f t="shared" si="4"/>
        <v>1538.6579999999999</v>
      </c>
      <c r="T11" s="27">
        <f t="shared" si="5"/>
        <v>861.6579999999999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86837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80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300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19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91337</v>
      </c>
      <c r="N12" s="24">
        <f t="shared" si="1"/>
        <v>101336</v>
      </c>
      <c r="O12" s="25">
        <f t="shared" si="2"/>
        <v>2511.7674999999999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879</v>
      </c>
      <c r="R12" s="24">
        <f t="shared" si="3"/>
        <v>97945.232499999998</v>
      </c>
      <c r="S12" s="25">
        <f t="shared" si="4"/>
        <v>867.70150000000001</v>
      </c>
      <c r="T12" s="27">
        <f t="shared" si="5"/>
        <v>-11.29849999999999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101996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101996</v>
      </c>
      <c r="N13" s="24">
        <f t="shared" si="1"/>
        <v>101996</v>
      </c>
      <c r="O13" s="25">
        <f t="shared" si="2"/>
        <v>2804.89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29</v>
      </c>
      <c r="R13" s="24">
        <f t="shared" si="3"/>
        <v>99162.11</v>
      </c>
      <c r="S13" s="25">
        <f t="shared" si="4"/>
        <v>968.96199999999999</v>
      </c>
      <c r="T13" s="27">
        <f t="shared" si="5"/>
        <v>939.96199999999999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162296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940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177016</v>
      </c>
      <c r="N14" s="24">
        <f t="shared" si="1"/>
        <v>191970</v>
      </c>
      <c r="O14" s="25">
        <f t="shared" si="2"/>
        <v>4867.9399999999996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1512</v>
      </c>
      <c r="R14" s="24">
        <f t="shared" si="3"/>
        <v>185590.06</v>
      </c>
      <c r="S14" s="25">
        <f t="shared" si="4"/>
        <v>1681.652</v>
      </c>
      <c r="T14" s="27">
        <f t="shared" si="5"/>
        <v>169.65200000000004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269815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170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41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28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277345</v>
      </c>
      <c r="N15" s="24">
        <f t="shared" si="1"/>
        <v>294283</v>
      </c>
      <c r="O15" s="25">
        <f t="shared" si="2"/>
        <v>7626.9875000000002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1949</v>
      </c>
      <c r="R15" s="24">
        <f t="shared" si="3"/>
        <v>284707.01250000001</v>
      </c>
      <c r="S15" s="25">
        <f t="shared" si="4"/>
        <v>2634.7775000000001</v>
      </c>
      <c r="T15" s="27">
        <f t="shared" si="5"/>
        <v>685.77750000000015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179070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160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1290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195730</v>
      </c>
      <c r="N16" s="24">
        <f t="shared" si="1"/>
        <v>210893</v>
      </c>
      <c r="O16" s="25">
        <f t="shared" si="2"/>
        <v>5382.5749999999998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1940</v>
      </c>
      <c r="R16" s="24">
        <f t="shared" si="3"/>
        <v>203570.42499999999</v>
      </c>
      <c r="S16" s="25">
        <f t="shared" si="4"/>
        <v>1859.4349999999999</v>
      </c>
      <c r="T16" s="27">
        <f t="shared" si="5"/>
        <v>-80.565000000000055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129983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620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900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147733</v>
      </c>
      <c r="N17" s="24">
        <f t="shared" si="1"/>
        <v>156193</v>
      </c>
      <c r="O17" s="25">
        <f t="shared" si="2"/>
        <v>4062.6574999999998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916</v>
      </c>
      <c r="R17" s="24">
        <f t="shared" si="3"/>
        <v>151214.3425</v>
      </c>
      <c r="S17" s="25">
        <f t="shared" si="4"/>
        <v>1403.4635000000001</v>
      </c>
      <c r="T17" s="27">
        <f t="shared" si="5"/>
        <v>487.46350000000007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135570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13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139070</v>
      </c>
      <c r="N18" s="24">
        <f t="shared" si="1"/>
        <v>150986</v>
      </c>
      <c r="O18" s="25">
        <f t="shared" si="2"/>
        <v>3824.4250000000002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1957</v>
      </c>
      <c r="R18" s="24">
        <f t="shared" si="3"/>
        <v>145204.57500000001</v>
      </c>
      <c r="S18" s="25">
        <f t="shared" si="4"/>
        <v>1321.165</v>
      </c>
      <c r="T18" s="27">
        <f t="shared" si="5"/>
        <v>-635.83500000000004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197313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70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320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960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71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15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211543</v>
      </c>
      <c r="N19" s="24">
        <f t="shared" si="1"/>
        <v>227834</v>
      </c>
      <c r="O19" s="25">
        <f t="shared" si="2"/>
        <v>5817.4324999999999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1540</v>
      </c>
      <c r="R19" s="24">
        <f t="shared" si="3"/>
        <v>220476.5675</v>
      </c>
      <c r="S19" s="25">
        <f t="shared" si="4"/>
        <v>2009.6585</v>
      </c>
      <c r="T19" s="27">
        <f t="shared" si="5"/>
        <v>469.6585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90168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110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280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35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12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93788</v>
      </c>
      <c r="N20" s="24">
        <f t="shared" si="1"/>
        <v>102657</v>
      </c>
      <c r="O20" s="25">
        <f t="shared" si="2"/>
        <v>2579.17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1961</v>
      </c>
      <c r="R20" s="24">
        <f t="shared" si="3"/>
        <v>98116.83</v>
      </c>
      <c r="S20" s="25">
        <f t="shared" si="4"/>
        <v>890.98599999999999</v>
      </c>
      <c r="T20" s="27">
        <f t="shared" si="5"/>
        <v>-1070.0140000000001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98862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250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310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510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60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111552</v>
      </c>
      <c r="N21" s="24">
        <f t="shared" si="1"/>
        <v>124650</v>
      </c>
      <c r="O21" s="25">
        <f t="shared" si="2"/>
        <v>3067.68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313</v>
      </c>
      <c r="R21" s="24">
        <f t="shared" si="3"/>
        <v>121269.32</v>
      </c>
      <c r="S21" s="25">
        <f t="shared" si="4"/>
        <v>1059.7439999999999</v>
      </c>
      <c r="T21" s="27">
        <f t="shared" si="5"/>
        <v>746.74399999999991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224529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620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300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246829</v>
      </c>
      <c r="N22" s="24">
        <f t="shared" si="1"/>
        <v>272816</v>
      </c>
      <c r="O22" s="25">
        <f t="shared" si="2"/>
        <v>6787.7974999999997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1753</v>
      </c>
      <c r="R22" s="24">
        <f t="shared" si="3"/>
        <v>264275.20250000001</v>
      </c>
      <c r="S22" s="25">
        <f t="shared" si="4"/>
        <v>2344.8755000000001</v>
      </c>
      <c r="T22" s="27">
        <f t="shared" si="5"/>
        <v>591.8755000000001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107260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20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107260</v>
      </c>
      <c r="N23" s="24">
        <f t="shared" si="1"/>
        <v>115630</v>
      </c>
      <c r="O23" s="25">
        <f t="shared" si="2"/>
        <v>2949.65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970</v>
      </c>
      <c r="R23" s="24">
        <f t="shared" si="3"/>
        <v>111710.35</v>
      </c>
      <c r="S23" s="25">
        <f t="shared" si="4"/>
        <v>1018.97</v>
      </c>
      <c r="T23" s="27">
        <f t="shared" si="5"/>
        <v>48.970000000000027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282010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490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830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2420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56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323690</v>
      </c>
      <c r="N24" s="24">
        <f t="shared" si="1"/>
        <v>338026</v>
      </c>
      <c r="O24" s="25">
        <f t="shared" si="2"/>
        <v>8901.4750000000004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1794</v>
      </c>
      <c r="R24" s="24">
        <f t="shared" si="3"/>
        <v>327330.52500000002</v>
      </c>
      <c r="S24" s="25">
        <f t="shared" si="4"/>
        <v>3075.0549999999998</v>
      </c>
      <c r="T24" s="27">
        <f t="shared" si="5"/>
        <v>1281.0549999999998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126897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20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1000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55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7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139677</v>
      </c>
      <c r="N25" s="24">
        <f t="shared" si="1"/>
        <v>154613</v>
      </c>
      <c r="O25" s="25">
        <f t="shared" si="2"/>
        <v>3841.1174999999998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1073</v>
      </c>
      <c r="R25" s="24">
        <f t="shared" si="3"/>
        <v>149698.88250000001</v>
      </c>
      <c r="S25" s="25">
        <f t="shared" si="4"/>
        <v>1326.9314999999999</v>
      </c>
      <c r="T25" s="27">
        <f t="shared" si="5"/>
        <v>253.93149999999991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130194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66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143434</v>
      </c>
      <c r="N26" s="24">
        <f t="shared" si="1"/>
        <v>159680</v>
      </c>
      <c r="O26" s="25">
        <f t="shared" si="2"/>
        <v>3944.4349999999999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1150</v>
      </c>
      <c r="R26" s="24">
        <f t="shared" si="3"/>
        <v>154585.565</v>
      </c>
      <c r="S26" s="25">
        <f t="shared" si="4"/>
        <v>1362.623</v>
      </c>
      <c r="T26" s="27">
        <f t="shared" si="5"/>
        <v>212.62300000000005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132801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33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133501</v>
      </c>
      <c r="N27" s="40">
        <f t="shared" si="1"/>
        <v>146956</v>
      </c>
      <c r="O27" s="25">
        <f t="shared" si="2"/>
        <v>3671.2775000000001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1200</v>
      </c>
      <c r="R27" s="24">
        <f t="shared" si="3"/>
        <v>142084.7225</v>
      </c>
      <c r="S27" s="42">
        <f t="shared" si="4"/>
        <v>1268.2594999999999</v>
      </c>
      <c r="T27" s="43">
        <f t="shared" si="5"/>
        <v>68.259499999999889</v>
      </c>
    </row>
    <row r="28" spans="1:20" ht="16.5" thickBot="1" x14ac:dyDescent="0.3">
      <c r="A28" s="76" t="s">
        <v>38</v>
      </c>
      <c r="B28" s="77"/>
      <c r="C28" s="78"/>
      <c r="D28" s="44">
        <f>SUM(D7:D27)</f>
        <v>3155803</v>
      </c>
      <c r="E28" s="45">
        <f>SUM(E7:E27)</f>
        <v>3300</v>
      </c>
      <c r="F28" s="45">
        <f t="shared" ref="F28:T28" si="6">SUM(F7:F27)</f>
        <v>5230</v>
      </c>
      <c r="G28" s="45">
        <f t="shared" si="6"/>
        <v>1360</v>
      </c>
      <c r="H28" s="45">
        <f t="shared" si="6"/>
        <v>15210</v>
      </c>
      <c r="I28" s="45">
        <f t="shared" si="6"/>
        <v>1012</v>
      </c>
      <c r="J28" s="45">
        <f t="shared" si="6"/>
        <v>58</v>
      </c>
      <c r="K28" s="45">
        <f t="shared" si="6"/>
        <v>344</v>
      </c>
      <c r="L28" s="45">
        <f t="shared" si="6"/>
        <v>0</v>
      </c>
      <c r="M28" s="45">
        <f t="shared" si="6"/>
        <v>3423233</v>
      </c>
      <c r="N28" s="45">
        <f t="shared" si="6"/>
        <v>3690211</v>
      </c>
      <c r="O28" s="46">
        <f t="shared" si="6"/>
        <v>94138.907499999987</v>
      </c>
      <c r="P28" s="45">
        <f t="shared" si="6"/>
        <v>0</v>
      </c>
      <c r="Q28" s="45">
        <f t="shared" si="6"/>
        <v>26040</v>
      </c>
      <c r="R28" s="45">
        <f t="shared" si="6"/>
        <v>3570032.0924999998</v>
      </c>
      <c r="S28" s="45">
        <f t="shared" si="6"/>
        <v>32520.713499999998</v>
      </c>
      <c r="T28" s="47">
        <f t="shared" si="6"/>
        <v>6480.7134999999998</v>
      </c>
    </row>
    <row r="29" spans="1:20" ht="15.75" thickBot="1" x14ac:dyDescent="0.3">
      <c r="A29" s="79" t="s">
        <v>39</v>
      </c>
      <c r="B29" s="80"/>
      <c r="C29" s="81"/>
      <c r="D29" s="48">
        <f>D4+D5-D28</f>
        <v>404078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9" sqref="C9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96" t="s">
        <v>68</v>
      </c>
      <c r="B1" s="97"/>
      <c r="C1" s="97"/>
      <c r="D1" s="98"/>
      <c r="E1" s="66"/>
      <c r="F1" s="66"/>
    </row>
    <row r="2" spans="1:6" ht="26.25" x14ac:dyDescent="0.4">
      <c r="A2" s="67" t="s">
        <v>69</v>
      </c>
      <c r="B2" s="68" t="s">
        <v>70</v>
      </c>
      <c r="C2" s="69" t="s">
        <v>71</v>
      </c>
      <c r="D2" s="68" t="s">
        <v>72</v>
      </c>
      <c r="E2" s="65"/>
      <c r="F2" s="65"/>
    </row>
    <row r="3" spans="1:6" ht="26.25" x14ac:dyDescent="0.4">
      <c r="A3" s="67" t="s">
        <v>23</v>
      </c>
      <c r="B3" s="67">
        <v>60000</v>
      </c>
      <c r="C3" s="67">
        <f>Total!E7*20+Total!F7*10+Total!G7*9+Total!H7*9</f>
        <v>4830</v>
      </c>
      <c r="D3" s="67">
        <f>B3-C3</f>
        <v>55170</v>
      </c>
    </row>
    <row r="4" spans="1:6" ht="26.25" x14ac:dyDescent="0.4">
      <c r="A4" s="67" t="s">
        <v>32</v>
      </c>
      <c r="B4" s="67">
        <v>35000</v>
      </c>
      <c r="C4" s="67">
        <f>Total!E8*20+Total!F8*10+Total!G8*9+Total!H8*9</f>
        <v>10890</v>
      </c>
      <c r="D4" s="67">
        <f t="shared" ref="D4:D23" si="0">B4-C4</f>
        <v>24110</v>
      </c>
    </row>
    <row r="5" spans="1:6" ht="26.25" x14ac:dyDescent="0.4">
      <c r="A5" s="67" t="s">
        <v>24</v>
      </c>
      <c r="B5" s="67">
        <v>75000</v>
      </c>
      <c r="C5" s="67">
        <f>Total!E9*20+Total!F9*10+Total!G9*9+Total!H9*9</f>
        <v>34730</v>
      </c>
      <c r="D5" s="67">
        <f t="shared" si="0"/>
        <v>40270</v>
      </c>
    </row>
    <row r="6" spans="1:6" ht="26.25" x14ac:dyDescent="0.4">
      <c r="A6" s="67" t="s">
        <v>25</v>
      </c>
      <c r="B6" s="67">
        <v>30000</v>
      </c>
      <c r="C6" s="67">
        <f>Total!E10*20+Total!F10*10+Total!G10*9+Total!H10*9</f>
        <v>5170</v>
      </c>
      <c r="D6" s="67">
        <f t="shared" si="0"/>
        <v>24830</v>
      </c>
    </row>
    <row r="7" spans="1:6" ht="26.25" x14ac:dyDescent="0.4">
      <c r="A7" s="67" t="s">
        <v>26</v>
      </c>
      <c r="B7" s="67">
        <v>35000</v>
      </c>
      <c r="C7" s="67">
        <f>Total!E11*20+Total!F11*10+Total!G11*9+Total!H11*9</f>
        <v>25910</v>
      </c>
      <c r="D7" s="67">
        <f t="shared" si="0"/>
        <v>9090</v>
      </c>
      <c r="F7" s="70"/>
    </row>
    <row r="8" spans="1:6" ht="26.25" x14ac:dyDescent="0.4">
      <c r="A8" s="67" t="s">
        <v>27</v>
      </c>
      <c r="B8" s="67">
        <v>30000</v>
      </c>
      <c r="C8" s="67">
        <f>Total!E12*20+Total!F12*10+Total!G12*9+Total!H12*9</f>
        <v>4500</v>
      </c>
      <c r="D8" s="67">
        <f t="shared" si="0"/>
        <v>25500</v>
      </c>
    </row>
    <row r="9" spans="1:6" ht="26.25" x14ac:dyDescent="0.4">
      <c r="A9" s="67" t="s">
        <v>42</v>
      </c>
      <c r="B9" s="67">
        <v>30000</v>
      </c>
      <c r="C9" s="72">
        <f>Total!E13*20+Total!F13*10+Total!G13*9+Total!H13*9</f>
        <v>0</v>
      </c>
      <c r="D9" s="67">
        <f t="shared" si="0"/>
        <v>30000</v>
      </c>
    </row>
    <row r="10" spans="1:6" ht="26.25" x14ac:dyDescent="0.4">
      <c r="A10" s="67" t="s">
        <v>28</v>
      </c>
      <c r="B10" s="67">
        <v>70000</v>
      </c>
      <c r="C10" s="67">
        <f>Total!E14*20+Total!F14*10+Total!G14*9+Total!H14*9</f>
        <v>14720</v>
      </c>
      <c r="D10" s="67">
        <f t="shared" si="0"/>
        <v>55280</v>
      </c>
    </row>
    <row r="11" spans="1:6" ht="26.25" x14ac:dyDescent="0.4">
      <c r="A11" s="67" t="s">
        <v>29</v>
      </c>
      <c r="B11" s="67">
        <v>70000</v>
      </c>
      <c r="C11" s="67">
        <f>Total!E15*20+Total!F15*10+Total!G15*9+Total!H15*9</f>
        <v>7530</v>
      </c>
      <c r="D11" s="67">
        <f t="shared" si="0"/>
        <v>62470</v>
      </c>
    </row>
    <row r="12" spans="1:6" ht="26.25" x14ac:dyDescent="0.4">
      <c r="A12" s="67" t="s">
        <v>30</v>
      </c>
      <c r="B12" s="67">
        <v>70000</v>
      </c>
      <c r="C12" s="67">
        <f>Total!E16*20+Total!F16*10+Total!G16*9+Total!H16*9</f>
        <v>16660</v>
      </c>
      <c r="D12" s="67">
        <f t="shared" si="0"/>
        <v>53340</v>
      </c>
    </row>
    <row r="13" spans="1:6" ht="26.25" x14ac:dyDescent="0.4">
      <c r="A13" s="67" t="s">
        <v>31</v>
      </c>
      <c r="B13" s="67">
        <v>55000</v>
      </c>
      <c r="C13" s="67">
        <f>Total!E17*20+Total!F17*10+Total!G17*9+Total!H17*9</f>
        <v>17750</v>
      </c>
      <c r="D13" s="67">
        <f t="shared" si="0"/>
        <v>37250</v>
      </c>
    </row>
    <row r="14" spans="1:6" ht="26.25" x14ac:dyDescent="0.4">
      <c r="A14" s="67" t="s">
        <v>43</v>
      </c>
      <c r="B14" s="67">
        <v>40000</v>
      </c>
      <c r="C14" s="67">
        <f>Total!E18*20+Total!F18*10+Total!G18*9+Total!H18*9</f>
        <v>3500</v>
      </c>
      <c r="D14" s="67">
        <f t="shared" si="0"/>
        <v>36500</v>
      </c>
    </row>
    <row r="15" spans="1:6" ht="26.25" x14ac:dyDescent="0.4">
      <c r="A15" s="67" t="s">
        <v>44</v>
      </c>
      <c r="B15" s="67">
        <v>55000</v>
      </c>
      <c r="C15" s="67">
        <f>Total!E19*20+Total!F19*10+Total!G19*9+Total!H19*9</f>
        <v>14230</v>
      </c>
      <c r="D15" s="67">
        <f t="shared" si="0"/>
        <v>40770</v>
      </c>
    </row>
    <row r="16" spans="1:6" ht="26.25" x14ac:dyDescent="0.4">
      <c r="A16" s="67" t="s">
        <v>45</v>
      </c>
      <c r="B16" s="67">
        <v>30000</v>
      </c>
      <c r="C16" s="67">
        <f>Total!E20*20+Total!F20*10+Total!G20*9+Total!H20*9</f>
        <v>3620</v>
      </c>
      <c r="D16" s="67">
        <f t="shared" si="0"/>
        <v>26380</v>
      </c>
    </row>
    <row r="17" spans="1:4" ht="26.25" x14ac:dyDescent="0.4">
      <c r="A17" s="67" t="s">
        <v>46</v>
      </c>
      <c r="B17" s="67">
        <v>30000</v>
      </c>
      <c r="C17" s="67">
        <f>Total!E21*20+Total!F21*10+Total!G21*9+Total!H21*9</f>
        <v>12690</v>
      </c>
      <c r="D17" s="67">
        <f t="shared" si="0"/>
        <v>17310</v>
      </c>
    </row>
    <row r="18" spans="1:4" ht="26.25" x14ac:dyDescent="0.4">
      <c r="A18" s="67" t="s">
        <v>33</v>
      </c>
      <c r="B18" s="67">
        <v>75000</v>
      </c>
      <c r="C18" s="67">
        <f>Total!E22*20+Total!F22*10+Total!G22*9+Total!H22*9</f>
        <v>22300</v>
      </c>
      <c r="D18" s="67">
        <f t="shared" si="0"/>
        <v>52700</v>
      </c>
    </row>
    <row r="19" spans="1:4" ht="26.25" x14ac:dyDescent="0.4">
      <c r="A19" s="67" t="s">
        <v>34</v>
      </c>
      <c r="B19" s="67">
        <v>30000</v>
      </c>
      <c r="C19" s="72">
        <f>Total!E23*20+Total!F23*10+Total!G23*9+Total!H23*9</f>
        <v>0</v>
      </c>
      <c r="D19" s="67">
        <f t="shared" si="0"/>
        <v>30000</v>
      </c>
    </row>
    <row r="20" spans="1:4" ht="26.25" x14ac:dyDescent="0.4">
      <c r="A20" s="67" t="s">
        <v>35</v>
      </c>
      <c r="B20" s="67">
        <v>75000</v>
      </c>
      <c r="C20" s="67">
        <f>Total!E24*20+Total!F24*10+Total!G24*9+Total!H24*9</f>
        <v>41680</v>
      </c>
      <c r="D20" s="67">
        <f t="shared" si="0"/>
        <v>33320</v>
      </c>
    </row>
    <row r="21" spans="1:4" ht="26.25" x14ac:dyDescent="0.4">
      <c r="A21" s="67" t="s">
        <v>36</v>
      </c>
      <c r="B21" s="67">
        <v>35000</v>
      </c>
      <c r="C21" s="67">
        <f>Total!E25*20+Total!F25*10+Total!G25*9+Total!H25*9</f>
        <v>12780</v>
      </c>
      <c r="D21" s="67">
        <f t="shared" si="0"/>
        <v>22220</v>
      </c>
    </row>
    <row r="22" spans="1:4" ht="26.25" x14ac:dyDescent="0.4">
      <c r="A22" s="67" t="s">
        <v>47</v>
      </c>
      <c r="B22" s="67">
        <v>35000</v>
      </c>
      <c r="C22" s="67">
        <f>Total!E26*20+Total!F26*10+Total!G26*9+Total!H26*9</f>
        <v>13240</v>
      </c>
      <c r="D22" s="67">
        <f t="shared" si="0"/>
        <v>21760</v>
      </c>
    </row>
    <row r="23" spans="1:4" ht="26.25" x14ac:dyDescent="0.4">
      <c r="A23" s="67" t="s">
        <v>37</v>
      </c>
      <c r="B23" s="67">
        <v>35000</v>
      </c>
      <c r="C23" s="67">
        <f>Total!E27*20+Total!F27*10+Total!G27*9+Total!H27*9</f>
        <v>700</v>
      </c>
      <c r="D23" s="67">
        <f t="shared" si="0"/>
        <v>34300</v>
      </c>
    </row>
    <row r="24" spans="1:4" ht="26.25" x14ac:dyDescent="0.4">
      <c r="A24" s="71" t="s">
        <v>73</v>
      </c>
      <c r="B24" s="71">
        <f>SUM(B3:B23)</f>
        <v>1000000</v>
      </c>
      <c r="C24" s="71">
        <f t="shared" ref="C24:D24" si="1">SUM(C3:C23)</f>
        <v>267430</v>
      </c>
      <c r="D24" s="71">
        <f t="shared" si="1"/>
        <v>732570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7" activePane="bottomLeft" state="frozen"/>
      <selection pane="bottomLeft" activeCell="P19" sqref="P1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1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1" ht="18.75" x14ac:dyDescent="0.25">
      <c r="A3" s="86" t="s">
        <v>49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1" x14ac:dyDescent="0.25">
      <c r="A4" s="90" t="s">
        <v>1</v>
      </c>
      <c r="B4" s="90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91"/>
      <c r="O4" s="91"/>
      <c r="P4" s="91"/>
      <c r="Q4" s="91"/>
      <c r="R4" s="91"/>
      <c r="S4" s="91"/>
      <c r="T4" s="91"/>
    </row>
    <row r="5" spans="1:21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76" t="s">
        <v>38</v>
      </c>
      <c r="B28" s="77"/>
      <c r="C28" s="78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79" t="s">
        <v>39</v>
      </c>
      <c r="B29" s="80"/>
      <c r="C29" s="81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7" priority="43" operator="equal">
      <formula>212030016606640</formula>
    </cfRule>
  </conditionalFormatting>
  <conditionalFormatting sqref="D29 E4:E6 E28:K29">
    <cfRule type="cellIs" dxfId="1256" priority="41" operator="equal">
      <formula>$E$4</formula>
    </cfRule>
    <cfRule type="cellIs" dxfId="1255" priority="42" operator="equal">
      <formula>2120</formula>
    </cfRule>
  </conditionalFormatting>
  <conditionalFormatting sqref="D29:E29 F4:F6 F28:F29">
    <cfRule type="cellIs" dxfId="1254" priority="39" operator="equal">
      <formula>$F$4</formula>
    </cfRule>
    <cfRule type="cellIs" dxfId="1253" priority="40" operator="equal">
      <formula>300</formula>
    </cfRule>
  </conditionalFormatting>
  <conditionalFormatting sqref="G4:G6 G28:G29">
    <cfRule type="cellIs" dxfId="1252" priority="37" operator="equal">
      <formula>$G$4</formula>
    </cfRule>
    <cfRule type="cellIs" dxfId="1251" priority="38" operator="equal">
      <formula>1660</formula>
    </cfRule>
  </conditionalFormatting>
  <conditionalFormatting sqref="H4:H6 H28:H29">
    <cfRule type="cellIs" dxfId="1250" priority="35" operator="equal">
      <formula>$H$4</formula>
    </cfRule>
    <cfRule type="cellIs" dxfId="1249" priority="36" operator="equal">
      <formula>6640</formula>
    </cfRule>
  </conditionalFormatting>
  <conditionalFormatting sqref="T6:T28">
    <cfRule type="cellIs" dxfId="1248" priority="34" operator="lessThan">
      <formula>0</formula>
    </cfRule>
  </conditionalFormatting>
  <conditionalFormatting sqref="T7:T27">
    <cfRule type="cellIs" dxfId="1247" priority="31" operator="lessThan">
      <formula>0</formula>
    </cfRule>
    <cfRule type="cellIs" dxfId="1246" priority="32" operator="lessThan">
      <formula>0</formula>
    </cfRule>
    <cfRule type="cellIs" dxfId="1245" priority="33" operator="lessThan">
      <formula>0</formula>
    </cfRule>
  </conditionalFormatting>
  <conditionalFormatting sqref="E4:E6 E28:K28">
    <cfRule type="cellIs" dxfId="1244" priority="30" operator="equal">
      <formula>$E$4</formula>
    </cfRule>
  </conditionalFormatting>
  <conditionalFormatting sqref="D28:D29 D6 D4:M4">
    <cfRule type="cellIs" dxfId="1243" priority="29" operator="equal">
      <formula>$D$4</formula>
    </cfRule>
  </conditionalFormatting>
  <conditionalFormatting sqref="I4:I6 I28:I29">
    <cfRule type="cellIs" dxfId="1242" priority="28" operator="equal">
      <formula>$I$4</formula>
    </cfRule>
  </conditionalFormatting>
  <conditionalFormatting sqref="J4:J6 J28:J29">
    <cfRule type="cellIs" dxfId="1241" priority="27" operator="equal">
      <formula>$J$4</formula>
    </cfRule>
  </conditionalFormatting>
  <conditionalFormatting sqref="K4:K6 K28:K29">
    <cfRule type="cellIs" dxfId="1240" priority="26" operator="equal">
      <formula>$K$4</formula>
    </cfRule>
  </conditionalFormatting>
  <conditionalFormatting sqref="M4:M6">
    <cfRule type="cellIs" dxfId="1239" priority="25" operator="equal">
      <formula>$L$4</formula>
    </cfRule>
  </conditionalFormatting>
  <conditionalFormatting sqref="T7:T28">
    <cfRule type="cellIs" dxfId="1238" priority="22" operator="lessThan">
      <formula>0</formula>
    </cfRule>
    <cfRule type="cellIs" dxfId="1237" priority="23" operator="lessThan">
      <formula>0</formula>
    </cfRule>
    <cfRule type="cellIs" dxfId="1236" priority="24" operator="lessThan">
      <formula>0</formula>
    </cfRule>
  </conditionalFormatting>
  <conditionalFormatting sqref="D5:K5">
    <cfRule type="cellIs" dxfId="1235" priority="21" operator="greaterThan">
      <formula>0</formula>
    </cfRule>
  </conditionalFormatting>
  <conditionalFormatting sqref="T6:T28">
    <cfRule type="cellIs" dxfId="1234" priority="20" operator="lessThan">
      <formula>0</formula>
    </cfRule>
  </conditionalFormatting>
  <conditionalFormatting sqref="T7:T27">
    <cfRule type="cellIs" dxfId="1233" priority="17" operator="lessThan">
      <formula>0</formula>
    </cfRule>
    <cfRule type="cellIs" dxfId="1232" priority="18" operator="lessThan">
      <formula>0</formula>
    </cfRule>
    <cfRule type="cellIs" dxfId="1231" priority="19" operator="lessThan">
      <formula>0</formula>
    </cfRule>
  </conditionalFormatting>
  <conditionalFormatting sqref="T7:T28">
    <cfRule type="cellIs" dxfId="1230" priority="14" operator="lessThan">
      <formula>0</formula>
    </cfRule>
    <cfRule type="cellIs" dxfId="1229" priority="15" operator="lessThan">
      <formula>0</formula>
    </cfRule>
    <cfRule type="cellIs" dxfId="1228" priority="16" operator="lessThan">
      <formula>0</formula>
    </cfRule>
  </conditionalFormatting>
  <conditionalFormatting sqref="D5:K5">
    <cfRule type="cellIs" dxfId="1227" priority="13" operator="greaterThan">
      <formula>0</formula>
    </cfRule>
  </conditionalFormatting>
  <conditionalFormatting sqref="L4 L6 L28:L29">
    <cfRule type="cellIs" dxfId="1226" priority="12" operator="equal">
      <formula>$L$4</formula>
    </cfRule>
  </conditionalFormatting>
  <conditionalFormatting sqref="D7:S7">
    <cfRule type="cellIs" dxfId="1225" priority="11" operator="greaterThan">
      <formula>0</formula>
    </cfRule>
  </conditionalFormatting>
  <conditionalFormatting sqref="D9:S9">
    <cfRule type="cellIs" dxfId="1224" priority="10" operator="greaterThan">
      <formula>0</formula>
    </cfRule>
  </conditionalFormatting>
  <conditionalFormatting sqref="D11:S11">
    <cfRule type="cellIs" dxfId="1223" priority="9" operator="greaterThan">
      <formula>0</formula>
    </cfRule>
  </conditionalFormatting>
  <conditionalFormatting sqref="D13:S13">
    <cfRule type="cellIs" dxfId="1222" priority="8" operator="greaterThan">
      <formula>0</formula>
    </cfRule>
  </conditionalFormatting>
  <conditionalFormatting sqref="D15:S15">
    <cfRule type="cellIs" dxfId="1221" priority="7" operator="greaterThan">
      <formula>0</formula>
    </cfRule>
  </conditionalFormatting>
  <conditionalFormatting sqref="D17:S17">
    <cfRule type="cellIs" dxfId="1220" priority="6" operator="greaterThan">
      <formula>0</formula>
    </cfRule>
  </conditionalFormatting>
  <conditionalFormatting sqref="D19:S19">
    <cfRule type="cellIs" dxfId="1219" priority="5" operator="greaterThan">
      <formula>0</formula>
    </cfRule>
  </conditionalFormatting>
  <conditionalFormatting sqref="D21:S21">
    <cfRule type="cellIs" dxfId="1218" priority="4" operator="greaterThan">
      <formula>0</formula>
    </cfRule>
  </conditionalFormatting>
  <conditionalFormatting sqref="D23:S23">
    <cfRule type="cellIs" dxfId="1217" priority="3" operator="greaterThan">
      <formula>0</formula>
    </cfRule>
  </conditionalFormatting>
  <conditionalFormatting sqref="D25:S25">
    <cfRule type="cellIs" dxfId="1216" priority="2" operator="greaterThan">
      <formula>0</formula>
    </cfRule>
  </conditionalFormatting>
  <conditionalFormatting sqref="D27:S27">
    <cfRule type="cellIs" dxfId="121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52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76" t="s">
        <v>38</v>
      </c>
      <c r="B28" s="77"/>
      <c r="C28" s="78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79" t="s">
        <v>39</v>
      </c>
      <c r="B29" s="80"/>
      <c r="C29" s="81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4" priority="43" operator="equal">
      <formula>212030016606640</formula>
    </cfRule>
  </conditionalFormatting>
  <conditionalFormatting sqref="D29 E4:E6 E28:K29">
    <cfRule type="cellIs" dxfId="1213" priority="41" operator="equal">
      <formula>$E$4</formula>
    </cfRule>
    <cfRule type="cellIs" dxfId="1212" priority="42" operator="equal">
      <formula>2120</formula>
    </cfRule>
  </conditionalFormatting>
  <conditionalFormatting sqref="D29:E29 F4:F6 F28:F29">
    <cfRule type="cellIs" dxfId="1211" priority="39" operator="equal">
      <formula>$F$4</formula>
    </cfRule>
    <cfRule type="cellIs" dxfId="1210" priority="40" operator="equal">
      <formula>300</formula>
    </cfRule>
  </conditionalFormatting>
  <conditionalFormatting sqref="G4:G6 G28:G29">
    <cfRule type="cellIs" dxfId="1209" priority="37" operator="equal">
      <formula>$G$4</formula>
    </cfRule>
    <cfRule type="cellIs" dxfId="1208" priority="38" operator="equal">
      <formula>1660</formula>
    </cfRule>
  </conditionalFormatting>
  <conditionalFormatting sqref="H4:H6 H28:H29">
    <cfRule type="cellIs" dxfId="1207" priority="35" operator="equal">
      <formula>$H$4</formula>
    </cfRule>
    <cfRule type="cellIs" dxfId="1206" priority="36" operator="equal">
      <formula>6640</formula>
    </cfRule>
  </conditionalFormatting>
  <conditionalFormatting sqref="T6:T28">
    <cfRule type="cellIs" dxfId="1205" priority="34" operator="lessThan">
      <formula>0</formula>
    </cfRule>
  </conditionalFormatting>
  <conditionalFormatting sqref="T7:T27">
    <cfRule type="cellIs" dxfId="1204" priority="31" operator="lessThan">
      <formula>0</formula>
    </cfRule>
    <cfRule type="cellIs" dxfId="1203" priority="32" operator="lessThan">
      <formula>0</formula>
    </cfRule>
    <cfRule type="cellIs" dxfId="1202" priority="33" operator="lessThan">
      <formula>0</formula>
    </cfRule>
  </conditionalFormatting>
  <conditionalFormatting sqref="E4:E6 E28:K28">
    <cfRule type="cellIs" dxfId="1201" priority="30" operator="equal">
      <formula>$E$4</formula>
    </cfRule>
  </conditionalFormatting>
  <conditionalFormatting sqref="D28:D29 D6 D4:M4">
    <cfRule type="cellIs" dxfId="1200" priority="29" operator="equal">
      <formula>$D$4</formula>
    </cfRule>
  </conditionalFormatting>
  <conditionalFormatting sqref="I4:I6 I28:I29">
    <cfRule type="cellIs" dxfId="1199" priority="28" operator="equal">
      <formula>$I$4</formula>
    </cfRule>
  </conditionalFormatting>
  <conditionalFormatting sqref="J4:J6 J28:J29">
    <cfRule type="cellIs" dxfId="1198" priority="27" operator="equal">
      <formula>$J$4</formula>
    </cfRule>
  </conditionalFormatting>
  <conditionalFormatting sqref="K4:K6 K28:K29">
    <cfRule type="cellIs" dxfId="1197" priority="26" operator="equal">
      <formula>$K$4</formula>
    </cfRule>
  </conditionalFormatting>
  <conditionalFormatting sqref="M4:M6">
    <cfRule type="cellIs" dxfId="1196" priority="25" operator="equal">
      <formula>$L$4</formula>
    </cfRule>
  </conditionalFormatting>
  <conditionalFormatting sqref="T7:T28">
    <cfRule type="cellIs" dxfId="1195" priority="22" operator="lessThan">
      <formula>0</formula>
    </cfRule>
    <cfRule type="cellIs" dxfId="1194" priority="23" operator="lessThan">
      <formula>0</formula>
    </cfRule>
    <cfRule type="cellIs" dxfId="1193" priority="24" operator="lessThan">
      <formula>0</formula>
    </cfRule>
  </conditionalFormatting>
  <conditionalFormatting sqref="D5:K5">
    <cfRule type="cellIs" dxfId="1192" priority="21" operator="greaterThan">
      <formula>0</formula>
    </cfRule>
  </conditionalFormatting>
  <conditionalFormatting sqref="T6:T28">
    <cfRule type="cellIs" dxfId="1191" priority="20" operator="lessThan">
      <formula>0</formula>
    </cfRule>
  </conditionalFormatting>
  <conditionalFormatting sqref="T7:T27">
    <cfRule type="cellIs" dxfId="1190" priority="17" operator="lessThan">
      <formula>0</formula>
    </cfRule>
    <cfRule type="cellIs" dxfId="1189" priority="18" operator="lessThan">
      <formula>0</formula>
    </cfRule>
    <cfRule type="cellIs" dxfId="1188" priority="19" operator="lessThan">
      <formula>0</formula>
    </cfRule>
  </conditionalFormatting>
  <conditionalFormatting sqref="T7:T28">
    <cfRule type="cellIs" dxfId="1187" priority="14" operator="lessThan">
      <formula>0</formula>
    </cfRule>
    <cfRule type="cellIs" dxfId="1186" priority="15" operator="lessThan">
      <formula>0</formula>
    </cfRule>
    <cfRule type="cellIs" dxfId="1185" priority="16" operator="lessThan">
      <formula>0</formula>
    </cfRule>
  </conditionalFormatting>
  <conditionalFormatting sqref="D5:K5">
    <cfRule type="cellIs" dxfId="1184" priority="13" operator="greaterThan">
      <formula>0</formula>
    </cfRule>
  </conditionalFormatting>
  <conditionalFormatting sqref="L4 L6 L28:L29">
    <cfRule type="cellIs" dxfId="1183" priority="12" operator="equal">
      <formula>$L$4</formula>
    </cfRule>
  </conditionalFormatting>
  <conditionalFormatting sqref="D7:S7">
    <cfRule type="cellIs" dxfId="1182" priority="11" operator="greaterThan">
      <formula>0</formula>
    </cfRule>
  </conditionalFormatting>
  <conditionalFormatting sqref="D9:S9">
    <cfRule type="cellIs" dxfId="1181" priority="10" operator="greaterThan">
      <formula>0</formula>
    </cfRule>
  </conditionalFormatting>
  <conditionalFormatting sqref="D11:S11">
    <cfRule type="cellIs" dxfId="1180" priority="9" operator="greaterThan">
      <formula>0</formula>
    </cfRule>
  </conditionalFormatting>
  <conditionalFormatting sqref="D13:S13">
    <cfRule type="cellIs" dxfId="1179" priority="8" operator="greaterThan">
      <formula>0</formula>
    </cfRule>
  </conditionalFormatting>
  <conditionalFormatting sqref="D15:S15">
    <cfRule type="cellIs" dxfId="1178" priority="7" operator="greaterThan">
      <formula>0</formula>
    </cfRule>
  </conditionalFormatting>
  <conditionalFormatting sqref="D17:S17">
    <cfRule type="cellIs" dxfId="1177" priority="6" operator="greaterThan">
      <formula>0</formula>
    </cfRule>
  </conditionalFormatting>
  <conditionalFormatting sqref="D19:S19">
    <cfRule type="cellIs" dxfId="1176" priority="5" operator="greaterThan">
      <formula>0</formula>
    </cfRule>
  </conditionalFormatting>
  <conditionalFormatting sqref="D21:S21">
    <cfRule type="cellIs" dxfId="1175" priority="4" operator="greaterThan">
      <formula>0</formula>
    </cfRule>
  </conditionalFormatting>
  <conditionalFormatting sqref="D23:S23">
    <cfRule type="cellIs" dxfId="1174" priority="3" operator="greaterThan">
      <formula>0</formula>
    </cfRule>
  </conditionalFormatting>
  <conditionalFormatting sqref="D25:S25">
    <cfRule type="cellIs" dxfId="1173" priority="2" operator="greaterThan">
      <formula>0</formula>
    </cfRule>
  </conditionalFormatting>
  <conditionalFormatting sqref="D27:S27">
    <cfRule type="cellIs" dxfId="117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54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76" t="s">
        <v>38</v>
      </c>
      <c r="B28" s="77"/>
      <c r="C28" s="78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79" t="s">
        <v>39</v>
      </c>
      <c r="B29" s="80"/>
      <c r="C29" s="81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1" priority="43" operator="equal">
      <formula>212030016606640</formula>
    </cfRule>
  </conditionalFormatting>
  <conditionalFormatting sqref="D29 E4:E6 E28:K29">
    <cfRule type="cellIs" dxfId="1170" priority="41" operator="equal">
      <formula>$E$4</formula>
    </cfRule>
    <cfRule type="cellIs" dxfId="1169" priority="42" operator="equal">
      <formula>2120</formula>
    </cfRule>
  </conditionalFormatting>
  <conditionalFormatting sqref="D29:E29 F4:F6 F28:F29">
    <cfRule type="cellIs" dxfId="1168" priority="39" operator="equal">
      <formula>$F$4</formula>
    </cfRule>
    <cfRule type="cellIs" dxfId="1167" priority="40" operator="equal">
      <formula>300</formula>
    </cfRule>
  </conditionalFormatting>
  <conditionalFormatting sqref="G4:G6 G28:G29">
    <cfRule type="cellIs" dxfId="1166" priority="37" operator="equal">
      <formula>$G$4</formula>
    </cfRule>
    <cfRule type="cellIs" dxfId="1165" priority="38" operator="equal">
      <formula>1660</formula>
    </cfRule>
  </conditionalFormatting>
  <conditionalFormatting sqref="H4:H6 H28:H29">
    <cfRule type="cellIs" dxfId="1164" priority="35" operator="equal">
      <formula>$H$4</formula>
    </cfRule>
    <cfRule type="cellIs" dxfId="1163" priority="36" operator="equal">
      <formula>6640</formula>
    </cfRule>
  </conditionalFormatting>
  <conditionalFormatting sqref="T6:T28">
    <cfRule type="cellIs" dxfId="1162" priority="34" operator="lessThan">
      <formula>0</formula>
    </cfRule>
  </conditionalFormatting>
  <conditionalFormatting sqref="T7:T27">
    <cfRule type="cellIs" dxfId="1161" priority="31" operator="lessThan">
      <formula>0</formula>
    </cfRule>
    <cfRule type="cellIs" dxfId="1160" priority="32" operator="lessThan">
      <formula>0</formula>
    </cfRule>
    <cfRule type="cellIs" dxfId="1159" priority="33" operator="lessThan">
      <formula>0</formula>
    </cfRule>
  </conditionalFormatting>
  <conditionalFormatting sqref="E4:E6 E28:K28">
    <cfRule type="cellIs" dxfId="1158" priority="30" operator="equal">
      <formula>$E$4</formula>
    </cfRule>
  </conditionalFormatting>
  <conditionalFormatting sqref="D28:D29 D6 D4:M4">
    <cfRule type="cellIs" dxfId="1157" priority="29" operator="equal">
      <formula>$D$4</formula>
    </cfRule>
  </conditionalFormatting>
  <conditionalFormatting sqref="I4:I6 I28:I29">
    <cfRule type="cellIs" dxfId="1156" priority="28" operator="equal">
      <formula>$I$4</formula>
    </cfRule>
  </conditionalFormatting>
  <conditionalFormatting sqref="J4:J6 J28:J29">
    <cfRule type="cellIs" dxfId="1155" priority="27" operator="equal">
      <formula>$J$4</formula>
    </cfRule>
  </conditionalFormatting>
  <conditionalFormatting sqref="K4:K6 K28:K29">
    <cfRule type="cellIs" dxfId="1154" priority="26" operator="equal">
      <formula>$K$4</formula>
    </cfRule>
  </conditionalFormatting>
  <conditionalFormatting sqref="M4:M6">
    <cfRule type="cellIs" dxfId="1153" priority="25" operator="equal">
      <formula>$L$4</formula>
    </cfRule>
  </conditionalFormatting>
  <conditionalFormatting sqref="T7:T28">
    <cfRule type="cellIs" dxfId="1152" priority="22" operator="lessThan">
      <formula>0</formula>
    </cfRule>
    <cfRule type="cellIs" dxfId="1151" priority="23" operator="lessThan">
      <formula>0</formula>
    </cfRule>
    <cfRule type="cellIs" dxfId="1150" priority="24" operator="lessThan">
      <formula>0</formula>
    </cfRule>
  </conditionalFormatting>
  <conditionalFormatting sqref="D5:K5">
    <cfRule type="cellIs" dxfId="1149" priority="21" operator="greaterThan">
      <formula>0</formula>
    </cfRule>
  </conditionalFormatting>
  <conditionalFormatting sqref="T6:T28">
    <cfRule type="cellIs" dxfId="1148" priority="20" operator="lessThan">
      <formula>0</formula>
    </cfRule>
  </conditionalFormatting>
  <conditionalFormatting sqref="T7:T27">
    <cfRule type="cellIs" dxfId="1147" priority="17" operator="lessThan">
      <formula>0</formula>
    </cfRule>
    <cfRule type="cellIs" dxfId="1146" priority="18" operator="lessThan">
      <formula>0</formula>
    </cfRule>
    <cfRule type="cellIs" dxfId="1145" priority="19" operator="lessThan">
      <formula>0</formula>
    </cfRule>
  </conditionalFormatting>
  <conditionalFormatting sqref="T7:T28">
    <cfRule type="cellIs" dxfId="1144" priority="14" operator="lessThan">
      <formula>0</formula>
    </cfRule>
    <cfRule type="cellIs" dxfId="1143" priority="15" operator="lessThan">
      <formula>0</formula>
    </cfRule>
    <cfRule type="cellIs" dxfId="1142" priority="16" operator="lessThan">
      <formula>0</formula>
    </cfRule>
  </conditionalFormatting>
  <conditionalFormatting sqref="D5:K5">
    <cfRule type="cellIs" dxfId="1141" priority="13" operator="greaterThan">
      <formula>0</formula>
    </cfRule>
  </conditionalFormatting>
  <conditionalFormatting sqref="L4 L6 L28:L29">
    <cfRule type="cellIs" dxfId="1140" priority="12" operator="equal">
      <formula>$L$4</formula>
    </cfRule>
  </conditionalFormatting>
  <conditionalFormatting sqref="D7:S7">
    <cfRule type="cellIs" dxfId="1139" priority="11" operator="greaterThan">
      <formula>0</formula>
    </cfRule>
  </conditionalFormatting>
  <conditionalFormatting sqref="D9:S9">
    <cfRule type="cellIs" dxfId="1138" priority="10" operator="greaterThan">
      <formula>0</formula>
    </cfRule>
  </conditionalFormatting>
  <conditionalFormatting sqref="D11:S11">
    <cfRule type="cellIs" dxfId="1137" priority="9" operator="greaterThan">
      <formula>0</formula>
    </cfRule>
  </conditionalFormatting>
  <conditionalFormatting sqref="D13:S13">
    <cfRule type="cellIs" dxfId="1136" priority="8" operator="greaterThan">
      <formula>0</formula>
    </cfRule>
  </conditionalFormatting>
  <conditionalFormatting sqref="D15:S15">
    <cfRule type="cellIs" dxfId="1135" priority="7" operator="greaterThan">
      <formula>0</formula>
    </cfRule>
  </conditionalFormatting>
  <conditionalFormatting sqref="D17:S17">
    <cfRule type="cellIs" dxfId="1134" priority="6" operator="greaterThan">
      <formula>0</formula>
    </cfRule>
  </conditionalFormatting>
  <conditionalFormatting sqref="D19:S19">
    <cfRule type="cellIs" dxfId="1133" priority="5" operator="greaterThan">
      <formula>0</formula>
    </cfRule>
  </conditionalFormatting>
  <conditionalFormatting sqref="D21:S21">
    <cfRule type="cellIs" dxfId="1132" priority="4" operator="greaterThan">
      <formula>0</formula>
    </cfRule>
  </conditionalFormatting>
  <conditionalFormatting sqref="D23:S23">
    <cfRule type="cellIs" dxfId="1131" priority="3" operator="greaterThan">
      <formula>0</formula>
    </cfRule>
  </conditionalFormatting>
  <conditionalFormatting sqref="D25:S25">
    <cfRule type="cellIs" dxfId="1130" priority="2" operator="greaterThan">
      <formula>0</formula>
    </cfRule>
  </conditionalFormatting>
  <conditionalFormatting sqref="D27:S27">
    <cfRule type="cellIs" dxfId="1129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55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76" t="s">
        <v>38</v>
      </c>
      <c r="B28" s="77"/>
      <c r="C28" s="78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79" t="s">
        <v>39</v>
      </c>
      <c r="B29" s="80"/>
      <c r="C29" s="81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8" priority="43" operator="equal">
      <formula>212030016606640</formula>
    </cfRule>
  </conditionalFormatting>
  <conditionalFormatting sqref="D29 E4:E6 E28:K29">
    <cfRule type="cellIs" dxfId="1127" priority="41" operator="equal">
      <formula>$E$4</formula>
    </cfRule>
    <cfRule type="cellIs" dxfId="1126" priority="42" operator="equal">
      <formula>2120</formula>
    </cfRule>
  </conditionalFormatting>
  <conditionalFormatting sqref="D29:E29 F4:F6 F28:F29">
    <cfRule type="cellIs" dxfId="1125" priority="39" operator="equal">
      <formula>$F$4</formula>
    </cfRule>
    <cfRule type="cellIs" dxfId="1124" priority="40" operator="equal">
      <formula>300</formula>
    </cfRule>
  </conditionalFormatting>
  <conditionalFormatting sqref="G4:G6 G28:G29">
    <cfRule type="cellIs" dxfId="1123" priority="37" operator="equal">
      <formula>$G$4</formula>
    </cfRule>
    <cfRule type="cellIs" dxfId="1122" priority="38" operator="equal">
      <formula>1660</formula>
    </cfRule>
  </conditionalFormatting>
  <conditionalFormatting sqref="H4:H6 H28:H29">
    <cfRule type="cellIs" dxfId="1121" priority="35" operator="equal">
      <formula>$H$4</formula>
    </cfRule>
    <cfRule type="cellIs" dxfId="1120" priority="36" operator="equal">
      <formula>6640</formula>
    </cfRule>
  </conditionalFormatting>
  <conditionalFormatting sqref="T6:T28">
    <cfRule type="cellIs" dxfId="1119" priority="34" operator="lessThan">
      <formula>0</formula>
    </cfRule>
  </conditionalFormatting>
  <conditionalFormatting sqref="T7:T27">
    <cfRule type="cellIs" dxfId="1118" priority="31" operator="lessThan">
      <formula>0</formula>
    </cfRule>
    <cfRule type="cellIs" dxfId="1117" priority="32" operator="lessThan">
      <formula>0</formula>
    </cfRule>
    <cfRule type="cellIs" dxfId="1116" priority="33" operator="lessThan">
      <formula>0</formula>
    </cfRule>
  </conditionalFormatting>
  <conditionalFormatting sqref="E4:E6 E28:K28">
    <cfRule type="cellIs" dxfId="1115" priority="30" operator="equal">
      <formula>$E$4</formula>
    </cfRule>
  </conditionalFormatting>
  <conditionalFormatting sqref="D28:D29 D6 D4:M4">
    <cfRule type="cellIs" dxfId="1114" priority="29" operator="equal">
      <formula>$D$4</formula>
    </cfRule>
  </conditionalFormatting>
  <conditionalFormatting sqref="I4:I6 I28:I29">
    <cfRule type="cellIs" dxfId="1113" priority="28" operator="equal">
      <formula>$I$4</formula>
    </cfRule>
  </conditionalFormatting>
  <conditionalFormatting sqref="J4:J6 J28:J29">
    <cfRule type="cellIs" dxfId="1112" priority="27" operator="equal">
      <formula>$J$4</formula>
    </cfRule>
  </conditionalFormatting>
  <conditionalFormatting sqref="K4:K6 K28:K29">
    <cfRule type="cellIs" dxfId="1111" priority="26" operator="equal">
      <formula>$K$4</formula>
    </cfRule>
  </conditionalFormatting>
  <conditionalFormatting sqref="M4:M6">
    <cfRule type="cellIs" dxfId="1110" priority="25" operator="equal">
      <formula>$L$4</formula>
    </cfRule>
  </conditionalFormatting>
  <conditionalFormatting sqref="T7:T28">
    <cfRule type="cellIs" dxfId="1109" priority="22" operator="lessThan">
      <formula>0</formula>
    </cfRule>
    <cfRule type="cellIs" dxfId="1108" priority="23" operator="lessThan">
      <formula>0</formula>
    </cfRule>
    <cfRule type="cellIs" dxfId="1107" priority="24" operator="lessThan">
      <formula>0</formula>
    </cfRule>
  </conditionalFormatting>
  <conditionalFormatting sqref="D5:K5">
    <cfRule type="cellIs" dxfId="1106" priority="21" operator="greaterThan">
      <formula>0</formula>
    </cfRule>
  </conditionalFormatting>
  <conditionalFormatting sqref="T6:T28">
    <cfRule type="cellIs" dxfId="1105" priority="20" operator="lessThan">
      <formula>0</formula>
    </cfRule>
  </conditionalFormatting>
  <conditionalFormatting sqref="T7:T27">
    <cfRule type="cellIs" dxfId="1104" priority="17" operator="lessThan">
      <formula>0</formula>
    </cfRule>
    <cfRule type="cellIs" dxfId="1103" priority="18" operator="lessThan">
      <formula>0</formula>
    </cfRule>
    <cfRule type="cellIs" dxfId="1102" priority="19" operator="lessThan">
      <formula>0</formula>
    </cfRule>
  </conditionalFormatting>
  <conditionalFormatting sqref="T7:T28">
    <cfRule type="cellIs" dxfId="1101" priority="14" operator="lessThan">
      <formula>0</formula>
    </cfRule>
    <cfRule type="cellIs" dxfId="1100" priority="15" operator="lessThan">
      <formula>0</formula>
    </cfRule>
    <cfRule type="cellIs" dxfId="1099" priority="16" operator="lessThan">
      <formula>0</formula>
    </cfRule>
  </conditionalFormatting>
  <conditionalFormatting sqref="D5:K5">
    <cfRule type="cellIs" dxfId="1098" priority="13" operator="greaterThan">
      <formula>0</formula>
    </cfRule>
  </conditionalFormatting>
  <conditionalFormatting sqref="L4 L6 L28:L29">
    <cfRule type="cellIs" dxfId="1097" priority="12" operator="equal">
      <formula>$L$4</formula>
    </cfRule>
  </conditionalFormatting>
  <conditionalFormatting sqref="D7:S7">
    <cfRule type="cellIs" dxfId="1096" priority="11" operator="greaterThan">
      <formula>0</formula>
    </cfRule>
  </conditionalFormatting>
  <conditionalFormatting sqref="D9:S9">
    <cfRule type="cellIs" dxfId="1095" priority="10" operator="greaterThan">
      <formula>0</formula>
    </cfRule>
  </conditionalFormatting>
  <conditionalFormatting sqref="D11:S11">
    <cfRule type="cellIs" dxfId="1094" priority="9" operator="greaterThan">
      <formula>0</formula>
    </cfRule>
  </conditionalFormatting>
  <conditionalFormatting sqref="D13:S13">
    <cfRule type="cellIs" dxfId="1093" priority="8" operator="greaterThan">
      <formula>0</formula>
    </cfRule>
  </conditionalFormatting>
  <conditionalFormatting sqref="D15:S15">
    <cfRule type="cellIs" dxfId="1092" priority="7" operator="greaterThan">
      <formula>0</formula>
    </cfRule>
  </conditionalFormatting>
  <conditionalFormatting sqref="D17:S17">
    <cfRule type="cellIs" dxfId="1091" priority="6" operator="greaterThan">
      <formula>0</formula>
    </cfRule>
  </conditionalFormatting>
  <conditionalFormatting sqref="D19:S19">
    <cfRule type="cellIs" dxfId="1090" priority="5" operator="greaterThan">
      <formula>0</formula>
    </cfRule>
  </conditionalFormatting>
  <conditionalFormatting sqref="D21:S21">
    <cfRule type="cellIs" dxfId="1089" priority="4" operator="greaterThan">
      <formula>0</formula>
    </cfRule>
  </conditionalFormatting>
  <conditionalFormatting sqref="D23:S23">
    <cfRule type="cellIs" dxfId="1088" priority="3" operator="greaterThan">
      <formula>0</formula>
    </cfRule>
  </conditionalFormatting>
  <conditionalFormatting sqref="D25:S25">
    <cfRule type="cellIs" dxfId="1087" priority="2" operator="greaterThan">
      <formula>0</formula>
    </cfRule>
  </conditionalFormatting>
  <conditionalFormatting sqref="D27:S27">
    <cfRule type="cellIs" dxfId="1086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76" t="s">
        <v>38</v>
      </c>
      <c r="B28" s="77"/>
      <c r="C28" s="78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79" t="s">
        <v>39</v>
      </c>
      <c r="B29" s="80"/>
      <c r="C29" s="81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5" priority="43" operator="equal">
      <formula>212030016606640</formula>
    </cfRule>
  </conditionalFormatting>
  <conditionalFormatting sqref="D29 E4:E6 E28:K29">
    <cfRule type="cellIs" dxfId="1084" priority="41" operator="equal">
      <formula>$E$4</formula>
    </cfRule>
    <cfRule type="cellIs" dxfId="1083" priority="42" operator="equal">
      <formula>2120</formula>
    </cfRule>
  </conditionalFormatting>
  <conditionalFormatting sqref="D29:E29 F4:F6 F28:F29">
    <cfRule type="cellIs" dxfId="1082" priority="39" operator="equal">
      <formula>$F$4</formula>
    </cfRule>
    <cfRule type="cellIs" dxfId="1081" priority="40" operator="equal">
      <formula>300</formula>
    </cfRule>
  </conditionalFormatting>
  <conditionalFormatting sqref="G4:G6 G28:G29">
    <cfRule type="cellIs" dxfId="1080" priority="37" operator="equal">
      <formula>$G$4</formula>
    </cfRule>
    <cfRule type="cellIs" dxfId="1079" priority="38" operator="equal">
      <formula>1660</formula>
    </cfRule>
  </conditionalFormatting>
  <conditionalFormatting sqref="H4:H6 H28:H29">
    <cfRule type="cellIs" dxfId="1078" priority="35" operator="equal">
      <formula>$H$4</formula>
    </cfRule>
    <cfRule type="cellIs" dxfId="1077" priority="36" operator="equal">
      <formula>6640</formula>
    </cfRule>
  </conditionalFormatting>
  <conditionalFormatting sqref="T6:T28">
    <cfRule type="cellIs" dxfId="1076" priority="34" operator="lessThan">
      <formula>0</formula>
    </cfRule>
  </conditionalFormatting>
  <conditionalFormatting sqref="T7:T27">
    <cfRule type="cellIs" dxfId="1075" priority="31" operator="lessThan">
      <formula>0</formula>
    </cfRule>
    <cfRule type="cellIs" dxfId="1074" priority="32" operator="lessThan">
      <formula>0</formula>
    </cfRule>
    <cfRule type="cellIs" dxfId="1073" priority="33" operator="lessThan">
      <formula>0</formula>
    </cfRule>
  </conditionalFormatting>
  <conditionalFormatting sqref="E4:E6 E28:K28">
    <cfRule type="cellIs" dxfId="1072" priority="30" operator="equal">
      <formula>$E$4</formula>
    </cfRule>
  </conditionalFormatting>
  <conditionalFormatting sqref="D28:D29 D6 D4:M4">
    <cfRule type="cellIs" dxfId="1071" priority="29" operator="equal">
      <formula>$D$4</formula>
    </cfRule>
  </conditionalFormatting>
  <conditionalFormatting sqref="I4:I6 I28:I29">
    <cfRule type="cellIs" dxfId="1070" priority="28" operator="equal">
      <formula>$I$4</formula>
    </cfRule>
  </conditionalFormatting>
  <conditionalFormatting sqref="J4:J6 J28:J29">
    <cfRule type="cellIs" dxfId="1069" priority="27" operator="equal">
      <formula>$J$4</formula>
    </cfRule>
  </conditionalFormatting>
  <conditionalFormatting sqref="K4:K6 K28:K29">
    <cfRule type="cellIs" dxfId="1068" priority="26" operator="equal">
      <formula>$K$4</formula>
    </cfRule>
  </conditionalFormatting>
  <conditionalFormatting sqref="M4:M6">
    <cfRule type="cellIs" dxfId="1067" priority="25" operator="equal">
      <formula>$L$4</formula>
    </cfRule>
  </conditionalFormatting>
  <conditionalFormatting sqref="T7:T28">
    <cfRule type="cellIs" dxfId="1066" priority="22" operator="lessThan">
      <formula>0</formula>
    </cfRule>
    <cfRule type="cellIs" dxfId="1065" priority="23" operator="lessThan">
      <formula>0</formula>
    </cfRule>
    <cfRule type="cellIs" dxfId="1064" priority="24" operator="lessThan">
      <formula>0</formula>
    </cfRule>
  </conditionalFormatting>
  <conditionalFormatting sqref="D5:K5">
    <cfRule type="cellIs" dxfId="1063" priority="21" operator="greaterThan">
      <formula>0</formula>
    </cfRule>
  </conditionalFormatting>
  <conditionalFormatting sqref="T6:T28">
    <cfRule type="cellIs" dxfId="1062" priority="20" operator="lessThan">
      <formula>0</formula>
    </cfRule>
  </conditionalFormatting>
  <conditionalFormatting sqref="T7:T27">
    <cfRule type="cellIs" dxfId="1061" priority="17" operator="lessThan">
      <formula>0</formula>
    </cfRule>
    <cfRule type="cellIs" dxfId="1060" priority="18" operator="lessThan">
      <formula>0</formula>
    </cfRule>
    <cfRule type="cellIs" dxfId="1059" priority="19" operator="lessThan">
      <formula>0</formula>
    </cfRule>
  </conditionalFormatting>
  <conditionalFormatting sqref="T7:T28">
    <cfRule type="cellIs" dxfId="1058" priority="14" operator="lessThan">
      <formula>0</formula>
    </cfRule>
    <cfRule type="cellIs" dxfId="1057" priority="15" operator="lessThan">
      <formula>0</formula>
    </cfRule>
    <cfRule type="cellIs" dxfId="1056" priority="16" operator="lessThan">
      <formula>0</formula>
    </cfRule>
  </conditionalFormatting>
  <conditionalFormatting sqref="D5:K5">
    <cfRule type="cellIs" dxfId="1055" priority="13" operator="greaterThan">
      <formula>0</formula>
    </cfRule>
  </conditionalFormatting>
  <conditionalFormatting sqref="L4 L6 L28:L29">
    <cfRule type="cellIs" dxfId="1054" priority="12" operator="equal">
      <formula>$L$4</formula>
    </cfRule>
  </conditionalFormatting>
  <conditionalFormatting sqref="D7:S7">
    <cfRule type="cellIs" dxfId="1053" priority="11" operator="greaterThan">
      <formula>0</formula>
    </cfRule>
  </conditionalFormatting>
  <conditionalFormatting sqref="D9:S9">
    <cfRule type="cellIs" dxfId="1052" priority="10" operator="greaterThan">
      <formula>0</formula>
    </cfRule>
  </conditionalFormatting>
  <conditionalFormatting sqref="D11:S11">
    <cfRule type="cellIs" dxfId="1051" priority="9" operator="greaterThan">
      <formula>0</formula>
    </cfRule>
  </conditionalFormatting>
  <conditionalFormatting sqref="D13:S13">
    <cfRule type="cellIs" dxfId="1050" priority="8" operator="greaterThan">
      <formula>0</formula>
    </cfRule>
  </conditionalFormatting>
  <conditionalFormatting sqref="D15:S15">
    <cfRule type="cellIs" dxfId="1049" priority="7" operator="greaterThan">
      <formula>0</formula>
    </cfRule>
  </conditionalFormatting>
  <conditionalFormatting sqref="D17:S17">
    <cfRule type="cellIs" dxfId="1048" priority="6" operator="greaterThan">
      <formula>0</formula>
    </cfRule>
  </conditionalFormatting>
  <conditionalFormatting sqref="D19:S19">
    <cfRule type="cellIs" dxfId="1047" priority="5" operator="greaterThan">
      <formula>0</formula>
    </cfRule>
  </conditionalFormatting>
  <conditionalFormatting sqref="D21:S21">
    <cfRule type="cellIs" dxfId="1046" priority="4" operator="greaterThan">
      <formula>0</formula>
    </cfRule>
  </conditionalFormatting>
  <conditionalFormatting sqref="D23:S23">
    <cfRule type="cellIs" dxfId="1045" priority="3" operator="greaterThan">
      <formula>0</formula>
    </cfRule>
  </conditionalFormatting>
  <conditionalFormatting sqref="D25:S25">
    <cfRule type="cellIs" dxfId="1044" priority="2" operator="greaterThan">
      <formula>0</formula>
    </cfRule>
  </conditionalFormatting>
  <conditionalFormatting sqref="D27:S27">
    <cfRule type="cellIs" dxfId="104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76" t="s">
        <v>38</v>
      </c>
      <c r="B28" s="77"/>
      <c r="C28" s="78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79" t="s">
        <v>39</v>
      </c>
      <c r="B29" s="80"/>
      <c r="C29" s="81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2" priority="43" operator="equal">
      <formula>212030016606640</formula>
    </cfRule>
  </conditionalFormatting>
  <conditionalFormatting sqref="D29 E4:E6 E28:K29">
    <cfRule type="cellIs" dxfId="1041" priority="41" operator="equal">
      <formula>$E$4</formula>
    </cfRule>
    <cfRule type="cellIs" dxfId="1040" priority="42" operator="equal">
      <formula>2120</formula>
    </cfRule>
  </conditionalFormatting>
  <conditionalFormatting sqref="D29:E29 F4:F6 F28:F29">
    <cfRule type="cellIs" dxfId="1039" priority="39" operator="equal">
      <formula>$F$4</formula>
    </cfRule>
    <cfRule type="cellIs" dxfId="1038" priority="40" operator="equal">
      <formula>300</formula>
    </cfRule>
  </conditionalFormatting>
  <conditionalFormatting sqref="G4:G6 G28:G29">
    <cfRule type="cellIs" dxfId="1037" priority="37" operator="equal">
      <formula>$G$4</formula>
    </cfRule>
    <cfRule type="cellIs" dxfId="1036" priority="38" operator="equal">
      <formula>1660</formula>
    </cfRule>
  </conditionalFormatting>
  <conditionalFormatting sqref="H4:H6 H28:H29">
    <cfRule type="cellIs" dxfId="1035" priority="35" operator="equal">
      <formula>$H$4</formula>
    </cfRule>
    <cfRule type="cellIs" dxfId="1034" priority="36" operator="equal">
      <formula>6640</formula>
    </cfRule>
  </conditionalFormatting>
  <conditionalFormatting sqref="T6:T28">
    <cfRule type="cellIs" dxfId="1033" priority="34" operator="lessThan">
      <formula>0</formula>
    </cfRule>
  </conditionalFormatting>
  <conditionalFormatting sqref="T7:T27">
    <cfRule type="cellIs" dxfId="1032" priority="31" operator="lessThan">
      <formula>0</formula>
    </cfRule>
    <cfRule type="cellIs" dxfId="1031" priority="32" operator="lessThan">
      <formula>0</formula>
    </cfRule>
    <cfRule type="cellIs" dxfId="1030" priority="33" operator="lessThan">
      <formula>0</formula>
    </cfRule>
  </conditionalFormatting>
  <conditionalFormatting sqref="E4:E6 E28:K28">
    <cfRule type="cellIs" dxfId="1029" priority="30" operator="equal">
      <formula>$E$4</formula>
    </cfRule>
  </conditionalFormatting>
  <conditionalFormatting sqref="D28:D29 D6 D4:M4">
    <cfRule type="cellIs" dxfId="1028" priority="29" operator="equal">
      <formula>$D$4</formula>
    </cfRule>
  </conditionalFormatting>
  <conditionalFormatting sqref="I4:I6 I28:I29">
    <cfRule type="cellIs" dxfId="1027" priority="28" operator="equal">
      <formula>$I$4</formula>
    </cfRule>
  </conditionalFormatting>
  <conditionalFormatting sqref="J4:J6 J28:J29">
    <cfRule type="cellIs" dxfId="1026" priority="27" operator="equal">
      <formula>$J$4</formula>
    </cfRule>
  </conditionalFormatting>
  <conditionalFormatting sqref="K4:K6 K28:K29">
    <cfRule type="cellIs" dxfId="1025" priority="26" operator="equal">
      <formula>$K$4</formula>
    </cfRule>
  </conditionalFormatting>
  <conditionalFormatting sqref="M4:M6">
    <cfRule type="cellIs" dxfId="1024" priority="25" operator="equal">
      <formula>$L$4</formula>
    </cfRule>
  </conditionalFormatting>
  <conditionalFormatting sqref="T7:T28">
    <cfRule type="cellIs" dxfId="1023" priority="22" operator="lessThan">
      <formula>0</formula>
    </cfRule>
    <cfRule type="cellIs" dxfId="1022" priority="23" operator="lessThan">
      <formula>0</formula>
    </cfRule>
    <cfRule type="cellIs" dxfId="1021" priority="24" operator="lessThan">
      <formula>0</formula>
    </cfRule>
  </conditionalFormatting>
  <conditionalFormatting sqref="D5:K5">
    <cfRule type="cellIs" dxfId="1020" priority="21" operator="greaterThan">
      <formula>0</formula>
    </cfRule>
  </conditionalFormatting>
  <conditionalFormatting sqref="T6:T28">
    <cfRule type="cellIs" dxfId="1019" priority="20" operator="lessThan">
      <formula>0</formula>
    </cfRule>
  </conditionalFormatting>
  <conditionalFormatting sqref="T7:T27">
    <cfRule type="cellIs" dxfId="1018" priority="17" operator="lessThan">
      <formula>0</formula>
    </cfRule>
    <cfRule type="cellIs" dxfId="1017" priority="18" operator="lessThan">
      <formula>0</formula>
    </cfRule>
    <cfRule type="cellIs" dxfId="1016" priority="19" operator="lessThan">
      <formula>0</formula>
    </cfRule>
  </conditionalFormatting>
  <conditionalFormatting sqref="T7:T28">
    <cfRule type="cellIs" dxfId="1015" priority="14" operator="lessThan">
      <formula>0</formula>
    </cfRule>
    <cfRule type="cellIs" dxfId="1014" priority="15" operator="lessThan">
      <formula>0</formula>
    </cfRule>
    <cfRule type="cellIs" dxfId="1013" priority="16" operator="lessThan">
      <formula>0</formula>
    </cfRule>
  </conditionalFormatting>
  <conditionalFormatting sqref="D5:K5">
    <cfRule type="cellIs" dxfId="1012" priority="13" operator="greaterThan">
      <formula>0</formula>
    </cfRule>
  </conditionalFormatting>
  <conditionalFormatting sqref="L4 L6 L28:L29">
    <cfRule type="cellIs" dxfId="1011" priority="12" operator="equal">
      <formula>$L$4</formula>
    </cfRule>
  </conditionalFormatting>
  <conditionalFormatting sqref="D7:S7">
    <cfRule type="cellIs" dxfId="1010" priority="11" operator="greaterThan">
      <formula>0</formula>
    </cfRule>
  </conditionalFormatting>
  <conditionalFormatting sqref="D9:S9">
    <cfRule type="cellIs" dxfId="1009" priority="10" operator="greaterThan">
      <formula>0</formula>
    </cfRule>
  </conditionalFormatting>
  <conditionalFormatting sqref="D11:S11">
    <cfRule type="cellIs" dxfId="1008" priority="9" operator="greaterThan">
      <formula>0</formula>
    </cfRule>
  </conditionalFormatting>
  <conditionalFormatting sqref="D13:S13">
    <cfRule type="cellIs" dxfId="1007" priority="8" operator="greaterThan">
      <formula>0</formula>
    </cfRule>
  </conditionalFormatting>
  <conditionalFormatting sqref="D15:S15">
    <cfRule type="cellIs" dxfId="1006" priority="7" operator="greaterThan">
      <formula>0</formula>
    </cfRule>
  </conditionalFormatting>
  <conditionalFormatting sqref="D17:S17">
    <cfRule type="cellIs" dxfId="1005" priority="6" operator="greaterThan">
      <formula>0</formula>
    </cfRule>
  </conditionalFormatting>
  <conditionalFormatting sqref="D19:S19">
    <cfRule type="cellIs" dxfId="1004" priority="5" operator="greaterThan">
      <formula>0</formula>
    </cfRule>
  </conditionalFormatting>
  <conditionalFormatting sqref="D21:S21">
    <cfRule type="cellIs" dxfId="1003" priority="4" operator="greaterThan">
      <formula>0</formula>
    </cfRule>
  </conditionalFormatting>
  <conditionalFormatting sqref="D23:S23">
    <cfRule type="cellIs" dxfId="1002" priority="3" operator="greaterThan">
      <formula>0</formula>
    </cfRule>
  </conditionalFormatting>
  <conditionalFormatting sqref="D25:S25">
    <cfRule type="cellIs" dxfId="1001" priority="2" operator="greaterThan">
      <formula>0</formula>
    </cfRule>
  </conditionalFormatting>
  <conditionalFormatting sqref="D27:S27">
    <cfRule type="cellIs" dxfId="1000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2021-09-16T17:27:31Z</dcterms:modified>
</cp:coreProperties>
</file>