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13" l="1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sharedStrings.xml><?xml version="1.0" encoding="utf-8"?>
<sst xmlns="http://schemas.openxmlformats.org/spreadsheetml/2006/main" count="1486" uniqueCount="65">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</sst>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8" t="s">
        <v>39</v>
      </c>
      <c r="B29" s="69"/>
      <c r="C29" s="70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5" t="s">
        <v>38</v>
      </c>
      <c r="B28" s="66"/>
      <c r="C28" s="67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8" t="s">
        <v>39</v>
      </c>
      <c r="B29" s="69"/>
      <c r="C29" s="70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8" t="s">
        <v>39</v>
      </c>
      <c r="B29" s="69"/>
      <c r="C29" s="70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0" sqref="J30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63</v>
      </c>
      <c r="B4" s="79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  <c r="U5" s="80"/>
      <c r="V5" s="8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5" t="s">
        <v>38</v>
      </c>
      <c r="B28" s="66"/>
      <c r="C28" s="67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8" t="s">
        <v>39</v>
      </c>
      <c r="B29" s="69"/>
      <c r="C29" s="70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1"/>
      <c r="O5" s="82"/>
      <c r="P5" s="82"/>
      <c r="Q5" s="82"/>
      <c r="R5" s="82"/>
      <c r="S5" s="82"/>
      <c r="T5" s="82"/>
      <c r="U5" s="82"/>
      <c r="V5" s="8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65" t="s">
        <v>38</v>
      </c>
      <c r="B28" s="66"/>
      <c r="C28" s="67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63" operator="equal">
      <formula>212030016606640</formula>
    </cfRule>
  </conditionalFormatting>
  <conditionalFormatting sqref="D29 E4:E6 E28:K29">
    <cfRule type="cellIs" dxfId="861" priority="61" operator="equal">
      <formula>$E$4</formula>
    </cfRule>
    <cfRule type="cellIs" dxfId="860" priority="62" operator="equal">
      <formula>2120</formula>
    </cfRule>
  </conditionalFormatting>
  <conditionalFormatting sqref="D29:E29 F4:F6 F28:F29">
    <cfRule type="cellIs" dxfId="859" priority="59" operator="equal">
      <formula>$F$4</formula>
    </cfRule>
    <cfRule type="cellIs" dxfId="858" priority="60" operator="equal">
      <formula>300</formula>
    </cfRule>
  </conditionalFormatting>
  <conditionalFormatting sqref="G4:G6 G28:G29">
    <cfRule type="cellIs" dxfId="857" priority="57" operator="equal">
      <formula>$G$4</formula>
    </cfRule>
    <cfRule type="cellIs" dxfId="856" priority="58" operator="equal">
      <formula>1660</formula>
    </cfRule>
  </conditionalFormatting>
  <conditionalFormatting sqref="H4:H6 H28:H29">
    <cfRule type="cellIs" dxfId="855" priority="55" operator="equal">
      <formula>$H$4</formula>
    </cfRule>
    <cfRule type="cellIs" dxfId="854" priority="56" operator="equal">
      <formula>6640</formula>
    </cfRule>
  </conditionalFormatting>
  <conditionalFormatting sqref="T6:T28 U28:V28">
    <cfRule type="cellIs" dxfId="853" priority="54" operator="lessThan">
      <formula>0</formula>
    </cfRule>
  </conditionalFormatting>
  <conditionalFormatting sqref="T7:T27">
    <cfRule type="cellIs" dxfId="852" priority="51" operator="lessThan">
      <formula>0</formula>
    </cfRule>
    <cfRule type="cellIs" dxfId="851" priority="52" operator="lessThan">
      <formula>0</formula>
    </cfRule>
    <cfRule type="cellIs" dxfId="850" priority="53" operator="lessThan">
      <formula>0</formula>
    </cfRule>
  </conditionalFormatting>
  <conditionalFormatting sqref="E4:E6 E28:K28">
    <cfRule type="cellIs" dxfId="849" priority="50" operator="equal">
      <formula>$E$4</formula>
    </cfRule>
  </conditionalFormatting>
  <conditionalFormatting sqref="D28:D29 D6 D4:M4">
    <cfRule type="cellIs" dxfId="848" priority="49" operator="equal">
      <formula>$D$4</formula>
    </cfRule>
  </conditionalFormatting>
  <conditionalFormatting sqref="I4:I6 I28:I29">
    <cfRule type="cellIs" dxfId="847" priority="48" operator="equal">
      <formula>$I$4</formula>
    </cfRule>
  </conditionalFormatting>
  <conditionalFormatting sqref="J4:J6 J28:J29">
    <cfRule type="cellIs" dxfId="846" priority="47" operator="equal">
      <formula>$J$4</formula>
    </cfRule>
  </conditionalFormatting>
  <conditionalFormatting sqref="K4:K6 K28:K29">
    <cfRule type="cellIs" dxfId="845" priority="46" operator="equal">
      <formula>$K$4</formula>
    </cfRule>
  </conditionalFormatting>
  <conditionalFormatting sqref="M4:M6">
    <cfRule type="cellIs" dxfId="844" priority="45" operator="equal">
      <formula>$L$4</formula>
    </cfRule>
  </conditionalFormatting>
  <conditionalFormatting sqref="T7:T28 U28:V28">
    <cfRule type="cellIs" dxfId="843" priority="42" operator="lessThan">
      <formula>0</formula>
    </cfRule>
    <cfRule type="cellIs" dxfId="842" priority="43" operator="lessThan">
      <formula>0</formula>
    </cfRule>
    <cfRule type="cellIs" dxfId="841" priority="44" operator="lessThan">
      <formula>0</formula>
    </cfRule>
  </conditionalFormatting>
  <conditionalFormatting sqref="D5:K5">
    <cfRule type="cellIs" dxfId="840" priority="41" operator="greaterThan">
      <formula>0</formula>
    </cfRule>
  </conditionalFormatting>
  <conditionalFormatting sqref="T6:T28 U28:V28">
    <cfRule type="cellIs" dxfId="839" priority="40" operator="lessThan">
      <formula>0</formula>
    </cfRule>
  </conditionalFormatting>
  <conditionalFormatting sqref="T7:T27">
    <cfRule type="cellIs" dxfId="838" priority="37" operator="lessThan">
      <formula>0</formula>
    </cfRule>
    <cfRule type="cellIs" dxfId="837" priority="38" operator="lessThan">
      <formula>0</formula>
    </cfRule>
    <cfRule type="cellIs" dxfId="836" priority="39" operator="lessThan">
      <formula>0</formula>
    </cfRule>
  </conditionalFormatting>
  <conditionalFormatting sqref="T7:T28 U28:V28">
    <cfRule type="cellIs" dxfId="835" priority="34" operator="lessThan">
      <formula>0</formula>
    </cfRule>
    <cfRule type="cellIs" dxfId="834" priority="35" operator="lessThan">
      <formula>0</formula>
    </cfRule>
    <cfRule type="cellIs" dxfId="833" priority="36" operator="lessThan">
      <formula>0</formula>
    </cfRule>
  </conditionalFormatting>
  <conditionalFormatting sqref="D5:K5">
    <cfRule type="cellIs" dxfId="832" priority="33" operator="greaterThan">
      <formula>0</formula>
    </cfRule>
  </conditionalFormatting>
  <conditionalFormatting sqref="L4 L6 L28:L29">
    <cfRule type="cellIs" dxfId="831" priority="32" operator="equal">
      <formula>$L$4</formula>
    </cfRule>
  </conditionalFormatting>
  <conditionalFormatting sqref="D7:S7">
    <cfRule type="cellIs" dxfId="830" priority="31" operator="greaterThan">
      <formula>0</formula>
    </cfRule>
  </conditionalFormatting>
  <conditionalFormatting sqref="D9:S9">
    <cfRule type="cellIs" dxfId="829" priority="30" operator="greaterThan">
      <formula>0</formula>
    </cfRule>
  </conditionalFormatting>
  <conditionalFormatting sqref="D11:S11">
    <cfRule type="cellIs" dxfId="828" priority="29" operator="greaterThan">
      <formula>0</formula>
    </cfRule>
  </conditionalFormatting>
  <conditionalFormatting sqref="D13:S13">
    <cfRule type="cellIs" dxfId="827" priority="28" operator="greaterThan">
      <formula>0</formula>
    </cfRule>
  </conditionalFormatting>
  <conditionalFormatting sqref="D15:S15">
    <cfRule type="cellIs" dxfId="826" priority="27" operator="greaterThan">
      <formula>0</formula>
    </cfRule>
  </conditionalFormatting>
  <conditionalFormatting sqref="D17:S17">
    <cfRule type="cellIs" dxfId="825" priority="26" operator="greaterThan">
      <formula>0</formula>
    </cfRule>
  </conditionalFormatting>
  <conditionalFormatting sqref="D19:S19">
    <cfRule type="cellIs" dxfId="824" priority="25" operator="greaterThan">
      <formula>0</formula>
    </cfRule>
  </conditionalFormatting>
  <conditionalFormatting sqref="D21:S21">
    <cfRule type="cellIs" dxfId="823" priority="24" operator="greaterThan">
      <formula>0</formula>
    </cfRule>
  </conditionalFormatting>
  <conditionalFormatting sqref="D23:S23">
    <cfRule type="cellIs" dxfId="822" priority="23" operator="greaterThan">
      <formula>0</formula>
    </cfRule>
  </conditionalFormatting>
  <conditionalFormatting sqref="D25:S25">
    <cfRule type="cellIs" dxfId="821" priority="22" operator="greaterThan">
      <formula>0</formula>
    </cfRule>
  </conditionalFormatting>
  <conditionalFormatting sqref="D27:S27">
    <cfRule type="cellIs" dxfId="820" priority="21" operator="greaterThan">
      <formula>0</formula>
    </cfRule>
  </conditionalFormatting>
  <conditionalFormatting sqref="U6">
    <cfRule type="cellIs" dxfId="819" priority="4" operator="lessThan">
      <formula>0</formula>
    </cfRule>
  </conditionalFormatting>
  <conditionalFormatting sqref="U6">
    <cfRule type="cellIs" dxfId="818" priority="3" operator="lessThan">
      <formula>0</formula>
    </cfRule>
  </conditionalFormatting>
  <conditionalFormatting sqref="V6">
    <cfRule type="cellIs" dxfId="817" priority="2" operator="lessThan">
      <formula>0</formula>
    </cfRule>
  </conditionalFormatting>
  <conditionalFormatting sqref="V6">
    <cfRule type="cellIs" dxfId="816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'14'!D29</f>
        <v>565027</v>
      </c>
      <c r="E4" s="2">
        <f>'14'!E29</f>
        <v>11550</v>
      </c>
      <c r="F4" s="2">
        <f>'14'!F29</f>
        <v>20910</v>
      </c>
      <c r="G4" s="2">
        <f>'14'!G29</f>
        <v>350</v>
      </c>
      <c r="H4" s="2">
        <f>'14'!H29</f>
        <v>39225</v>
      </c>
      <c r="I4" s="2">
        <f>'14'!I29</f>
        <v>1775</v>
      </c>
      <c r="J4" s="2">
        <f>'14'!J29</f>
        <v>535</v>
      </c>
      <c r="K4" s="2">
        <f>'14'!K29</f>
        <v>558</v>
      </c>
      <c r="L4" s="2">
        <f>'14'!L29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'15'!D29</f>
        <v>565027</v>
      </c>
      <c r="E4" s="2">
        <f>'15'!E29</f>
        <v>11550</v>
      </c>
      <c r="F4" s="2">
        <f>'15'!F29</f>
        <v>20910</v>
      </c>
      <c r="G4" s="2">
        <f>'15'!G29</f>
        <v>350</v>
      </c>
      <c r="H4" s="2">
        <f>'15'!H29</f>
        <v>39225</v>
      </c>
      <c r="I4" s="2">
        <f>'15'!I29</f>
        <v>1775</v>
      </c>
      <c r="J4" s="2">
        <f>'15'!J29</f>
        <v>535</v>
      </c>
      <c r="K4" s="2">
        <f>'15'!K29</f>
        <v>558</v>
      </c>
      <c r="L4" s="2">
        <f>'15'!L29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'16'!D29</f>
        <v>565027</v>
      </c>
      <c r="E4" s="2">
        <f>'16'!E29</f>
        <v>11550</v>
      </c>
      <c r="F4" s="2">
        <f>'16'!F29</f>
        <v>20910</v>
      </c>
      <c r="G4" s="2">
        <f>'16'!G29</f>
        <v>350</v>
      </c>
      <c r="H4" s="2">
        <f>'16'!H29</f>
        <v>39225</v>
      </c>
      <c r="I4" s="2">
        <f>'16'!I29</f>
        <v>1775</v>
      </c>
      <c r="J4" s="2">
        <f>'16'!J29</f>
        <v>535</v>
      </c>
      <c r="K4" s="2">
        <f>'16'!K29</f>
        <v>558</v>
      </c>
      <c r="L4" s="2">
        <f>'16'!L29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'17'!D29</f>
        <v>565027</v>
      </c>
      <c r="E4" s="2">
        <f>'17'!E29</f>
        <v>11550</v>
      </c>
      <c r="F4" s="2">
        <f>'17'!F29</f>
        <v>20910</v>
      </c>
      <c r="G4" s="2">
        <f>'17'!G29</f>
        <v>350</v>
      </c>
      <c r="H4" s="2">
        <f>'17'!H29</f>
        <v>39225</v>
      </c>
      <c r="I4" s="2">
        <f>'17'!I29</f>
        <v>1775</v>
      </c>
      <c r="J4" s="2">
        <f>'17'!J29</f>
        <v>535</v>
      </c>
      <c r="K4" s="2">
        <f>'17'!K29</f>
        <v>558</v>
      </c>
      <c r="L4" s="2">
        <f>'17'!L29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'18'!D29</f>
        <v>565027</v>
      </c>
      <c r="E4" s="2">
        <f>'18'!E29</f>
        <v>11550</v>
      </c>
      <c r="F4" s="2">
        <f>'18'!F29</f>
        <v>20910</v>
      </c>
      <c r="G4" s="2">
        <f>'18'!G29</f>
        <v>350</v>
      </c>
      <c r="H4" s="2">
        <f>'18'!H29</f>
        <v>39225</v>
      </c>
      <c r="I4" s="2">
        <f>'18'!I29</f>
        <v>1775</v>
      </c>
      <c r="J4" s="2">
        <f>'18'!J29</f>
        <v>535</v>
      </c>
      <c r="K4" s="2">
        <f>'18'!K29</f>
        <v>558</v>
      </c>
      <c r="L4" s="2">
        <f>'18'!L29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48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80"/>
      <c r="O4" s="80"/>
      <c r="P4" s="80"/>
      <c r="Q4" s="80"/>
      <c r="R4" s="80"/>
      <c r="S4" s="80"/>
      <c r="T4" s="80"/>
    </row>
    <row r="5" spans="1:22" x14ac:dyDescent="0.25">
      <c r="A5" s="79" t="s">
        <v>2</v>
      </c>
      <c r="B5" s="7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5" t="s">
        <v>38</v>
      </c>
      <c r="B28" s="66"/>
      <c r="C28" s="67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'19'!D29</f>
        <v>565027</v>
      </c>
      <c r="E4" s="2">
        <f>'19'!E29</f>
        <v>11550</v>
      </c>
      <c r="F4" s="2">
        <f>'19'!F29</f>
        <v>20910</v>
      </c>
      <c r="G4" s="2">
        <f>'19'!G29</f>
        <v>350</v>
      </c>
      <c r="H4" s="2">
        <f>'19'!H29</f>
        <v>39225</v>
      </c>
      <c r="I4" s="2">
        <f>'19'!I29</f>
        <v>1775</v>
      </c>
      <c r="J4" s="2">
        <f>'19'!J29</f>
        <v>535</v>
      </c>
      <c r="K4" s="2">
        <f>'19'!K29</f>
        <v>558</v>
      </c>
      <c r="L4" s="2">
        <f>'19'!L29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'20'!D29</f>
        <v>565027</v>
      </c>
      <c r="E4" s="2">
        <f>'20'!E29</f>
        <v>11550</v>
      </c>
      <c r="F4" s="2">
        <f>'20'!F29</f>
        <v>20910</v>
      </c>
      <c r="G4" s="2">
        <f>'20'!G29</f>
        <v>350</v>
      </c>
      <c r="H4" s="2">
        <f>'20'!H29</f>
        <v>39225</v>
      </c>
      <c r="I4" s="2">
        <f>'20'!I29</f>
        <v>1775</v>
      </c>
      <c r="J4" s="2">
        <f>'20'!J29</f>
        <v>535</v>
      </c>
      <c r="K4" s="2">
        <f>'20'!K29</f>
        <v>558</v>
      </c>
      <c r="L4" s="2">
        <f>'20'!L29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'21'!D29</f>
        <v>565027</v>
      </c>
      <c r="E4" s="2">
        <f>'21'!E29</f>
        <v>11550</v>
      </c>
      <c r="F4" s="2">
        <f>'21'!F29</f>
        <v>20910</v>
      </c>
      <c r="G4" s="2">
        <f>'21'!G29</f>
        <v>350</v>
      </c>
      <c r="H4" s="2">
        <f>'21'!H29</f>
        <v>39225</v>
      </c>
      <c r="I4" s="2">
        <f>'21'!I29</f>
        <v>1775</v>
      </c>
      <c r="J4" s="2">
        <f>'21'!J29</f>
        <v>535</v>
      </c>
      <c r="K4" s="2">
        <f>'21'!K29</f>
        <v>558</v>
      </c>
      <c r="L4" s="2">
        <f>'21'!L29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'22'!D29</f>
        <v>565027</v>
      </c>
      <c r="E4" s="2">
        <f>'22'!E29</f>
        <v>11550</v>
      </c>
      <c r="F4" s="2">
        <f>'22'!F29</f>
        <v>20910</v>
      </c>
      <c r="G4" s="2">
        <f>'22'!G29</f>
        <v>350</v>
      </c>
      <c r="H4" s="2">
        <f>'22'!H29</f>
        <v>39225</v>
      </c>
      <c r="I4" s="2">
        <f>'22'!I29</f>
        <v>1775</v>
      </c>
      <c r="J4" s="2">
        <f>'22'!J29</f>
        <v>535</v>
      </c>
      <c r="K4" s="2">
        <f>'22'!K29</f>
        <v>558</v>
      </c>
      <c r="L4" s="2">
        <f>'22'!L29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'23'!D29</f>
        <v>565027</v>
      </c>
      <c r="E4" s="2">
        <f>'23'!E29</f>
        <v>11550</v>
      </c>
      <c r="F4" s="2">
        <f>'23'!F29</f>
        <v>20910</v>
      </c>
      <c r="G4" s="2">
        <f>'23'!G29</f>
        <v>350</v>
      </c>
      <c r="H4" s="2">
        <f>'23'!H29</f>
        <v>39225</v>
      </c>
      <c r="I4" s="2">
        <f>'23'!I29</f>
        <v>1775</v>
      </c>
      <c r="J4" s="2">
        <f>'23'!J29</f>
        <v>535</v>
      </c>
      <c r="K4" s="2">
        <f>'23'!K29</f>
        <v>558</v>
      </c>
      <c r="L4" s="2">
        <f>'23'!L29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'24'!D29</f>
        <v>565027</v>
      </c>
      <c r="E4" s="2">
        <f>'24'!E29</f>
        <v>11550</v>
      </c>
      <c r="F4" s="2">
        <f>'24'!F29</f>
        <v>20910</v>
      </c>
      <c r="G4" s="2">
        <f>'24'!G29</f>
        <v>350</v>
      </c>
      <c r="H4" s="2">
        <f>'24'!H29</f>
        <v>39225</v>
      </c>
      <c r="I4" s="2">
        <f>'24'!I29</f>
        <v>1775</v>
      </c>
      <c r="J4" s="2">
        <f>'24'!J29</f>
        <v>535</v>
      </c>
      <c r="K4" s="2">
        <f>'24'!K29</f>
        <v>558</v>
      </c>
      <c r="L4" s="2">
        <f>'24'!L29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'25'!D29</f>
        <v>565027</v>
      </c>
      <c r="E4" s="2">
        <f>'25'!E29</f>
        <v>11550</v>
      </c>
      <c r="F4" s="2">
        <f>'25'!F29</f>
        <v>20910</v>
      </c>
      <c r="G4" s="2">
        <f>'25'!G29</f>
        <v>350</v>
      </c>
      <c r="H4" s="2">
        <f>'25'!H29</f>
        <v>39225</v>
      </c>
      <c r="I4" s="2">
        <f>'25'!I29</f>
        <v>1775</v>
      </c>
      <c r="J4" s="2">
        <f>'25'!J29</f>
        <v>535</v>
      </c>
      <c r="K4" s="2">
        <f>'25'!K29</f>
        <v>558</v>
      </c>
      <c r="L4" s="2">
        <f>'25'!L29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'26'!D29</f>
        <v>565027</v>
      </c>
      <c r="E4" s="2">
        <f>'26'!E29</f>
        <v>11550</v>
      </c>
      <c r="F4" s="2">
        <f>'26'!F29</f>
        <v>20910</v>
      </c>
      <c r="G4" s="2">
        <f>'26'!G29</f>
        <v>350</v>
      </c>
      <c r="H4" s="2">
        <f>'26'!H29</f>
        <v>39225</v>
      </c>
      <c r="I4" s="2">
        <f>'26'!I29</f>
        <v>1775</v>
      </c>
      <c r="J4" s="2">
        <f>'26'!J29</f>
        <v>535</v>
      </c>
      <c r="K4" s="2">
        <f>'26'!K29</f>
        <v>558</v>
      </c>
      <c r="L4" s="2">
        <f>'26'!L29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'27'!D29</f>
        <v>565027</v>
      </c>
      <c r="E4" s="2">
        <f>'27'!E29</f>
        <v>11550</v>
      </c>
      <c r="F4" s="2">
        <f>'27'!F29</f>
        <v>20910</v>
      </c>
      <c r="G4" s="2">
        <f>'27'!G29</f>
        <v>350</v>
      </c>
      <c r="H4" s="2">
        <f>'27'!H29</f>
        <v>39225</v>
      </c>
      <c r="I4" s="2">
        <f>'27'!I29</f>
        <v>1775</v>
      </c>
      <c r="J4" s="2">
        <f>'27'!J29</f>
        <v>535</v>
      </c>
      <c r="K4" s="2">
        <f>'27'!K29</f>
        <v>558</v>
      </c>
      <c r="L4" s="2">
        <f>'27'!L29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'28'!D29</f>
        <v>565027</v>
      </c>
      <c r="E4" s="2">
        <f>'28'!E29</f>
        <v>11550</v>
      </c>
      <c r="F4" s="2">
        <f>'28'!F29</f>
        <v>20910</v>
      </c>
      <c r="G4" s="2">
        <f>'28'!G29</f>
        <v>350</v>
      </c>
      <c r="H4" s="2">
        <f>'28'!H29</f>
        <v>39225</v>
      </c>
      <c r="I4" s="2">
        <f>'28'!I29</f>
        <v>1775</v>
      </c>
      <c r="J4" s="2">
        <f>'28'!J29</f>
        <v>535</v>
      </c>
      <c r="K4" s="2">
        <f>'28'!K29</f>
        <v>558</v>
      </c>
      <c r="L4" s="2">
        <f>'28'!L29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'29'!D29</f>
        <v>565027</v>
      </c>
      <c r="E4" s="2">
        <f>'29'!E29</f>
        <v>11550</v>
      </c>
      <c r="F4" s="2">
        <f>'29'!F29</f>
        <v>20910</v>
      </c>
      <c r="G4" s="2">
        <f>'29'!G29</f>
        <v>350</v>
      </c>
      <c r="H4" s="2">
        <f>'29'!H29</f>
        <v>39225</v>
      </c>
      <c r="I4" s="2">
        <f>'29'!I29</f>
        <v>1775</v>
      </c>
      <c r="J4" s="2">
        <f>'29'!J29</f>
        <v>535</v>
      </c>
      <c r="K4" s="2">
        <f>'29'!K29</f>
        <v>558</v>
      </c>
      <c r="L4" s="2">
        <f>'29'!L29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'30'!D29</f>
        <v>565027</v>
      </c>
      <c r="E4" s="2">
        <f>'30'!E29</f>
        <v>11550</v>
      </c>
      <c r="F4" s="2">
        <f>'30'!F29</f>
        <v>20910</v>
      </c>
      <c r="G4" s="2">
        <f>'30'!G29</f>
        <v>350</v>
      </c>
      <c r="H4" s="2">
        <f>'30'!H29</f>
        <v>39225</v>
      </c>
      <c r="I4" s="2">
        <f>'30'!I29</f>
        <v>1775</v>
      </c>
      <c r="J4" s="2">
        <f>'30'!J29</f>
        <v>535</v>
      </c>
      <c r="K4" s="2">
        <f>'30'!K29</f>
        <v>558</v>
      </c>
      <c r="L4" s="2">
        <f>'30'!L29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0" workbookViewId="0">
      <selection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/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2505775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124308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129138</v>
      </c>
      <c r="N7" s="24">
        <f>D7+E7*20+F7*10+G7*9+H7*9+I7*191+J7*191+K7*182+L7*100</f>
        <v>138827</v>
      </c>
      <c r="O7" s="25">
        <f>M7*2.75%</f>
        <v>3551.2950000000001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951</v>
      </c>
      <c r="R7" s="24">
        <f>M7-(M7*2.75%)+I7*191+J7*191+K7*182+L7*100-Q7</f>
        <v>134324.70500000002</v>
      </c>
      <c r="S7" s="25">
        <f>M7*0.95%</f>
        <v>1226.8109999999999</v>
      </c>
      <c r="T7" s="27">
        <f>S7-Q7</f>
        <v>275.81099999999992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56702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66652</v>
      </c>
      <c r="N8" s="24">
        <f t="shared" ref="N8:N27" si="1">D8+E8*20+F8*10+G8*9+H8*9+I8*191+J8*191+K8*182+L8*100</f>
        <v>69517</v>
      </c>
      <c r="O8" s="25">
        <f t="shared" ref="O8:O27" si="2">M8*2.75%</f>
        <v>1832.93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66530.070000000007</v>
      </c>
      <c r="S8" s="25">
        <f t="shared" ref="S8:S27" si="4">M8*0.95%</f>
        <v>633.19399999999996</v>
      </c>
      <c r="T8" s="27">
        <f t="shared" ref="T8:T27" si="5">S8-Q8</f>
        <v>-520.80600000000004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189413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222203</v>
      </c>
      <c r="N9" s="24">
        <f t="shared" si="1"/>
        <v>228461</v>
      </c>
      <c r="O9" s="25">
        <f t="shared" si="2"/>
        <v>6110.5825000000004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1326</v>
      </c>
      <c r="R9" s="24">
        <f t="shared" si="3"/>
        <v>221024.41750000001</v>
      </c>
      <c r="S9" s="25">
        <f t="shared" si="4"/>
        <v>2110.9285</v>
      </c>
      <c r="T9" s="27">
        <f t="shared" si="5"/>
        <v>784.92849999999999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52325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55405</v>
      </c>
      <c r="N10" s="24">
        <f t="shared" si="1"/>
        <v>66811</v>
      </c>
      <c r="O10" s="25">
        <f t="shared" si="2"/>
        <v>1523.6375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256</v>
      </c>
      <c r="R10" s="24">
        <f t="shared" si="3"/>
        <v>65031.362500000003</v>
      </c>
      <c r="S10" s="25">
        <f t="shared" si="4"/>
        <v>526.34749999999997</v>
      </c>
      <c r="T10" s="27">
        <f t="shared" si="5"/>
        <v>270.34749999999997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110009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132669</v>
      </c>
      <c r="N11" s="24">
        <f t="shared" si="1"/>
        <v>144075</v>
      </c>
      <c r="O11" s="25">
        <f t="shared" si="2"/>
        <v>3648.3975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566</v>
      </c>
      <c r="R11" s="24">
        <f t="shared" si="3"/>
        <v>139860.60249999998</v>
      </c>
      <c r="S11" s="25">
        <f t="shared" si="4"/>
        <v>1260.3554999999999</v>
      </c>
      <c r="T11" s="27">
        <f t="shared" si="5"/>
        <v>694.35549999999989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63870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67470</v>
      </c>
      <c r="N12" s="24">
        <f t="shared" si="1"/>
        <v>77469</v>
      </c>
      <c r="O12" s="25">
        <f t="shared" si="2"/>
        <v>1855.425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789</v>
      </c>
      <c r="R12" s="24">
        <f t="shared" si="3"/>
        <v>74824.574999999997</v>
      </c>
      <c r="S12" s="25">
        <f t="shared" si="4"/>
        <v>640.96500000000003</v>
      </c>
      <c r="T12" s="27">
        <f t="shared" si="5"/>
        <v>-148.03499999999997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78623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78623</v>
      </c>
      <c r="N13" s="24">
        <f t="shared" si="1"/>
        <v>78623</v>
      </c>
      <c r="O13" s="25">
        <f t="shared" si="2"/>
        <v>2162.1325000000002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76441.867499999993</v>
      </c>
      <c r="S13" s="25">
        <f t="shared" si="4"/>
        <v>746.91849999999999</v>
      </c>
      <c r="T13" s="27">
        <f t="shared" si="5"/>
        <v>727.91849999999999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103881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111721</v>
      </c>
      <c r="N14" s="24">
        <f t="shared" si="1"/>
        <v>126675</v>
      </c>
      <c r="O14" s="25">
        <f t="shared" si="2"/>
        <v>3072.3274999999999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1106</v>
      </c>
      <c r="R14" s="24">
        <f t="shared" si="3"/>
        <v>122496.6725</v>
      </c>
      <c r="S14" s="25">
        <f t="shared" si="4"/>
        <v>1061.3495</v>
      </c>
      <c r="T14" s="27">
        <f t="shared" si="5"/>
        <v>-44.650499999999965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213223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220373</v>
      </c>
      <c r="N15" s="24">
        <f t="shared" si="1"/>
        <v>232972</v>
      </c>
      <c r="O15" s="25">
        <f t="shared" si="2"/>
        <v>6060.2574999999997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1559</v>
      </c>
      <c r="R15" s="24">
        <f t="shared" si="3"/>
        <v>225352.74249999999</v>
      </c>
      <c r="S15" s="25">
        <f t="shared" si="4"/>
        <v>2093.5434999999998</v>
      </c>
      <c r="T15" s="27">
        <f t="shared" si="5"/>
        <v>534.54349999999977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145034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158944</v>
      </c>
      <c r="N16" s="24">
        <f t="shared" si="1"/>
        <v>174107</v>
      </c>
      <c r="O16" s="25">
        <f t="shared" si="2"/>
        <v>4370.96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1221</v>
      </c>
      <c r="R16" s="24">
        <f t="shared" si="3"/>
        <v>168515.04</v>
      </c>
      <c r="S16" s="25">
        <f t="shared" si="4"/>
        <v>1509.9680000000001</v>
      </c>
      <c r="T16" s="27">
        <f t="shared" si="5"/>
        <v>288.96800000000007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87469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102119</v>
      </c>
      <c r="N17" s="24">
        <f t="shared" si="1"/>
        <v>109851</v>
      </c>
      <c r="O17" s="25">
        <f t="shared" si="2"/>
        <v>2808.2725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645</v>
      </c>
      <c r="R17" s="24">
        <f t="shared" si="3"/>
        <v>106397.72749999999</v>
      </c>
      <c r="S17" s="25">
        <f t="shared" si="4"/>
        <v>970.13049999999998</v>
      </c>
      <c r="T17" s="27">
        <f t="shared" si="5"/>
        <v>325.13049999999998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97645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101145</v>
      </c>
      <c r="N18" s="24">
        <f t="shared" si="1"/>
        <v>113061</v>
      </c>
      <c r="O18" s="25">
        <f t="shared" si="2"/>
        <v>2781.4875000000002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1609</v>
      </c>
      <c r="R18" s="24">
        <f t="shared" si="3"/>
        <v>108670.5125</v>
      </c>
      <c r="S18" s="25">
        <f t="shared" si="4"/>
        <v>960.87749999999994</v>
      </c>
      <c r="T18" s="27">
        <f t="shared" si="5"/>
        <v>-648.12250000000006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149374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157954</v>
      </c>
      <c r="N19" s="24">
        <f t="shared" si="1"/>
        <v>170452</v>
      </c>
      <c r="O19" s="25">
        <f t="shared" si="2"/>
        <v>4343.7349999999997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1220</v>
      </c>
      <c r="R19" s="24">
        <f t="shared" si="3"/>
        <v>164888.26500000001</v>
      </c>
      <c r="S19" s="25">
        <f t="shared" si="4"/>
        <v>1500.5629999999999</v>
      </c>
      <c r="T19" s="27">
        <f t="shared" si="5"/>
        <v>280.56299999999987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69065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71505</v>
      </c>
      <c r="N20" s="24">
        <f t="shared" si="1"/>
        <v>77554</v>
      </c>
      <c r="O20" s="25">
        <f t="shared" si="2"/>
        <v>1966.3875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73986.612500000003</v>
      </c>
      <c r="S20" s="25">
        <f t="shared" si="4"/>
        <v>679.29750000000001</v>
      </c>
      <c r="T20" s="27">
        <f t="shared" si="5"/>
        <v>-921.70249999999999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76628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87068</v>
      </c>
      <c r="N21" s="24">
        <f t="shared" si="1"/>
        <v>98065</v>
      </c>
      <c r="O21" s="25">
        <f t="shared" si="2"/>
        <v>2394.37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250</v>
      </c>
      <c r="R21" s="24">
        <f t="shared" si="3"/>
        <v>95420.63</v>
      </c>
      <c r="S21" s="25">
        <f t="shared" si="4"/>
        <v>827.14599999999996</v>
      </c>
      <c r="T21" s="27">
        <f t="shared" si="5"/>
        <v>577.14599999999996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166366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188216</v>
      </c>
      <c r="N22" s="24">
        <f t="shared" si="1"/>
        <v>214203</v>
      </c>
      <c r="O22" s="25">
        <f t="shared" si="2"/>
        <v>5175.9399999999996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1353</v>
      </c>
      <c r="R22" s="24">
        <f t="shared" si="3"/>
        <v>207674.06</v>
      </c>
      <c r="S22" s="25">
        <f t="shared" si="4"/>
        <v>1788.0519999999999</v>
      </c>
      <c r="T22" s="27">
        <f t="shared" si="5"/>
        <v>435.05199999999991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83575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83575</v>
      </c>
      <c r="N23" s="24">
        <f t="shared" si="1"/>
        <v>91945</v>
      </c>
      <c r="O23" s="25">
        <f t="shared" si="2"/>
        <v>2298.3125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780</v>
      </c>
      <c r="R23" s="24">
        <f t="shared" si="3"/>
        <v>88866.6875</v>
      </c>
      <c r="S23" s="25">
        <f t="shared" si="4"/>
        <v>793.96249999999998</v>
      </c>
      <c r="T23" s="27">
        <f t="shared" si="5"/>
        <v>13.962499999999977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213721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1890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246631</v>
      </c>
      <c r="N24" s="24">
        <f t="shared" si="1"/>
        <v>255900</v>
      </c>
      <c r="O24" s="25">
        <f t="shared" si="2"/>
        <v>6782.3525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1416</v>
      </c>
      <c r="R24" s="24">
        <f t="shared" si="3"/>
        <v>247701.64749999999</v>
      </c>
      <c r="S24" s="25">
        <f t="shared" si="4"/>
        <v>2342.9944999999998</v>
      </c>
      <c r="T24" s="27">
        <f t="shared" si="5"/>
        <v>926.99449999999979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93015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102565</v>
      </c>
      <c r="N25" s="24">
        <f t="shared" si="1"/>
        <v>116200</v>
      </c>
      <c r="O25" s="25">
        <f t="shared" si="2"/>
        <v>2820.5374999999999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908</v>
      </c>
      <c r="R25" s="24">
        <f t="shared" si="3"/>
        <v>112471.46249999999</v>
      </c>
      <c r="S25" s="25">
        <f t="shared" si="4"/>
        <v>974.36749999999995</v>
      </c>
      <c r="T25" s="27">
        <f t="shared" si="5"/>
        <v>66.36749999999995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97981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110681</v>
      </c>
      <c r="N26" s="24">
        <f t="shared" si="1"/>
        <v>124107</v>
      </c>
      <c r="O26" s="25">
        <f t="shared" si="2"/>
        <v>3043.7275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911</v>
      </c>
      <c r="R26" s="24">
        <f t="shared" si="3"/>
        <v>120152.27250000001</v>
      </c>
      <c r="S26" s="25">
        <f t="shared" si="4"/>
        <v>1051.4694999999999</v>
      </c>
      <c r="T26" s="27">
        <f t="shared" si="5"/>
        <v>140.46949999999993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99251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99951</v>
      </c>
      <c r="N27" s="40">
        <f t="shared" si="1"/>
        <v>113406</v>
      </c>
      <c r="O27" s="25">
        <f t="shared" si="2"/>
        <v>2748.6525000000001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900</v>
      </c>
      <c r="R27" s="24">
        <f t="shared" si="3"/>
        <v>109757.3475</v>
      </c>
      <c r="S27" s="42">
        <f t="shared" si="4"/>
        <v>949.53449999999998</v>
      </c>
      <c r="T27" s="43">
        <f t="shared" si="5"/>
        <v>49.53449999999998</v>
      </c>
    </row>
    <row r="28" spans="1:20" ht="16.5" thickBot="1" x14ac:dyDescent="0.3">
      <c r="A28" s="65" t="s">
        <v>38</v>
      </c>
      <c r="B28" s="66"/>
      <c r="C28" s="67"/>
      <c r="D28" s="44">
        <f>SUM(D7:D27)</f>
        <v>2371478</v>
      </c>
      <c r="E28" s="45">
        <f>SUM(E7:E27)</f>
        <v>2810</v>
      </c>
      <c r="F28" s="45">
        <f t="shared" ref="F28:T28" si="6">SUM(F7:F27)</f>
        <v>4480</v>
      </c>
      <c r="G28" s="45">
        <f t="shared" si="6"/>
        <v>1220</v>
      </c>
      <c r="H28" s="45">
        <f t="shared" si="6"/>
        <v>12350</v>
      </c>
      <c r="I28" s="45">
        <f t="shared" si="6"/>
        <v>856</v>
      </c>
      <c r="J28" s="45">
        <f t="shared" si="6"/>
        <v>53</v>
      </c>
      <c r="K28" s="45">
        <f t="shared" si="6"/>
        <v>297</v>
      </c>
      <c r="L28" s="45">
        <f t="shared" si="6"/>
        <v>0</v>
      </c>
      <c r="M28" s="45">
        <f t="shared" si="6"/>
        <v>2594608</v>
      </c>
      <c r="N28" s="45">
        <f t="shared" si="6"/>
        <v>2822281</v>
      </c>
      <c r="O28" s="46">
        <f t="shared" si="6"/>
        <v>71351.72</v>
      </c>
      <c r="P28" s="45">
        <f t="shared" si="6"/>
        <v>0</v>
      </c>
      <c r="Q28" s="45">
        <f t="shared" si="6"/>
        <v>20540</v>
      </c>
      <c r="R28" s="45">
        <f t="shared" si="6"/>
        <v>2730389.2800000003</v>
      </c>
      <c r="S28" s="45">
        <f t="shared" si="6"/>
        <v>24648.776000000002</v>
      </c>
      <c r="T28" s="47">
        <f t="shared" si="6"/>
        <v>4108.7759999999989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7">E4+E5-E28</f>
        <v>11550</v>
      </c>
      <c r="F29" s="48">
        <f t="shared" si="7"/>
        <v>20910</v>
      </c>
      <c r="G29" s="48">
        <f t="shared" si="7"/>
        <v>350</v>
      </c>
      <c r="H29" s="48">
        <f t="shared" si="7"/>
        <v>39225</v>
      </c>
      <c r="I29" s="48">
        <f t="shared" si="7"/>
        <v>1775</v>
      </c>
      <c r="J29" s="48">
        <f t="shared" si="7"/>
        <v>535</v>
      </c>
      <c r="K29" s="48">
        <f t="shared" si="7"/>
        <v>558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1" ht="18.75" x14ac:dyDescent="0.25">
      <c r="A3" s="75" t="s">
        <v>49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1" x14ac:dyDescent="0.25">
      <c r="A4" s="79" t="s">
        <v>1</v>
      </c>
      <c r="B4" s="79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80"/>
      <c r="O4" s="80"/>
      <c r="P4" s="80"/>
      <c r="Q4" s="80"/>
      <c r="R4" s="80"/>
      <c r="S4" s="80"/>
      <c r="T4" s="80"/>
    </row>
    <row r="5" spans="1:21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7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5" t="s">
        <v>38</v>
      </c>
      <c r="B28" s="66"/>
      <c r="C28" s="67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8" t="s">
        <v>39</v>
      </c>
      <c r="B29" s="69"/>
      <c r="C29" s="70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55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5" t="s">
        <v>38</v>
      </c>
      <c r="B28" s="66"/>
      <c r="C28" s="67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8" t="s">
        <v>39</v>
      </c>
      <c r="B29" s="69"/>
      <c r="C29" s="70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56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5" t="s">
        <v>38</v>
      </c>
      <c r="B28" s="66"/>
      <c r="C28" s="67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8" t="s">
        <v>39</v>
      </c>
      <c r="B29" s="69"/>
      <c r="C29" s="70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57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5" t="s">
        <v>38</v>
      </c>
      <c r="B28" s="66"/>
      <c r="C28" s="67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8" t="s">
        <v>39</v>
      </c>
      <c r="B29" s="69"/>
      <c r="C29" s="70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2021-09-14T10:09:10Z</dcterms:modified>
</cp:coreProperties>
</file>