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E28" i="33" l="1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3" i="33" l="1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Reatailer Hand 5 Sim</t>
        </r>
      </text>
    </comment>
  </commentList>
</comments>
</file>

<file path=xl/sharedStrings.xml><?xml version="1.0" encoding="utf-8"?>
<sst xmlns="http://schemas.openxmlformats.org/spreadsheetml/2006/main" count="1486" uniqueCount="66">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</sst>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68" t="s">
        <v>39</v>
      </c>
      <c r="B29" s="69"/>
      <c r="C29" s="70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59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65" t="s">
        <v>38</v>
      </c>
      <c r="B28" s="66"/>
      <c r="C28" s="67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68" t="s">
        <v>39</v>
      </c>
      <c r="B29" s="69"/>
      <c r="C29" s="70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58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68" t="s">
        <v>39</v>
      </c>
      <c r="B29" s="69"/>
      <c r="C29" s="70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:G6 G28:G29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P22" sqref="P22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62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63</v>
      </c>
      <c r="B4" s="79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81"/>
      <c r="O4" s="82"/>
      <c r="P4" s="82"/>
      <c r="Q4" s="82"/>
      <c r="R4" s="82"/>
      <c r="S4" s="82"/>
      <c r="T4" s="82"/>
      <c r="U4" s="82"/>
      <c r="V4" s="83"/>
    </row>
    <row r="5" spans="1:22" x14ac:dyDescent="0.25">
      <c r="A5" s="79" t="s">
        <v>2</v>
      </c>
      <c r="B5" s="79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  <c r="U5" s="80"/>
      <c r="V5" s="8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65" t="s">
        <v>38</v>
      </c>
      <c r="B28" s="66"/>
      <c r="C28" s="67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68" t="s">
        <v>39</v>
      </c>
      <c r="B29" s="69"/>
      <c r="C29" s="70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64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1</v>
      </c>
      <c r="B4" s="79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81"/>
      <c r="O4" s="82"/>
      <c r="P4" s="82"/>
      <c r="Q4" s="82"/>
      <c r="R4" s="82"/>
      <c r="S4" s="82"/>
      <c r="T4" s="82"/>
      <c r="U4" s="82"/>
      <c r="V4" s="83"/>
    </row>
    <row r="5" spans="1:22" x14ac:dyDescent="0.25">
      <c r="A5" s="79" t="s">
        <v>2</v>
      </c>
      <c r="B5" s="79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1"/>
      <c r="O5" s="82"/>
      <c r="P5" s="82"/>
      <c r="Q5" s="82"/>
      <c r="R5" s="82"/>
      <c r="S5" s="82"/>
      <c r="T5" s="82"/>
      <c r="U5" s="82"/>
      <c r="V5" s="8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65" t="s">
        <v>38</v>
      </c>
      <c r="B28" s="66"/>
      <c r="C28" s="67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68" t="s">
        <v>39</v>
      </c>
      <c r="B29" s="69"/>
      <c r="C29" s="70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84"/>
      <c r="N29" s="84"/>
      <c r="O29" s="84"/>
      <c r="P29" s="84"/>
      <c r="Q29" s="84"/>
      <c r="R29" s="84"/>
      <c r="S29" s="84"/>
      <c r="T29" s="84"/>
      <c r="U29" s="84"/>
      <c r="V29" s="84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63" operator="equal">
      <formula>212030016606640</formula>
    </cfRule>
  </conditionalFormatting>
  <conditionalFormatting sqref="D29 E4:E6 E28:K29">
    <cfRule type="cellIs" dxfId="861" priority="61" operator="equal">
      <formula>$E$4</formula>
    </cfRule>
    <cfRule type="cellIs" dxfId="860" priority="62" operator="equal">
      <formula>2120</formula>
    </cfRule>
  </conditionalFormatting>
  <conditionalFormatting sqref="D29:E29 F4:F6 F28:F29">
    <cfRule type="cellIs" dxfId="859" priority="59" operator="equal">
      <formula>$F$4</formula>
    </cfRule>
    <cfRule type="cellIs" dxfId="858" priority="60" operator="equal">
      <formula>300</formula>
    </cfRule>
  </conditionalFormatting>
  <conditionalFormatting sqref="G4:G6 G28:G29">
    <cfRule type="cellIs" dxfId="857" priority="57" operator="equal">
      <formula>$G$4</formula>
    </cfRule>
    <cfRule type="cellIs" dxfId="856" priority="58" operator="equal">
      <formula>1660</formula>
    </cfRule>
  </conditionalFormatting>
  <conditionalFormatting sqref="H4:H6 H28:H29">
    <cfRule type="cellIs" dxfId="855" priority="55" operator="equal">
      <formula>$H$4</formula>
    </cfRule>
    <cfRule type="cellIs" dxfId="854" priority="56" operator="equal">
      <formula>6640</formula>
    </cfRule>
  </conditionalFormatting>
  <conditionalFormatting sqref="T6:T28 U28:V28">
    <cfRule type="cellIs" dxfId="853" priority="54" operator="lessThan">
      <formula>0</formula>
    </cfRule>
  </conditionalFormatting>
  <conditionalFormatting sqref="T7:T27">
    <cfRule type="cellIs" dxfId="852" priority="51" operator="lessThan">
      <formula>0</formula>
    </cfRule>
    <cfRule type="cellIs" dxfId="851" priority="52" operator="lessThan">
      <formula>0</formula>
    </cfRule>
    <cfRule type="cellIs" dxfId="850" priority="53" operator="lessThan">
      <formula>0</formula>
    </cfRule>
  </conditionalFormatting>
  <conditionalFormatting sqref="E4:E6 E28:K28">
    <cfRule type="cellIs" dxfId="849" priority="50" operator="equal">
      <formula>$E$4</formula>
    </cfRule>
  </conditionalFormatting>
  <conditionalFormatting sqref="D28:D29 D6 D4:M4">
    <cfRule type="cellIs" dxfId="848" priority="49" operator="equal">
      <formula>$D$4</formula>
    </cfRule>
  </conditionalFormatting>
  <conditionalFormatting sqref="I4:I6 I28:I29">
    <cfRule type="cellIs" dxfId="847" priority="48" operator="equal">
      <formula>$I$4</formula>
    </cfRule>
  </conditionalFormatting>
  <conditionalFormatting sqref="J4:J6 J28:J29">
    <cfRule type="cellIs" dxfId="846" priority="47" operator="equal">
      <formula>$J$4</formula>
    </cfRule>
  </conditionalFormatting>
  <conditionalFormatting sqref="K4:K6 K28:K29">
    <cfRule type="cellIs" dxfId="845" priority="46" operator="equal">
      <formula>$K$4</formula>
    </cfRule>
  </conditionalFormatting>
  <conditionalFormatting sqref="M4:M6">
    <cfRule type="cellIs" dxfId="844" priority="45" operator="equal">
      <formula>$L$4</formula>
    </cfRule>
  </conditionalFormatting>
  <conditionalFormatting sqref="T7:T28 U28:V28">
    <cfRule type="cellIs" dxfId="843" priority="42" operator="lessThan">
      <formula>0</formula>
    </cfRule>
    <cfRule type="cellIs" dxfId="842" priority="43" operator="lessThan">
      <formula>0</formula>
    </cfRule>
    <cfRule type="cellIs" dxfId="841" priority="44" operator="lessThan">
      <formula>0</formula>
    </cfRule>
  </conditionalFormatting>
  <conditionalFormatting sqref="D5:K5">
    <cfRule type="cellIs" dxfId="840" priority="41" operator="greaterThan">
      <formula>0</formula>
    </cfRule>
  </conditionalFormatting>
  <conditionalFormatting sqref="T6:T28 U28:V28">
    <cfRule type="cellIs" dxfId="839" priority="40" operator="lessThan">
      <formula>0</formula>
    </cfRule>
  </conditionalFormatting>
  <conditionalFormatting sqref="T7:T27">
    <cfRule type="cellIs" dxfId="838" priority="37" operator="lessThan">
      <formula>0</formula>
    </cfRule>
    <cfRule type="cellIs" dxfId="837" priority="38" operator="lessThan">
      <formula>0</formula>
    </cfRule>
    <cfRule type="cellIs" dxfId="836" priority="39" operator="lessThan">
      <formula>0</formula>
    </cfRule>
  </conditionalFormatting>
  <conditionalFormatting sqref="T7:T28 U28:V28">
    <cfRule type="cellIs" dxfId="835" priority="34" operator="lessThan">
      <formula>0</formula>
    </cfRule>
    <cfRule type="cellIs" dxfId="834" priority="35" operator="lessThan">
      <formula>0</formula>
    </cfRule>
    <cfRule type="cellIs" dxfId="833" priority="36" operator="lessThan">
      <formula>0</formula>
    </cfRule>
  </conditionalFormatting>
  <conditionalFormatting sqref="D5:K5">
    <cfRule type="cellIs" dxfId="832" priority="33" operator="greaterThan">
      <formula>0</formula>
    </cfRule>
  </conditionalFormatting>
  <conditionalFormatting sqref="L4 L6 L28:L29">
    <cfRule type="cellIs" dxfId="831" priority="32" operator="equal">
      <formula>$L$4</formula>
    </cfRule>
  </conditionalFormatting>
  <conditionalFormatting sqref="D7:S7">
    <cfRule type="cellIs" dxfId="830" priority="31" operator="greaterThan">
      <formula>0</formula>
    </cfRule>
  </conditionalFormatting>
  <conditionalFormatting sqref="D9:S9">
    <cfRule type="cellIs" dxfId="829" priority="30" operator="greaterThan">
      <formula>0</formula>
    </cfRule>
  </conditionalFormatting>
  <conditionalFormatting sqref="D11:S11">
    <cfRule type="cellIs" dxfId="828" priority="29" operator="greaterThan">
      <formula>0</formula>
    </cfRule>
  </conditionalFormatting>
  <conditionalFormatting sqref="D13:S13">
    <cfRule type="cellIs" dxfId="827" priority="28" operator="greaterThan">
      <formula>0</formula>
    </cfRule>
  </conditionalFormatting>
  <conditionalFormatting sqref="D15:S15">
    <cfRule type="cellIs" dxfId="826" priority="27" operator="greaterThan">
      <formula>0</formula>
    </cfRule>
  </conditionalFormatting>
  <conditionalFormatting sqref="D17:S17">
    <cfRule type="cellIs" dxfId="825" priority="26" operator="greaterThan">
      <formula>0</formula>
    </cfRule>
  </conditionalFormatting>
  <conditionalFormatting sqref="D19:S19">
    <cfRule type="cellIs" dxfId="824" priority="25" operator="greaterThan">
      <formula>0</formula>
    </cfRule>
  </conditionalFormatting>
  <conditionalFormatting sqref="D21:S21">
    <cfRule type="cellIs" dxfId="823" priority="24" operator="greaterThan">
      <formula>0</formula>
    </cfRule>
  </conditionalFormatting>
  <conditionalFormatting sqref="D23:S23">
    <cfRule type="cellIs" dxfId="822" priority="23" operator="greaterThan">
      <formula>0</formula>
    </cfRule>
  </conditionalFormatting>
  <conditionalFormatting sqref="D25:S25">
    <cfRule type="cellIs" dxfId="821" priority="22" operator="greaterThan">
      <formula>0</formula>
    </cfRule>
  </conditionalFormatting>
  <conditionalFormatting sqref="D27:S27">
    <cfRule type="cellIs" dxfId="820" priority="21" operator="greaterThan">
      <formula>0</formula>
    </cfRule>
  </conditionalFormatting>
  <conditionalFormatting sqref="U6">
    <cfRule type="cellIs" dxfId="819" priority="4" operator="lessThan">
      <formula>0</formula>
    </cfRule>
  </conditionalFormatting>
  <conditionalFormatting sqref="U6">
    <cfRule type="cellIs" dxfId="818" priority="3" operator="lessThan">
      <formula>0</formula>
    </cfRule>
  </conditionalFormatting>
  <conditionalFormatting sqref="V6">
    <cfRule type="cellIs" dxfId="817" priority="2" operator="lessThan">
      <formula>0</formula>
    </cfRule>
  </conditionalFormatting>
  <conditionalFormatting sqref="V6">
    <cfRule type="cellIs" dxfId="816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65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65" t="s">
        <v>38</v>
      </c>
      <c r="B28" s="66"/>
      <c r="C28" s="67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85"/>
      <c r="E31" s="85"/>
      <c r="F31" s="85"/>
      <c r="G31" s="85"/>
      <c r="H31" s="85"/>
      <c r="I31" s="85"/>
    </row>
    <row r="32" spans="1:20" x14ac:dyDescent="0.25">
      <c r="D32" s="85"/>
      <c r="E32" s="85"/>
      <c r="F32" s="85"/>
      <c r="G32" s="85"/>
      <c r="H32" s="85"/>
      <c r="I32" s="85"/>
    </row>
    <row r="33" spans="4:9" x14ac:dyDescent="0.25">
      <c r="D33" s="85"/>
      <c r="E33" s="85"/>
      <c r="F33" s="85"/>
      <c r="G33" s="85"/>
      <c r="H33" s="85"/>
      <c r="I33" s="85"/>
    </row>
    <row r="34" spans="4:9" x14ac:dyDescent="0.25">
      <c r="D34" s="85"/>
      <c r="E34" s="85"/>
      <c r="F34" s="85"/>
      <c r="G34" s="85"/>
      <c r="H34" s="85"/>
      <c r="I34" s="85"/>
    </row>
    <row r="35" spans="4:9" x14ac:dyDescent="0.25">
      <c r="D35" s="85"/>
      <c r="E35" s="85"/>
      <c r="F35" s="85"/>
      <c r="G35" s="85"/>
      <c r="H35" s="85"/>
    </row>
    <row r="36" spans="4:9" x14ac:dyDescent="0.25">
      <c r="D36" s="85"/>
      <c r="E36" s="85"/>
      <c r="F36" s="85"/>
      <c r="G36" s="85"/>
      <c r="H36" s="8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'15'!D29</f>
        <v>568850</v>
      </c>
      <c r="E4" s="2">
        <f>'15'!E29</f>
        <v>11500</v>
      </c>
      <c r="F4" s="2">
        <f>'15'!F29</f>
        <v>20790</v>
      </c>
      <c r="G4" s="2">
        <f>'15'!G29</f>
        <v>320</v>
      </c>
      <c r="H4" s="2">
        <f>'15'!H29</f>
        <v>38795</v>
      </c>
      <c r="I4" s="2">
        <f>'15'!I29</f>
        <v>1720</v>
      </c>
      <c r="J4" s="2">
        <f>'15'!J29</f>
        <v>533</v>
      </c>
      <c r="K4" s="2">
        <f>'15'!K29</f>
        <v>553</v>
      </c>
      <c r="L4" s="2">
        <f>'15'!L29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'16'!D29</f>
        <v>568850</v>
      </c>
      <c r="E4" s="2">
        <f>'16'!E29</f>
        <v>11500</v>
      </c>
      <c r="F4" s="2">
        <f>'16'!F29</f>
        <v>20790</v>
      </c>
      <c r="G4" s="2">
        <f>'16'!G29</f>
        <v>320</v>
      </c>
      <c r="H4" s="2">
        <f>'16'!H29</f>
        <v>38795</v>
      </c>
      <c r="I4" s="2">
        <f>'16'!I29</f>
        <v>1720</v>
      </c>
      <c r="J4" s="2">
        <f>'16'!J29</f>
        <v>533</v>
      </c>
      <c r="K4" s="2">
        <f>'16'!K29</f>
        <v>553</v>
      </c>
      <c r="L4" s="2">
        <f>'16'!L29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'17'!D29</f>
        <v>568850</v>
      </c>
      <c r="E4" s="2">
        <f>'17'!E29</f>
        <v>11500</v>
      </c>
      <c r="F4" s="2">
        <f>'17'!F29</f>
        <v>20790</v>
      </c>
      <c r="G4" s="2">
        <f>'17'!G29</f>
        <v>320</v>
      </c>
      <c r="H4" s="2">
        <f>'17'!H29</f>
        <v>38795</v>
      </c>
      <c r="I4" s="2">
        <f>'17'!I29</f>
        <v>1720</v>
      </c>
      <c r="J4" s="2">
        <f>'17'!J29</f>
        <v>533</v>
      </c>
      <c r="K4" s="2">
        <f>'17'!K29</f>
        <v>553</v>
      </c>
      <c r="L4" s="2">
        <f>'17'!L29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'18'!D29</f>
        <v>568850</v>
      </c>
      <c r="E4" s="2">
        <f>'18'!E29</f>
        <v>11500</v>
      </c>
      <c r="F4" s="2">
        <f>'18'!F29</f>
        <v>20790</v>
      </c>
      <c r="G4" s="2">
        <f>'18'!G29</f>
        <v>320</v>
      </c>
      <c r="H4" s="2">
        <f>'18'!H29</f>
        <v>38795</v>
      </c>
      <c r="I4" s="2">
        <f>'18'!I29</f>
        <v>1720</v>
      </c>
      <c r="J4" s="2">
        <f>'18'!J29</f>
        <v>533</v>
      </c>
      <c r="K4" s="2">
        <f>'18'!K29</f>
        <v>553</v>
      </c>
      <c r="L4" s="2">
        <f>'18'!L29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2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2" ht="18.75" x14ac:dyDescent="0.25">
      <c r="A3" s="75" t="s">
        <v>48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2" x14ac:dyDescent="0.25">
      <c r="A4" s="79" t="s">
        <v>1</v>
      </c>
      <c r="B4" s="79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80"/>
      <c r="O4" s="80"/>
      <c r="P4" s="80"/>
      <c r="Q4" s="80"/>
      <c r="R4" s="80"/>
      <c r="S4" s="80"/>
      <c r="T4" s="80"/>
    </row>
    <row r="5" spans="1:22" x14ac:dyDescent="0.25">
      <c r="A5" s="79" t="s">
        <v>2</v>
      </c>
      <c r="B5" s="7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65" t="s">
        <v>38</v>
      </c>
      <c r="B28" s="66"/>
      <c r="C28" s="67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68" t="s">
        <v>39</v>
      </c>
      <c r="B29" s="69"/>
      <c r="C29" s="70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'19'!D29</f>
        <v>568850</v>
      </c>
      <c r="E4" s="2">
        <f>'19'!E29</f>
        <v>11500</v>
      </c>
      <c r="F4" s="2">
        <f>'19'!F29</f>
        <v>20790</v>
      </c>
      <c r="G4" s="2">
        <f>'19'!G29</f>
        <v>320</v>
      </c>
      <c r="H4" s="2">
        <f>'19'!H29</f>
        <v>38795</v>
      </c>
      <c r="I4" s="2">
        <f>'19'!I29</f>
        <v>1720</v>
      </c>
      <c r="J4" s="2">
        <f>'19'!J29</f>
        <v>533</v>
      </c>
      <c r="K4" s="2">
        <f>'19'!K29</f>
        <v>553</v>
      </c>
      <c r="L4" s="2">
        <f>'19'!L29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'20'!D29</f>
        <v>568850</v>
      </c>
      <c r="E4" s="2">
        <f>'20'!E29</f>
        <v>11500</v>
      </c>
      <c r="F4" s="2">
        <f>'20'!F29</f>
        <v>20790</v>
      </c>
      <c r="G4" s="2">
        <f>'20'!G29</f>
        <v>320</v>
      </c>
      <c r="H4" s="2">
        <f>'20'!H29</f>
        <v>38795</v>
      </c>
      <c r="I4" s="2">
        <f>'20'!I29</f>
        <v>1720</v>
      </c>
      <c r="J4" s="2">
        <f>'20'!J29</f>
        <v>533</v>
      </c>
      <c r="K4" s="2">
        <f>'20'!K29</f>
        <v>553</v>
      </c>
      <c r="L4" s="2">
        <f>'20'!L29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'21'!D29</f>
        <v>568850</v>
      </c>
      <c r="E4" s="2">
        <f>'21'!E29</f>
        <v>11500</v>
      </c>
      <c r="F4" s="2">
        <f>'21'!F29</f>
        <v>20790</v>
      </c>
      <c r="G4" s="2">
        <f>'21'!G29</f>
        <v>320</v>
      </c>
      <c r="H4" s="2">
        <f>'21'!H29</f>
        <v>38795</v>
      </c>
      <c r="I4" s="2">
        <f>'21'!I29</f>
        <v>1720</v>
      </c>
      <c r="J4" s="2">
        <f>'21'!J29</f>
        <v>533</v>
      </c>
      <c r="K4" s="2">
        <f>'21'!K29</f>
        <v>553</v>
      </c>
      <c r="L4" s="2">
        <f>'21'!L29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'22'!D29</f>
        <v>568850</v>
      </c>
      <c r="E4" s="2">
        <f>'22'!E29</f>
        <v>11500</v>
      </c>
      <c r="F4" s="2">
        <f>'22'!F29</f>
        <v>20790</v>
      </c>
      <c r="G4" s="2">
        <f>'22'!G29</f>
        <v>320</v>
      </c>
      <c r="H4" s="2">
        <f>'22'!H29</f>
        <v>38795</v>
      </c>
      <c r="I4" s="2">
        <f>'22'!I29</f>
        <v>1720</v>
      </c>
      <c r="J4" s="2">
        <f>'22'!J29</f>
        <v>533</v>
      </c>
      <c r="K4" s="2">
        <f>'22'!K29</f>
        <v>553</v>
      </c>
      <c r="L4" s="2">
        <f>'22'!L29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'23'!D29</f>
        <v>568850</v>
      </c>
      <c r="E4" s="2">
        <f>'23'!E29</f>
        <v>11500</v>
      </c>
      <c r="F4" s="2">
        <f>'23'!F29</f>
        <v>20790</v>
      </c>
      <c r="G4" s="2">
        <f>'23'!G29</f>
        <v>320</v>
      </c>
      <c r="H4" s="2">
        <f>'23'!H29</f>
        <v>38795</v>
      </c>
      <c r="I4" s="2">
        <f>'23'!I29</f>
        <v>1720</v>
      </c>
      <c r="J4" s="2">
        <f>'23'!J29</f>
        <v>533</v>
      </c>
      <c r="K4" s="2">
        <f>'23'!K29</f>
        <v>553</v>
      </c>
      <c r="L4" s="2">
        <f>'23'!L29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'24'!D29</f>
        <v>568850</v>
      </c>
      <c r="E4" s="2">
        <f>'24'!E29</f>
        <v>11500</v>
      </c>
      <c r="F4" s="2">
        <f>'24'!F29</f>
        <v>20790</v>
      </c>
      <c r="G4" s="2">
        <f>'24'!G29</f>
        <v>320</v>
      </c>
      <c r="H4" s="2">
        <f>'24'!H29</f>
        <v>38795</v>
      </c>
      <c r="I4" s="2">
        <f>'24'!I29</f>
        <v>1720</v>
      </c>
      <c r="J4" s="2">
        <f>'24'!J29</f>
        <v>533</v>
      </c>
      <c r="K4" s="2">
        <f>'24'!K29</f>
        <v>553</v>
      </c>
      <c r="L4" s="2">
        <f>'24'!L29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'25'!D29</f>
        <v>568850</v>
      </c>
      <c r="E4" s="2">
        <f>'25'!E29</f>
        <v>11500</v>
      </c>
      <c r="F4" s="2">
        <f>'25'!F29</f>
        <v>20790</v>
      </c>
      <c r="G4" s="2">
        <f>'25'!G29</f>
        <v>320</v>
      </c>
      <c r="H4" s="2">
        <f>'25'!H29</f>
        <v>38795</v>
      </c>
      <c r="I4" s="2">
        <f>'25'!I29</f>
        <v>1720</v>
      </c>
      <c r="J4" s="2">
        <f>'25'!J29</f>
        <v>533</v>
      </c>
      <c r="K4" s="2">
        <f>'25'!K29</f>
        <v>553</v>
      </c>
      <c r="L4" s="2">
        <f>'25'!L29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'26'!D29</f>
        <v>568850</v>
      </c>
      <c r="E4" s="2">
        <f>'26'!E29</f>
        <v>11500</v>
      </c>
      <c r="F4" s="2">
        <f>'26'!F29</f>
        <v>20790</v>
      </c>
      <c r="G4" s="2">
        <f>'26'!G29</f>
        <v>320</v>
      </c>
      <c r="H4" s="2">
        <f>'26'!H29</f>
        <v>38795</v>
      </c>
      <c r="I4" s="2">
        <f>'26'!I29</f>
        <v>1720</v>
      </c>
      <c r="J4" s="2">
        <f>'26'!J29</f>
        <v>533</v>
      </c>
      <c r="K4" s="2">
        <f>'26'!K29</f>
        <v>553</v>
      </c>
      <c r="L4" s="2">
        <f>'26'!L29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'27'!D29</f>
        <v>568850</v>
      </c>
      <c r="E4" s="2">
        <f>'27'!E29</f>
        <v>11500</v>
      </c>
      <c r="F4" s="2">
        <f>'27'!F29</f>
        <v>20790</v>
      </c>
      <c r="G4" s="2">
        <f>'27'!G29</f>
        <v>320</v>
      </c>
      <c r="H4" s="2">
        <f>'27'!H29</f>
        <v>38795</v>
      </c>
      <c r="I4" s="2">
        <f>'27'!I29</f>
        <v>1720</v>
      </c>
      <c r="J4" s="2">
        <f>'27'!J29</f>
        <v>533</v>
      </c>
      <c r="K4" s="2">
        <f>'27'!K29</f>
        <v>553</v>
      </c>
      <c r="L4" s="2">
        <f>'27'!L29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40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'28'!D29</f>
        <v>568850</v>
      </c>
      <c r="E4" s="2">
        <f>'28'!E29</f>
        <v>11500</v>
      </c>
      <c r="F4" s="2">
        <f>'28'!F29</f>
        <v>20790</v>
      </c>
      <c r="G4" s="2">
        <f>'28'!G29</f>
        <v>320</v>
      </c>
      <c r="H4" s="2">
        <f>'28'!H29</f>
        <v>38795</v>
      </c>
      <c r="I4" s="2">
        <f>'28'!I29</f>
        <v>1720</v>
      </c>
      <c r="J4" s="2">
        <f>'28'!J29</f>
        <v>533</v>
      </c>
      <c r="K4" s="2">
        <f>'28'!K29</f>
        <v>553</v>
      </c>
      <c r="L4" s="2">
        <f>'28'!L29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'29'!D29</f>
        <v>568850</v>
      </c>
      <c r="E4" s="2">
        <f>'29'!E29</f>
        <v>11500</v>
      </c>
      <c r="F4" s="2">
        <f>'29'!F29</f>
        <v>20790</v>
      </c>
      <c r="G4" s="2">
        <f>'29'!G29</f>
        <v>320</v>
      </c>
      <c r="H4" s="2">
        <f>'29'!H29</f>
        <v>38795</v>
      </c>
      <c r="I4" s="2">
        <f>'29'!I29</f>
        <v>1720</v>
      </c>
      <c r="J4" s="2">
        <f>'29'!J29</f>
        <v>533</v>
      </c>
      <c r="K4" s="2">
        <f>'29'!K29</f>
        <v>553</v>
      </c>
      <c r="L4" s="2">
        <f>'29'!L29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41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'30'!D29</f>
        <v>568850</v>
      </c>
      <c r="E4" s="2">
        <f>'30'!E29</f>
        <v>11500</v>
      </c>
      <c r="F4" s="2">
        <f>'30'!F29</f>
        <v>20790</v>
      </c>
      <c r="G4" s="2">
        <f>'30'!G29</f>
        <v>320</v>
      </c>
      <c r="H4" s="2">
        <f>'30'!H29</f>
        <v>38795</v>
      </c>
      <c r="I4" s="2">
        <f>'30'!I29</f>
        <v>1720</v>
      </c>
      <c r="J4" s="2">
        <f>'30'!J29</f>
        <v>533</v>
      </c>
      <c r="K4" s="2">
        <f>'30'!K29</f>
        <v>553</v>
      </c>
      <c r="L4" s="2">
        <f>'30'!L29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5" t="s">
        <v>38</v>
      </c>
      <c r="B28" s="66"/>
      <c r="C28" s="67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0" workbookViewId="0">
      <selection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/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2713567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132688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137518</v>
      </c>
      <c r="N7" s="24">
        <f>D7+E7*20+F7*10+G7*9+H7*9+I7*191+J7*191+K7*182+L7*100</f>
        <v>147207</v>
      </c>
      <c r="O7" s="25">
        <f>M7*2.75%</f>
        <v>3781.7449999999999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951</v>
      </c>
      <c r="R7" s="24">
        <f>M7-(M7*2.75%)+I7*191+J7*191+K7*182+L7*100-Q7</f>
        <v>142474.255</v>
      </c>
      <c r="S7" s="25">
        <f>M7*0.95%</f>
        <v>1306.421</v>
      </c>
      <c r="T7" s="27">
        <f>S7-Q7</f>
        <v>355.42100000000005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60335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70285</v>
      </c>
      <c r="N8" s="24">
        <f t="shared" ref="N8:N27" si="1">D8+E8*20+F8*10+G8*9+H8*9+I8*191+J8*191+K8*182+L8*100</f>
        <v>75060</v>
      </c>
      <c r="O8" s="25">
        <f t="shared" ref="O8:O27" si="2">M8*2.75%</f>
        <v>1932.8375000000001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71973.162500000006</v>
      </c>
      <c r="S8" s="25">
        <f t="shared" ref="S8:S27" si="4">M8*0.95%</f>
        <v>667.70749999999998</v>
      </c>
      <c r="T8" s="27">
        <f t="shared" ref="T8:T27" si="5">S8-Q8</f>
        <v>-486.29250000000002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204983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2230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23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5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237773</v>
      </c>
      <c r="N9" s="24">
        <f t="shared" si="1"/>
        <v>244031</v>
      </c>
      <c r="O9" s="25">
        <f t="shared" si="2"/>
        <v>6538.7574999999997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1447</v>
      </c>
      <c r="R9" s="24">
        <f t="shared" si="3"/>
        <v>236045.24249999999</v>
      </c>
      <c r="S9" s="25">
        <f t="shared" si="4"/>
        <v>2258.8434999999999</v>
      </c>
      <c r="T9" s="27">
        <f t="shared" si="5"/>
        <v>811.84349999999995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56500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6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59580</v>
      </c>
      <c r="N10" s="24">
        <f t="shared" si="1"/>
        <v>71750</v>
      </c>
      <c r="O10" s="25">
        <f t="shared" si="2"/>
        <v>1638.45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284</v>
      </c>
      <c r="R10" s="24">
        <f t="shared" si="3"/>
        <v>69827.55</v>
      </c>
      <c r="S10" s="25">
        <f t="shared" si="4"/>
        <v>566.01</v>
      </c>
      <c r="T10" s="27">
        <f t="shared" si="5"/>
        <v>282.01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121913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1490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144573</v>
      </c>
      <c r="N11" s="24">
        <f t="shared" si="1"/>
        <v>158271</v>
      </c>
      <c r="O11" s="25">
        <f t="shared" si="2"/>
        <v>3975.7575000000002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602</v>
      </c>
      <c r="R11" s="24">
        <f t="shared" si="3"/>
        <v>153693.24249999999</v>
      </c>
      <c r="S11" s="25">
        <f t="shared" si="4"/>
        <v>1373.4434999999999</v>
      </c>
      <c r="T11" s="27">
        <f t="shared" si="5"/>
        <v>771.44349999999986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69574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80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73174</v>
      </c>
      <c r="N12" s="24">
        <f t="shared" si="1"/>
        <v>83173</v>
      </c>
      <c r="O12" s="25">
        <f t="shared" si="2"/>
        <v>2012.2850000000001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816</v>
      </c>
      <c r="R12" s="24">
        <f t="shared" si="3"/>
        <v>80344.714999999997</v>
      </c>
      <c r="S12" s="25">
        <f t="shared" si="4"/>
        <v>695.15300000000002</v>
      </c>
      <c r="T12" s="27">
        <f t="shared" si="5"/>
        <v>-120.84699999999998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84948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84948</v>
      </c>
      <c r="N13" s="24">
        <f t="shared" si="1"/>
        <v>84948</v>
      </c>
      <c r="O13" s="25">
        <f t="shared" si="2"/>
        <v>2336.0700000000002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20</v>
      </c>
      <c r="R13" s="24">
        <f t="shared" si="3"/>
        <v>82591.929999999993</v>
      </c>
      <c r="S13" s="25">
        <f t="shared" si="4"/>
        <v>807.00599999999997</v>
      </c>
      <c r="T13" s="27">
        <f t="shared" si="5"/>
        <v>787.00599999999997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126657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134677</v>
      </c>
      <c r="N14" s="24">
        <f t="shared" si="1"/>
        <v>149631</v>
      </c>
      <c r="O14" s="25">
        <f t="shared" si="2"/>
        <v>3703.6174999999998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1260</v>
      </c>
      <c r="R14" s="24">
        <f t="shared" si="3"/>
        <v>144667.38250000001</v>
      </c>
      <c r="S14" s="25">
        <f t="shared" si="4"/>
        <v>1279.4314999999999</v>
      </c>
      <c r="T14" s="27">
        <f t="shared" si="5"/>
        <v>19.431499999999915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228806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236336</v>
      </c>
      <c r="N15" s="24">
        <f t="shared" si="1"/>
        <v>248935</v>
      </c>
      <c r="O15" s="25">
        <f t="shared" si="2"/>
        <v>6499.24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1683</v>
      </c>
      <c r="R15" s="24">
        <f t="shared" si="3"/>
        <v>240752.76</v>
      </c>
      <c r="S15" s="25">
        <f t="shared" si="4"/>
        <v>2245.192</v>
      </c>
      <c r="T15" s="27">
        <f t="shared" si="5"/>
        <v>562.19200000000001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151661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13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165571</v>
      </c>
      <c r="N16" s="24">
        <f t="shared" si="1"/>
        <v>180734</v>
      </c>
      <c r="O16" s="25">
        <f t="shared" si="2"/>
        <v>4553.2025000000003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1315</v>
      </c>
      <c r="R16" s="24">
        <f t="shared" si="3"/>
        <v>174865.79749999999</v>
      </c>
      <c r="S16" s="25">
        <f t="shared" si="4"/>
        <v>1572.9244999999999</v>
      </c>
      <c r="T16" s="27">
        <f t="shared" si="5"/>
        <v>257.92449999999985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99285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113935</v>
      </c>
      <c r="N17" s="24">
        <f t="shared" si="1"/>
        <v>121667</v>
      </c>
      <c r="O17" s="25">
        <f t="shared" si="2"/>
        <v>3133.2125000000001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736</v>
      </c>
      <c r="R17" s="24">
        <f t="shared" si="3"/>
        <v>117797.78750000001</v>
      </c>
      <c r="S17" s="25">
        <f t="shared" si="4"/>
        <v>1082.3824999999999</v>
      </c>
      <c r="T17" s="27">
        <f t="shared" si="5"/>
        <v>346.38249999999994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107379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110879</v>
      </c>
      <c r="N18" s="24">
        <f t="shared" si="1"/>
        <v>122795</v>
      </c>
      <c r="O18" s="25">
        <f t="shared" si="2"/>
        <v>3049.1725000000001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1705</v>
      </c>
      <c r="R18" s="24">
        <f t="shared" si="3"/>
        <v>118040.8275</v>
      </c>
      <c r="S18" s="25">
        <f t="shared" si="4"/>
        <v>1053.3505</v>
      </c>
      <c r="T18" s="27">
        <f t="shared" si="5"/>
        <v>-651.64949999999999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159656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168326</v>
      </c>
      <c r="N19" s="24">
        <f t="shared" si="1"/>
        <v>183853</v>
      </c>
      <c r="O19" s="25">
        <f t="shared" si="2"/>
        <v>4628.9650000000001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1320</v>
      </c>
      <c r="R19" s="24">
        <f t="shared" si="3"/>
        <v>177904.035</v>
      </c>
      <c r="S19" s="25">
        <f t="shared" si="4"/>
        <v>1599.097</v>
      </c>
      <c r="T19" s="27">
        <f t="shared" si="5"/>
        <v>279.09699999999998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73675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76115</v>
      </c>
      <c r="N20" s="24">
        <f t="shared" si="1"/>
        <v>84074</v>
      </c>
      <c r="O20" s="25">
        <f t="shared" si="2"/>
        <v>2093.1624999999999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1721</v>
      </c>
      <c r="R20" s="24">
        <f t="shared" si="3"/>
        <v>80259.837499999994</v>
      </c>
      <c r="S20" s="25">
        <f t="shared" si="4"/>
        <v>723.09249999999997</v>
      </c>
      <c r="T20" s="27">
        <f t="shared" si="5"/>
        <v>-997.90750000000003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80692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91132</v>
      </c>
      <c r="N21" s="24">
        <f t="shared" si="1"/>
        <v>102129</v>
      </c>
      <c r="O21" s="25">
        <f t="shared" si="2"/>
        <v>2506.13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272</v>
      </c>
      <c r="R21" s="24">
        <f t="shared" si="3"/>
        <v>99350.87</v>
      </c>
      <c r="S21" s="25">
        <f t="shared" si="4"/>
        <v>865.75400000000002</v>
      </c>
      <c r="T21" s="27">
        <f t="shared" si="5"/>
        <v>593.75400000000002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182543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204393</v>
      </c>
      <c r="N22" s="24">
        <f t="shared" si="1"/>
        <v>230380</v>
      </c>
      <c r="O22" s="25">
        <f t="shared" si="2"/>
        <v>5620.8074999999999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1503</v>
      </c>
      <c r="R22" s="24">
        <f t="shared" si="3"/>
        <v>223256.1925</v>
      </c>
      <c r="S22" s="25">
        <f t="shared" si="4"/>
        <v>1941.7335</v>
      </c>
      <c r="T22" s="27">
        <f t="shared" si="5"/>
        <v>438.73350000000005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90152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90152</v>
      </c>
      <c r="N23" s="24">
        <f t="shared" si="1"/>
        <v>98522</v>
      </c>
      <c r="O23" s="25">
        <f t="shared" si="2"/>
        <v>2479.1799999999998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840</v>
      </c>
      <c r="R23" s="24">
        <f t="shared" si="3"/>
        <v>95202.82</v>
      </c>
      <c r="S23" s="25">
        <f t="shared" si="4"/>
        <v>856.44399999999996</v>
      </c>
      <c r="T23" s="27">
        <f t="shared" si="5"/>
        <v>16.44399999999996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231940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2300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270540</v>
      </c>
      <c r="N24" s="24">
        <f t="shared" si="1"/>
        <v>281701</v>
      </c>
      <c r="O24" s="25">
        <f t="shared" si="2"/>
        <v>7439.85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1537</v>
      </c>
      <c r="R24" s="24">
        <f t="shared" si="3"/>
        <v>272724.15000000002</v>
      </c>
      <c r="S24" s="25">
        <f t="shared" si="4"/>
        <v>2570.13</v>
      </c>
      <c r="T24" s="27">
        <f t="shared" si="5"/>
        <v>1033.1300000000001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102063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111613</v>
      </c>
      <c r="N25" s="24">
        <f t="shared" si="1"/>
        <v>125248</v>
      </c>
      <c r="O25" s="25">
        <f t="shared" si="2"/>
        <v>3069.3575000000001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908</v>
      </c>
      <c r="R25" s="24">
        <f t="shared" si="3"/>
        <v>121270.6425</v>
      </c>
      <c r="S25" s="25">
        <f t="shared" si="4"/>
        <v>1060.3235</v>
      </c>
      <c r="T25" s="27">
        <f t="shared" si="5"/>
        <v>152.32349999999997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103744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56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116444</v>
      </c>
      <c r="N26" s="24">
        <f t="shared" si="1"/>
        <v>129870</v>
      </c>
      <c r="O26" s="25">
        <f t="shared" si="2"/>
        <v>3202.21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965</v>
      </c>
      <c r="R26" s="24">
        <f t="shared" si="3"/>
        <v>125702.79</v>
      </c>
      <c r="S26" s="25">
        <f t="shared" si="4"/>
        <v>1106.2180000000001</v>
      </c>
      <c r="T26" s="27">
        <f t="shared" si="5"/>
        <v>141.21800000000007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106253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106953</v>
      </c>
      <c r="N27" s="40">
        <f t="shared" si="1"/>
        <v>120408</v>
      </c>
      <c r="O27" s="25">
        <f t="shared" si="2"/>
        <v>2941.2075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1000</v>
      </c>
      <c r="R27" s="24">
        <f t="shared" si="3"/>
        <v>116466.7925</v>
      </c>
      <c r="S27" s="42">
        <f t="shared" si="4"/>
        <v>1016.0535</v>
      </c>
      <c r="T27" s="43">
        <f t="shared" si="5"/>
        <v>16.053499999999985</v>
      </c>
    </row>
    <row r="28" spans="1:20" ht="16.5" thickBot="1" x14ac:dyDescent="0.3">
      <c r="A28" s="65" t="s">
        <v>38</v>
      </c>
      <c r="B28" s="66"/>
      <c r="C28" s="67"/>
      <c r="D28" s="44">
        <f>SUM(D7:D27)</f>
        <v>2575447</v>
      </c>
      <c r="E28" s="45">
        <f>SUM(E7:E27)</f>
        <v>2860</v>
      </c>
      <c r="F28" s="45">
        <f t="shared" ref="F28:T28" si="6">SUM(F7:F27)</f>
        <v>4600</v>
      </c>
      <c r="G28" s="45">
        <f t="shared" si="6"/>
        <v>1250</v>
      </c>
      <c r="H28" s="45">
        <f t="shared" si="6"/>
        <v>12780</v>
      </c>
      <c r="I28" s="45">
        <f t="shared" si="6"/>
        <v>911</v>
      </c>
      <c r="J28" s="45">
        <f t="shared" si="6"/>
        <v>55</v>
      </c>
      <c r="K28" s="45">
        <f t="shared" si="6"/>
        <v>302</v>
      </c>
      <c r="L28" s="45">
        <f t="shared" si="6"/>
        <v>0</v>
      </c>
      <c r="M28" s="45">
        <f t="shared" si="6"/>
        <v>2804917</v>
      </c>
      <c r="N28" s="45">
        <f t="shared" si="6"/>
        <v>3044387</v>
      </c>
      <c r="O28" s="46">
        <f t="shared" si="6"/>
        <v>77135.217500000013</v>
      </c>
      <c r="P28" s="45">
        <f t="shared" si="6"/>
        <v>0</v>
      </c>
      <c r="Q28" s="45">
        <f t="shared" si="6"/>
        <v>22039</v>
      </c>
      <c r="R28" s="45">
        <f t="shared" si="6"/>
        <v>2945212.7824999997</v>
      </c>
      <c r="S28" s="45">
        <f t="shared" si="6"/>
        <v>26646.711499999998</v>
      </c>
      <c r="T28" s="47">
        <f t="shared" si="6"/>
        <v>4607.7115000000003</v>
      </c>
    </row>
    <row r="29" spans="1:20" ht="15.75" thickBot="1" x14ac:dyDescent="0.3">
      <c r="A29" s="68" t="s">
        <v>39</v>
      </c>
      <c r="B29" s="69"/>
      <c r="C29" s="70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1" ht="18.75" x14ac:dyDescent="0.25">
      <c r="A3" s="75" t="s">
        <v>49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1" x14ac:dyDescent="0.25">
      <c r="A4" s="79" t="s">
        <v>1</v>
      </c>
      <c r="B4" s="79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80"/>
      <c r="O4" s="80"/>
      <c r="P4" s="80"/>
      <c r="Q4" s="80"/>
      <c r="R4" s="80"/>
      <c r="S4" s="80"/>
      <c r="T4" s="80"/>
    </row>
    <row r="5" spans="1:21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65" t="s">
        <v>38</v>
      </c>
      <c r="B28" s="66"/>
      <c r="C28" s="67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68" t="s">
        <v>39</v>
      </c>
      <c r="B29" s="69"/>
      <c r="C29" s="70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3" priority="43" operator="equal">
      <formula>212030016606640</formula>
    </cfRule>
  </conditionalFormatting>
  <conditionalFormatting sqref="D29 E4:E6 E28:K29">
    <cfRule type="cellIs" dxfId="1252" priority="41" operator="equal">
      <formula>$E$4</formula>
    </cfRule>
    <cfRule type="cellIs" dxfId="1251" priority="42" operator="equal">
      <formula>2120</formula>
    </cfRule>
  </conditionalFormatting>
  <conditionalFormatting sqref="D29:E29 F4:F6 F28:F29">
    <cfRule type="cellIs" dxfId="1250" priority="39" operator="equal">
      <formula>$F$4</formula>
    </cfRule>
    <cfRule type="cellIs" dxfId="1249" priority="40" operator="equal">
      <formula>300</formula>
    </cfRule>
  </conditionalFormatting>
  <conditionalFormatting sqref="G4:G6 G28:G29">
    <cfRule type="cellIs" dxfId="1248" priority="37" operator="equal">
      <formula>$G$4</formula>
    </cfRule>
    <cfRule type="cellIs" dxfId="1247" priority="38" operator="equal">
      <formula>1660</formula>
    </cfRule>
  </conditionalFormatting>
  <conditionalFormatting sqref="H4:H6 H28:H29">
    <cfRule type="cellIs" dxfId="1246" priority="35" operator="equal">
      <formula>$H$4</formula>
    </cfRule>
    <cfRule type="cellIs" dxfId="1245" priority="36" operator="equal">
      <formula>6640</formula>
    </cfRule>
  </conditionalFormatting>
  <conditionalFormatting sqref="T6:T28">
    <cfRule type="cellIs" dxfId="1244" priority="34" operator="lessThan">
      <formula>0</formula>
    </cfRule>
  </conditionalFormatting>
  <conditionalFormatting sqref="T7:T27">
    <cfRule type="cellIs" dxfId="1243" priority="31" operator="lessThan">
      <formula>0</formula>
    </cfRule>
    <cfRule type="cellIs" dxfId="1242" priority="32" operator="lessThan">
      <formula>0</formula>
    </cfRule>
    <cfRule type="cellIs" dxfId="1241" priority="33" operator="lessThan">
      <formula>0</formula>
    </cfRule>
  </conditionalFormatting>
  <conditionalFormatting sqref="E4:E6 E28:K28">
    <cfRule type="cellIs" dxfId="1240" priority="30" operator="equal">
      <formula>$E$4</formula>
    </cfRule>
  </conditionalFormatting>
  <conditionalFormatting sqref="D28:D29 D6 D4:M4">
    <cfRule type="cellIs" dxfId="1239" priority="29" operator="equal">
      <formula>$D$4</formula>
    </cfRule>
  </conditionalFormatting>
  <conditionalFormatting sqref="I4:I6 I28:I29">
    <cfRule type="cellIs" dxfId="1238" priority="28" operator="equal">
      <formula>$I$4</formula>
    </cfRule>
  </conditionalFormatting>
  <conditionalFormatting sqref="J4:J6 J28:J29">
    <cfRule type="cellIs" dxfId="1237" priority="27" operator="equal">
      <formula>$J$4</formula>
    </cfRule>
  </conditionalFormatting>
  <conditionalFormatting sqref="K4:K6 K28:K29">
    <cfRule type="cellIs" dxfId="1236" priority="26" operator="equal">
      <formula>$K$4</formula>
    </cfRule>
  </conditionalFormatting>
  <conditionalFormatting sqref="M4:M6">
    <cfRule type="cellIs" dxfId="1235" priority="25" operator="equal">
      <formula>$L$4</formula>
    </cfRule>
  </conditionalFormatting>
  <conditionalFormatting sqref="T7:T28">
    <cfRule type="cellIs" dxfId="1234" priority="22" operator="lessThan">
      <formula>0</formula>
    </cfRule>
    <cfRule type="cellIs" dxfId="1233" priority="23" operator="lessThan">
      <formula>0</formula>
    </cfRule>
    <cfRule type="cellIs" dxfId="1232" priority="24" operator="lessThan">
      <formula>0</formula>
    </cfRule>
  </conditionalFormatting>
  <conditionalFormatting sqref="D5:K5">
    <cfRule type="cellIs" dxfId="1231" priority="21" operator="greaterThan">
      <formula>0</formula>
    </cfRule>
  </conditionalFormatting>
  <conditionalFormatting sqref="T6:T28">
    <cfRule type="cellIs" dxfId="1230" priority="20" operator="lessThan">
      <formula>0</formula>
    </cfRule>
  </conditionalFormatting>
  <conditionalFormatting sqref="T7:T27">
    <cfRule type="cellIs" dxfId="1229" priority="17" operator="lessThan">
      <formula>0</formula>
    </cfRule>
    <cfRule type="cellIs" dxfId="1228" priority="18" operator="lessThan">
      <formula>0</formula>
    </cfRule>
    <cfRule type="cellIs" dxfId="1227" priority="19" operator="lessThan">
      <formula>0</formula>
    </cfRule>
  </conditionalFormatting>
  <conditionalFormatting sqref="T7:T28">
    <cfRule type="cellIs" dxfId="1226" priority="14" operator="lessThan">
      <formula>0</formula>
    </cfRule>
    <cfRule type="cellIs" dxfId="1225" priority="15" operator="lessThan">
      <formula>0</formula>
    </cfRule>
    <cfRule type="cellIs" dxfId="1224" priority="16" operator="lessThan">
      <formula>0</formula>
    </cfRule>
  </conditionalFormatting>
  <conditionalFormatting sqref="D5:K5">
    <cfRule type="cellIs" dxfId="1223" priority="13" operator="greaterThan">
      <formula>0</formula>
    </cfRule>
  </conditionalFormatting>
  <conditionalFormatting sqref="L4 L6 L28:L29">
    <cfRule type="cellIs" dxfId="1222" priority="12" operator="equal">
      <formula>$L$4</formula>
    </cfRule>
  </conditionalFormatting>
  <conditionalFormatting sqref="D7:S7">
    <cfRule type="cellIs" dxfId="1221" priority="11" operator="greaterThan">
      <formula>0</formula>
    </cfRule>
  </conditionalFormatting>
  <conditionalFormatting sqref="D9:S9">
    <cfRule type="cellIs" dxfId="1220" priority="10" operator="greaterThan">
      <formula>0</formula>
    </cfRule>
  </conditionalFormatting>
  <conditionalFormatting sqref="D11:S11">
    <cfRule type="cellIs" dxfId="1219" priority="9" operator="greaterThan">
      <formula>0</formula>
    </cfRule>
  </conditionalFormatting>
  <conditionalFormatting sqref="D13:S13">
    <cfRule type="cellIs" dxfId="1218" priority="8" operator="greaterThan">
      <formula>0</formula>
    </cfRule>
  </conditionalFormatting>
  <conditionalFormatting sqref="D15:S15">
    <cfRule type="cellIs" dxfId="1217" priority="7" operator="greaterThan">
      <formula>0</formula>
    </cfRule>
  </conditionalFormatting>
  <conditionalFormatting sqref="D17:S17">
    <cfRule type="cellIs" dxfId="1216" priority="6" operator="greaterThan">
      <formula>0</formula>
    </cfRule>
  </conditionalFormatting>
  <conditionalFormatting sqref="D19:S19">
    <cfRule type="cellIs" dxfId="1215" priority="5" operator="greaterThan">
      <formula>0</formula>
    </cfRule>
  </conditionalFormatting>
  <conditionalFormatting sqref="D21:S21">
    <cfRule type="cellIs" dxfId="1214" priority="4" operator="greaterThan">
      <formula>0</formula>
    </cfRule>
  </conditionalFormatting>
  <conditionalFormatting sqref="D23:S23">
    <cfRule type="cellIs" dxfId="1213" priority="3" operator="greaterThan">
      <formula>0</formula>
    </cfRule>
  </conditionalFormatting>
  <conditionalFormatting sqref="D25:S25">
    <cfRule type="cellIs" dxfId="1212" priority="2" operator="greaterThan">
      <formula>0</formula>
    </cfRule>
  </conditionalFormatting>
  <conditionalFormatting sqref="D27:S27">
    <cfRule type="cellIs" dxfId="121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52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65" t="s">
        <v>38</v>
      </c>
      <c r="B28" s="66"/>
      <c r="C28" s="67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68" t="s">
        <v>39</v>
      </c>
      <c r="B29" s="69"/>
      <c r="C29" s="70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0" priority="43" operator="equal">
      <formula>212030016606640</formula>
    </cfRule>
  </conditionalFormatting>
  <conditionalFormatting sqref="D29 E4:E6 E28:K29">
    <cfRule type="cellIs" dxfId="1209" priority="41" operator="equal">
      <formula>$E$4</formula>
    </cfRule>
    <cfRule type="cellIs" dxfId="1208" priority="42" operator="equal">
      <formula>2120</formula>
    </cfRule>
  </conditionalFormatting>
  <conditionalFormatting sqref="D29:E29 F4:F6 F28:F29">
    <cfRule type="cellIs" dxfId="1207" priority="39" operator="equal">
      <formula>$F$4</formula>
    </cfRule>
    <cfRule type="cellIs" dxfId="1206" priority="40" operator="equal">
      <formula>300</formula>
    </cfRule>
  </conditionalFormatting>
  <conditionalFormatting sqref="G4:G6 G28:G29">
    <cfRule type="cellIs" dxfId="1205" priority="37" operator="equal">
      <formula>$G$4</formula>
    </cfRule>
    <cfRule type="cellIs" dxfId="1204" priority="38" operator="equal">
      <formula>1660</formula>
    </cfRule>
  </conditionalFormatting>
  <conditionalFormatting sqref="H4:H6 H28:H29">
    <cfRule type="cellIs" dxfId="1203" priority="35" operator="equal">
      <formula>$H$4</formula>
    </cfRule>
    <cfRule type="cellIs" dxfId="1202" priority="36" operator="equal">
      <formula>6640</formula>
    </cfRule>
  </conditionalFormatting>
  <conditionalFormatting sqref="T6:T28">
    <cfRule type="cellIs" dxfId="1201" priority="34" operator="lessThan">
      <formula>0</formula>
    </cfRule>
  </conditionalFormatting>
  <conditionalFormatting sqref="T7:T27">
    <cfRule type="cellIs" dxfId="1200" priority="31" operator="lessThan">
      <formula>0</formula>
    </cfRule>
    <cfRule type="cellIs" dxfId="1199" priority="32" operator="lessThan">
      <formula>0</formula>
    </cfRule>
    <cfRule type="cellIs" dxfId="1198" priority="33" operator="lessThan">
      <formula>0</formula>
    </cfRule>
  </conditionalFormatting>
  <conditionalFormatting sqref="E4:E6 E28:K28">
    <cfRule type="cellIs" dxfId="1197" priority="30" operator="equal">
      <formula>$E$4</formula>
    </cfRule>
  </conditionalFormatting>
  <conditionalFormatting sqref="D28:D29 D6 D4:M4">
    <cfRule type="cellIs" dxfId="1196" priority="29" operator="equal">
      <formula>$D$4</formula>
    </cfRule>
  </conditionalFormatting>
  <conditionalFormatting sqref="I4:I6 I28:I29">
    <cfRule type="cellIs" dxfId="1195" priority="28" operator="equal">
      <formula>$I$4</formula>
    </cfRule>
  </conditionalFormatting>
  <conditionalFormatting sqref="J4:J6 J28:J29">
    <cfRule type="cellIs" dxfId="1194" priority="27" operator="equal">
      <formula>$J$4</formula>
    </cfRule>
  </conditionalFormatting>
  <conditionalFormatting sqref="K4:K6 K28:K29">
    <cfRule type="cellIs" dxfId="1193" priority="26" operator="equal">
      <formula>$K$4</formula>
    </cfRule>
  </conditionalFormatting>
  <conditionalFormatting sqref="M4:M6">
    <cfRule type="cellIs" dxfId="1192" priority="25" operator="equal">
      <formula>$L$4</formula>
    </cfRule>
  </conditionalFormatting>
  <conditionalFormatting sqref="T7:T28">
    <cfRule type="cellIs" dxfId="1191" priority="22" operator="lessThan">
      <formula>0</formula>
    </cfRule>
    <cfRule type="cellIs" dxfId="1190" priority="23" operator="lessThan">
      <formula>0</formula>
    </cfRule>
    <cfRule type="cellIs" dxfId="1189" priority="24" operator="lessThan">
      <formula>0</formula>
    </cfRule>
  </conditionalFormatting>
  <conditionalFormatting sqref="D5:K5">
    <cfRule type="cellIs" dxfId="1188" priority="21" operator="greaterThan">
      <formula>0</formula>
    </cfRule>
  </conditionalFormatting>
  <conditionalFormatting sqref="T6:T28">
    <cfRule type="cellIs" dxfId="1187" priority="20" operator="lessThan">
      <formula>0</formula>
    </cfRule>
  </conditionalFormatting>
  <conditionalFormatting sqref="T7:T27">
    <cfRule type="cellIs" dxfId="1186" priority="17" operator="lessThan">
      <formula>0</formula>
    </cfRule>
    <cfRule type="cellIs" dxfId="1185" priority="18" operator="lessThan">
      <formula>0</formula>
    </cfRule>
    <cfRule type="cellIs" dxfId="1184" priority="19" operator="lessThan">
      <formula>0</formula>
    </cfRule>
  </conditionalFormatting>
  <conditionalFormatting sqref="T7:T28">
    <cfRule type="cellIs" dxfId="1183" priority="14" operator="lessThan">
      <formula>0</formula>
    </cfRule>
    <cfRule type="cellIs" dxfId="1182" priority="15" operator="lessThan">
      <formula>0</formula>
    </cfRule>
    <cfRule type="cellIs" dxfId="1181" priority="16" operator="lessThan">
      <formula>0</formula>
    </cfRule>
  </conditionalFormatting>
  <conditionalFormatting sqref="D5:K5">
    <cfRule type="cellIs" dxfId="1180" priority="13" operator="greaterThan">
      <formula>0</formula>
    </cfRule>
  </conditionalFormatting>
  <conditionalFormatting sqref="L4 L6 L28:L29">
    <cfRule type="cellIs" dxfId="1179" priority="12" operator="equal">
      <formula>$L$4</formula>
    </cfRule>
  </conditionalFormatting>
  <conditionalFormatting sqref="D7:S7">
    <cfRule type="cellIs" dxfId="1178" priority="11" operator="greaterThan">
      <formula>0</formula>
    </cfRule>
  </conditionalFormatting>
  <conditionalFormatting sqref="D9:S9">
    <cfRule type="cellIs" dxfId="1177" priority="10" operator="greaterThan">
      <formula>0</formula>
    </cfRule>
  </conditionalFormatting>
  <conditionalFormatting sqref="D11:S11">
    <cfRule type="cellIs" dxfId="1176" priority="9" operator="greaterThan">
      <formula>0</formula>
    </cfRule>
  </conditionalFormatting>
  <conditionalFormatting sqref="D13:S13">
    <cfRule type="cellIs" dxfId="1175" priority="8" operator="greaterThan">
      <formula>0</formula>
    </cfRule>
  </conditionalFormatting>
  <conditionalFormatting sqref="D15:S15">
    <cfRule type="cellIs" dxfId="1174" priority="7" operator="greaterThan">
      <formula>0</formula>
    </cfRule>
  </conditionalFormatting>
  <conditionalFormatting sqref="D17:S17">
    <cfRule type="cellIs" dxfId="1173" priority="6" operator="greaterThan">
      <formula>0</formula>
    </cfRule>
  </conditionalFormatting>
  <conditionalFormatting sqref="D19:S19">
    <cfRule type="cellIs" dxfId="1172" priority="5" operator="greaterThan">
      <formula>0</formula>
    </cfRule>
  </conditionalFormatting>
  <conditionalFormatting sqref="D21:S21">
    <cfRule type="cellIs" dxfId="1171" priority="4" operator="greaterThan">
      <formula>0</formula>
    </cfRule>
  </conditionalFormatting>
  <conditionalFormatting sqref="D23:S23">
    <cfRule type="cellIs" dxfId="1170" priority="3" operator="greaterThan">
      <formula>0</formula>
    </cfRule>
  </conditionalFormatting>
  <conditionalFormatting sqref="D25:S25">
    <cfRule type="cellIs" dxfId="1169" priority="2" operator="greaterThan">
      <formula>0</formula>
    </cfRule>
  </conditionalFormatting>
  <conditionalFormatting sqref="D27:S27">
    <cfRule type="cellIs" dxfId="11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7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54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65" t="s">
        <v>38</v>
      </c>
      <c r="B28" s="66"/>
      <c r="C28" s="67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68" t="s">
        <v>39</v>
      </c>
      <c r="B29" s="69"/>
      <c r="C29" s="70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55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65" t="s">
        <v>38</v>
      </c>
      <c r="B28" s="66"/>
      <c r="C28" s="67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68" t="s">
        <v>39</v>
      </c>
      <c r="B29" s="69"/>
      <c r="C29" s="70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56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65" t="s">
        <v>38</v>
      </c>
      <c r="B28" s="66"/>
      <c r="C28" s="67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68" t="s">
        <v>39</v>
      </c>
      <c r="B29" s="69"/>
      <c r="C29" s="70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20" ht="15.75" thickBo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</row>
    <row r="3" spans="1:20" ht="18.75" x14ac:dyDescent="0.25">
      <c r="A3" s="75" t="s">
        <v>57</v>
      </c>
      <c r="B3" s="76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</row>
    <row r="4" spans="1:20" x14ac:dyDescent="0.25">
      <c r="A4" s="79" t="s">
        <v>1</v>
      </c>
      <c r="B4" s="79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80"/>
      <c r="O4" s="80"/>
      <c r="P4" s="80"/>
      <c r="Q4" s="80"/>
      <c r="R4" s="80"/>
      <c r="S4" s="80"/>
      <c r="T4" s="80"/>
    </row>
    <row r="5" spans="1:20" x14ac:dyDescent="0.25">
      <c r="A5" s="79" t="s">
        <v>2</v>
      </c>
      <c r="B5" s="7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0"/>
      <c r="O5" s="80"/>
      <c r="P5" s="80"/>
      <c r="Q5" s="80"/>
      <c r="R5" s="80"/>
      <c r="S5" s="80"/>
      <c r="T5" s="8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65" t="s">
        <v>38</v>
      </c>
      <c r="B28" s="66"/>
      <c r="C28" s="67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68" t="s">
        <v>39</v>
      </c>
      <c r="B29" s="69"/>
      <c r="C29" s="70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71"/>
      <c r="N29" s="72"/>
      <c r="O29" s="72"/>
      <c r="P29" s="72"/>
      <c r="Q29" s="72"/>
      <c r="R29" s="72"/>
      <c r="S29" s="72"/>
      <c r="T29" s="73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2021-09-14T16:28:07Z</dcterms:modified>
</cp:coreProperties>
</file>