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25" l="1"/>
  <c r="O18" i="25"/>
  <c r="O18" i="24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<sst xmlns="http://schemas.openxmlformats.org/spreadsheetml/2006/main" count="1514" uniqueCount="79">
  <si>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</si>
  <si>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</si>
  <si>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</si>
  <si>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</si>
  <si>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</si>
  <si>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</si>
  <si>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</si>
  <si>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</si>
  <si>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</si>
  <si>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</si>
  <si>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</si>
  <si>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</si>
  <si>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</si>
  <si>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</si>
  <si>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</si>
  <si>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</si>
  <si>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</si>
  <si>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</si>
  <si>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</si>
  <si>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</si>
  <si>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</si>
  <si>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</si>
  <si>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</si>
  <si>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</si>
  <si>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</si>
  <si>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</si>
  <si>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</si>
  <si>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</si>
  <si>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</si>
  <si>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</si>
  <si>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</si>
  <si>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</si>
  <si>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</si>
  <si>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</si>
  <si>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</si>
  <si>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</si>
  <si>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</si>
  <si>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</si>
  <si>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</si>
  <si>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</si>
  <si>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</si>
  <si>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</si>
  <si>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</si>
  <si>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</si>
  <si>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</si>
  <si>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</si>
  <si>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</si>
  <si>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</si>
  <si>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</si>
  <si>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</si>
  <si>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</si>
  <si>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</si>
  <si>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</si>
  <si>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</si>
  <si>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</si>
  <si>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</si>
  <si>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</si>
  <si>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</si>
  <si>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</si>
  <si>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</si>
  <si>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</si>
  <si>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</si>
  <si>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</si>
  <si>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</si>
  <si>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</si>
  <si>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</si>
  <si>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</si>
  <si>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</si>
  <si>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</si>
  <si>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</si>
  <si>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</si>
  <si>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</si>
  <si>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</si>
  <si>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</si>
  <si>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</si>
  <si>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</si>
  <si>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</si>
  <si>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</si>
  <si>
    <t>Date:25.04.2021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</si>
</sst>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2" t="s">
        <v>44</v>
      </c>
      <c r="B28" s="83"/>
      <c r="C28" s="84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5" t="s">
        <v>45</v>
      </c>
      <c r="B29" s="86"/>
      <c r="C29" s="87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1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>
        <v>1553928633</v>
      </c>
    </row>
    <row r="3" spans="1:21" ht="18.75" x14ac:dyDescent="0.25">
      <c r="A3" s="92" t="s">
        <v>62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1" x14ac:dyDescent="0.25">
      <c r="A4" s="96" t="s">
        <v>1</v>
      </c>
      <c r="B4" s="96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7"/>
      <c r="O4" s="97"/>
      <c r="P4" s="97"/>
      <c r="Q4" s="97"/>
      <c r="R4" s="97"/>
      <c r="S4" s="97"/>
      <c r="T4" s="97"/>
    </row>
    <row r="5" spans="1:21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2" t="s">
        <v>44</v>
      </c>
      <c r="B28" s="83"/>
      <c r="C28" s="84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5" t="s">
        <v>45</v>
      </c>
      <c r="B29" s="86"/>
      <c r="C29" s="87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2" t="s">
        <v>44</v>
      </c>
      <c r="B28" s="83"/>
      <c r="C28" s="84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5" t="s">
        <v>45</v>
      </c>
      <c r="B29" s="86"/>
      <c r="C29" s="87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 G28:G29 G6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F5 H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F5 H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64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</row>
    <row r="4" spans="1:22" x14ac:dyDescent="0.25">
      <c r="A4" s="96" t="s">
        <v>1</v>
      </c>
      <c r="B4" s="96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2" t="s">
        <v>44</v>
      </c>
      <c r="B28" s="83"/>
      <c r="C28" s="84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5" t="s">
        <v>45</v>
      </c>
      <c r="B29" s="86"/>
      <c r="C29" s="87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10" activePane="bottomLeft" state="frozen"/>
      <selection pane="bottomLeft" activeCell="K18" sqref="K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V2">
        <v>115</v>
      </c>
    </row>
    <row r="3" spans="1:23" ht="18.75" x14ac:dyDescent="0.25">
      <c r="A3" s="92" t="s">
        <v>66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3" x14ac:dyDescent="0.25">
      <c r="A5" s="96" t="s">
        <v>2</v>
      </c>
      <c r="B5" s="96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82" t="s">
        <v>44</v>
      </c>
      <c r="B28" s="83"/>
      <c r="C28" s="84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 U28:W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 U28:W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 U28:W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 U28:W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Q7 S7">
    <cfRule type="cellIs" dxfId="830" priority="11" operator="greaterThan">
      <formula>0</formula>
    </cfRule>
  </conditionalFormatting>
  <conditionalFormatting sqref="D9:Q9 S9">
    <cfRule type="cellIs" dxfId="829" priority="10" operator="greaterThan">
      <formula>0</formula>
    </cfRule>
  </conditionalFormatting>
  <conditionalFormatting sqref="D11:Q11 S11">
    <cfRule type="cellIs" dxfId="828" priority="9" operator="greaterThan">
      <formula>0</formula>
    </cfRule>
  </conditionalFormatting>
  <conditionalFormatting sqref="D13:Q13 S13">
    <cfRule type="cellIs" dxfId="827" priority="8" operator="greaterThan">
      <formula>0</formula>
    </cfRule>
  </conditionalFormatting>
  <conditionalFormatting sqref="D15:Q15 S15">
    <cfRule type="cellIs" dxfId="826" priority="7" operator="greaterThan">
      <formula>0</formula>
    </cfRule>
  </conditionalFormatting>
  <conditionalFormatting sqref="D17:Q17 S17">
    <cfRule type="cellIs" dxfId="825" priority="6" operator="greaterThan">
      <formula>0</formula>
    </cfRule>
  </conditionalFormatting>
  <conditionalFormatting sqref="D19:Q19 S19">
    <cfRule type="cellIs" dxfId="824" priority="5" operator="greaterThan">
      <formula>0</formula>
    </cfRule>
  </conditionalFormatting>
  <conditionalFormatting sqref="D21:Q21 S21">
    <cfRule type="cellIs" dxfId="823" priority="4" operator="greaterThan">
      <formula>0</formula>
    </cfRule>
  </conditionalFormatting>
  <conditionalFormatting sqref="D23:Q23 S23">
    <cfRule type="cellIs" dxfId="822" priority="3" operator="greaterThan">
      <formula>0</formula>
    </cfRule>
  </conditionalFormatting>
  <conditionalFormatting sqref="D25:Q25 S25">
    <cfRule type="cellIs" dxfId="821" priority="2" operator="greaterThan">
      <formula>0</formula>
    </cfRule>
  </conditionalFormatting>
  <conditionalFormatting sqref="D27:Q27 S27">
    <cfRule type="cellIs" dxfId="820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0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2" t="s">
        <v>44</v>
      </c>
      <c r="B28" s="83"/>
      <c r="C28" s="84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5" t="s">
        <v>45</v>
      </c>
      <c r="B29" s="86"/>
      <c r="C29" s="87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3" sqref="A13:XF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69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5" t="s">
        <v>45</v>
      </c>
      <c r="B29" s="86"/>
      <c r="C29" s="87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2" t="s">
        <v>44</v>
      </c>
      <c r="B28" s="83"/>
      <c r="C28" s="84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5" t="s">
        <v>45</v>
      </c>
      <c r="B29" s="86"/>
      <c r="C29" s="87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3" ht="18.75" x14ac:dyDescent="0.25">
      <c r="A3" s="92" t="s">
        <v>71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3" x14ac:dyDescent="0.25">
      <c r="A5" s="96" t="s">
        <v>2</v>
      </c>
      <c r="B5" s="96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82" t="s">
        <v>44</v>
      </c>
      <c r="B28" s="83"/>
      <c r="C28" s="84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5" t="s">
        <v>45</v>
      </c>
      <c r="B29" s="86"/>
      <c r="C29" s="87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73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97"/>
      <c r="O4" s="97"/>
      <c r="P4" s="97"/>
      <c r="Q4" s="97"/>
      <c r="R4" s="97"/>
      <c r="S4" s="97"/>
      <c r="T4" s="97"/>
    </row>
    <row r="5" spans="1:22" x14ac:dyDescent="0.25">
      <c r="A5" s="96" t="s">
        <v>2</v>
      </c>
      <c r="B5" s="9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2" t="s">
        <v>44</v>
      </c>
      <c r="B28" s="83"/>
      <c r="C28" s="84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5" t="s">
        <v>45</v>
      </c>
      <c r="B29" s="86"/>
      <c r="C29" s="87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88"/>
      <c r="N29" s="89"/>
      <c r="O29" s="89"/>
      <c r="P29" s="89"/>
      <c r="Q29" s="89"/>
      <c r="R29" s="89"/>
      <c r="S29" s="89"/>
      <c r="T29" s="9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 G28:G29 G6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F5 H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F5 H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 N8:N27 R8:R26">
    <cfRule type="cellIs" dxfId="482" priority="11" operator="greaterThan">
      <formula>0</formula>
    </cfRule>
  </conditionalFormatting>
  <conditionalFormatting sqref="D9:M9 O9:Q9 S9">
    <cfRule type="cellIs" dxfId="481" priority="10" operator="greaterThan">
      <formula>0</formula>
    </cfRule>
  </conditionalFormatting>
  <conditionalFormatting sqref="D11:M11 O11:Q11 S11">
    <cfRule type="cellIs" dxfId="480" priority="9" operator="greaterThan">
      <formula>0</formula>
    </cfRule>
  </conditionalFormatting>
  <conditionalFormatting sqref="D13:M13 O13:Q13 S13">
    <cfRule type="cellIs" dxfId="479" priority="8" operator="greaterThan">
      <formula>0</formula>
    </cfRule>
  </conditionalFormatting>
  <conditionalFormatting sqref="D15:M15 O15:Q15 S15">
    <cfRule type="cellIs" dxfId="478" priority="7" operator="greaterThan">
      <formula>0</formula>
    </cfRule>
  </conditionalFormatting>
  <conditionalFormatting sqref="D17:I17 K17:M17 O17:Q17 S17">
    <cfRule type="cellIs" dxfId="477" priority="6" operator="greaterThan">
      <formula>0</formula>
    </cfRule>
  </conditionalFormatting>
  <conditionalFormatting sqref="D19:M19 O19:Q19 S19">
    <cfRule type="cellIs" dxfId="476" priority="5" operator="greaterThan">
      <formula>0</formula>
    </cfRule>
  </conditionalFormatting>
  <conditionalFormatting sqref="D21:M21 O21:Q21 S21">
    <cfRule type="cellIs" dxfId="475" priority="4" operator="greaterThan">
      <formula>0</formula>
    </cfRule>
  </conditionalFormatting>
  <conditionalFormatting sqref="D23:M23 O23:Q23 S23">
    <cfRule type="cellIs" dxfId="474" priority="3" operator="greaterThan">
      <formula>0</formula>
    </cfRule>
  </conditionalFormatting>
  <conditionalFormatting sqref="D25:M25 O25:Q25 S25">
    <cfRule type="cellIs" dxfId="473" priority="2" operator="greaterThan">
      <formula>0</formula>
    </cfRule>
  </conditionalFormatting>
  <conditionalFormatting sqref="D27:M27 O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82" t="s">
        <v>44</v>
      </c>
      <c r="B28" s="83"/>
      <c r="C28" s="84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85" t="s">
        <v>45</v>
      </c>
      <c r="B29" s="86"/>
      <c r="C29" s="87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75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82" t="s">
        <v>44</v>
      </c>
      <c r="B28" s="83"/>
      <c r="C28" s="84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85" t="s">
        <v>45</v>
      </c>
      <c r="B29" s="86"/>
      <c r="C29" s="87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18760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18760</v>
      </c>
      <c r="N18" s="24">
        <f t="shared" si="1"/>
        <v>18760</v>
      </c>
      <c r="O18" s="25">
        <f t="shared" si="2"/>
        <v>515.9</v>
      </c>
      <c r="P18" s="26"/>
      <c r="Q18" s="26"/>
      <c r="R18" s="24">
        <f t="shared" si="3"/>
        <v>18244.099999999999</v>
      </c>
      <c r="S18" s="25">
        <f t="shared" si="4"/>
        <v>178.22</v>
      </c>
      <c r="T18" s="27">
        <f t="shared" si="5"/>
        <v>178.22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18760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18760</v>
      </c>
      <c r="N28" s="45">
        <f t="shared" si="6"/>
        <v>18760</v>
      </c>
      <c r="O28" s="46">
        <f t="shared" si="6"/>
        <v>515.9</v>
      </c>
      <c r="P28" s="45">
        <f t="shared" si="6"/>
        <v>0</v>
      </c>
      <c r="Q28" s="45">
        <f t="shared" si="6"/>
        <v>0</v>
      </c>
      <c r="R28" s="45">
        <f t="shared" si="6"/>
        <v>18244.099999999999</v>
      </c>
      <c r="S28" s="45">
        <f t="shared" si="6"/>
        <v>178.22</v>
      </c>
      <c r="T28" s="47">
        <f t="shared" si="6"/>
        <v>178.22</v>
      </c>
    </row>
    <row r="29" spans="1:20" ht="15.75" thickBot="1" x14ac:dyDescent="0.3">
      <c r="A29" s="85" t="s">
        <v>45</v>
      </c>
      <c r="B29" s="86"/>
      <c r="C29" s="87"/>
      <c r="D29" s="48">
        <f>D4+D5-D28</f>
        <v>481517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'25'!D29</f>
        <v>481517</v>
      </c>
      <c r="E4" s="2">
        <f>'25'!E29</f>
        <v>1090</v>
      </c>
      <c r="F4" s="2">
        <f>'25'!F29</f>
        <v>8760</v>
      </c>
      <c r="G4" s="2">
        <f>'25'!G29</f>
        <v>0</v>
      </c>
      <c r="H4" s="2">
        <f>'25'!H29</f>
        <v>26100</v>
      </c>
      <c r="I4" s="2">
        <f>'25'!I29</f>
        <v>1557</v>
      </c>
      <c r="J4" s="2">
        <f>'25'!J29</f>
        <v>609</v>
      </c>
      <c r="K4" s="2">
        <f>'25'!K29</f>
        <v>249</v>
      </c>
      <c r="L4" s="2">
        <f>'25'!L29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481517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'26'!D29</f>
        <v>481517</v>
      </c>
      <c r="E4" s="2">
        <f>'26'!E29</f>
        <v>1090</v>
      </c>
      <c r="F4" s="2">
        <f>'26'!F29</f>
        <v>8760</v>
      </c>
      <c r="G4" s="2">
        <f>'26'!G29</f>
        <v>0</v>
      </c>
      <c r="H4" s="2">
        <f>'26'!H29</f>
        <v>26100</v>
      </c>
      <c r="I4" s="2">
        <f>'26'!I29</f>
        <v>1557</v>
      </c>
      <c r="J4" s="2">
        <f>'26'!J29</f>
        <v>609</v>
      </c>
      <c r="K4" s="2">
        <f>'26'!K29</f>
        <v>249</v>
      </c>
      <c r="L4" s="2">
        <f>'26'!L29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481517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'27'!D29</f>
        <v>481517</v>
      </c>
      <c r="E4" s="2">
        <f>'27'!E29</f>
        <v>1090</v>
      </c>
      <c r="F4" s="2">
        <f>'27'!F29</f>
        <v>8760</v>
      </c>
      <c r="G4" s="2">
        <f>'27'!G29</f>
        <v>0</v>
      </c>
      <c r="H4" s="2">
        <f>'27'!H29</f>
        <v>26100</v>
      </c>
      <c r="I4" s="2">
        <f>'27'!I29</f>
        <v>1557</v>
      </c>
      <c r="J4" s="2">
        <f>'27'!J29</f>
        <v>609</v>
      </c>
      <c r="K4" s="2">
        <f>'27'!K29</f>
        <v>249</v>
      </c>
      <c r="L4" s="2">
        <f>'27'!L29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481517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'28'!D29</f>
        <v>481517</v>
      </c>
      <c r="E4" s="2">
        <f>'28'!E29</f>
        <v>1090</v>
      </c>
      <c r="F4" s="2">
        <f>'28'!F29</f>
        <v>8760</v>
      </c>
      <c r="G4" s="2">
        <f>'28'!G29</f>
        <v>0</v>
      </c>
      <c r="H4" s="2">
        <f>'28'!H29</f>
        <v>26100</v>
      </c>
      <c r="I4" s="2">
        <f>'28'!I29</f>
        <v>1557</v>
      </c>
      <c r="J4" s="2">
        <f>'28'!J29</f>
        <v>609</v>
      </c>
      <c r="K4" s="2">
        <f>'28'!K29</f>
        <v>249</v>
      </c>
      <c r="L4" s="2">
        <f>'28'!L29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481517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4" sqref="A14:XF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51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2" t="s">
        <v>44</v>
      </c>
      <c r="B28" s="83"/>
      <c r="C28" s="84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'29'!D29</f>
        <v>481517</v>
      </c>
      <c r="E4" s="2">
        <f>'29'!E29</f>
        <v>1090</v>
      </c>
      <c r="F4" s="2">
        <f>'29'!F29</f>
        <v>8760</v>
      </c>
      <c r="G4" s="2">
        <f>'29'!G29</f>
        <v>0</v>
      </c>
      <c r="H4" s="2">
        <f>'29'!H29</f>
        <v>26100</v>
      </c>
      <c r="I4" s="2">
        <f>'29'!I29</f>
        <v>1557</v>
      </c>
      <c r="J4" s="2">
        <f>'29'!J29</f>
        <v>609</v>
      </c>
      <c r="K4" s="2">
        <f>'29'!K29</f>
        <v>249</v>
      </c>
      <c r="L4" s="2">
        <f>'29'!L29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481517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'30'!D29</f>
        <v>481517</v>
      </c>
      <c r="E4" s="2">
        <f>'30'!E29</f>
        <v>1090</v>
      </c>
      <c r="F4" s="2">
        <f>'30'!F29</f>
        <v>8760</v>
      </c>
      <c r="G4" s="2">
        <f>'30'!G29</f>
        <v>0</v>
      </c>
      <c r="H4" s="2">
        <f>'30'!H29</f>
        <v>26100</v>
      </c>
      <c r="I4" s="2">
        <f>'30'!I29</f>
        <v>1557</v>
      </c>
      <c r="J4" s="2">
        <f>'30'!J29</f>
        <v>609</v>
      </c>
      <c r="K4" s="2">
        <f>'30'!K29</f>
        <v>249</v>
      </c>
      <c r="L4" s="2">
        <f>'30'!L29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481517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I30" sqref="I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4212663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233173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294013</v>
      </c>
      <c r="N7" s="24">
        <f>D7+E7*20+F7*10+G7*9+H7*9+I7*191+J7*191+K7*182+L7*100</f>
        <v>305974</v>
      </c>
      <c r="O7" s="25">
        <f>M7*2.75%</f>
        <v>8085.3575000000001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1962</v>
      </c>
      <c r="R7" s="24">
        <f>M7-(M7*2.75%)+I7*191+J7*191+K7*182+L7*100-Q7</f>
        <v>295926.64250000002</v>
      </c>
      <c r="S7" s="25">
        <f>M7*0.95%</f>
        <v>2793.1235000000001</v>
      </c>
      <c r="T7" s="27">
        <f>S7-Q7</f>
        <v>831.12350000000015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122974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132914</v>
      </c>
      <c r="N8" s="24">
        <f t="shared" ref="N8:N27" si="1">D8+E8*20+F8*10+G8*9+H8*9+I8*191+J8*191+K8*182+L8*100</f>
        <v>141037</v>
      </c>
      <c r="O8" s="25">
        <f t="shared" ref="O8:O27" si="2">M8*2.75%</f>
        <v>3655.1350000000002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1364</v>
      </c>
      <c r="R8" s="24">
        <f t="shared" ref="R8:R27" si="3">M8-(M8*2.75%)+I8*191+J8*191+K8*182+L8*100-Q8</f>
        <v>136017.86499999999</v>
      </c>
      <c r="S8" s="25">
        <f t="shared" ref="S8:S27" si="4">M8*0.95%</f>
        <v>1262.683</v>
      </c>
      <c r="T8" s="27">
        <f t="shared" ref="T8:T27" si="5">S8-Q8</f>
        <v>-101.31700000000001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302226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2430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334296</v>
      </c>
      <c r="N9" s="24">
        <f t="shared" si="1"/>
        <v>347003</v>
      </c>
      <c r="O9" s="25">
        <f t="shared" si="2"/>
        <v>9193.14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2760</v>
      </c>
      <c r="R9" s="24">
        <f t="shared" si="3"/>
        <v>335049.86</v>
      </c>
      <c r="S9" s="25">
        <f t="shared" si="4"/>
        <v>3175.8119999999999</v>
      </c>
      <c r="T9" s="27">
        <f t="shared" si="5"/>
        <v>415.8119999999999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100766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104536</v>
      </c>
      <c r="N10" s="24">
        <f t="shared" si="1"/>
        <v>113095</v>
      </c>
      <c r="O10" s="25">
        <f t="shared" si="2"/>
        <v>2874.7400000000002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529</v>
      </c>
      <c r="R10" s="24">
        <f t="shared" si="3"/>
        <v>109691.26</v>
      </c>
      <c r="S10" s="25">
        <f t="shared" si="4"/>
        <v>993.09199999999998</v>
      </c>
      <c r="T10" s="27">
        <f t="shared" si="5"/>
        <v>464.09199999999998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98352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111352</v>
      </c>
      <c r="N11" s="24">
        <f t="shared" si="1"/>
        <v>121821</v>
      </c>
      <c r="O11" s="25">
        <f t="shared" si="2"/>
        <v>3062.18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619</v>
      </c>
      <c r="R11" s="24">
        <f t="shared" si="3"/>
        <v>118139.82</v>
      </c>
      <c r="S11" s="25">
        <f t="shared" si="4"/>
        <v>1057.8440000000001</v>
      </c>
      <c r="T11" s="27">
        <f t="shared" si="5"/>
        <v>438.84400000000005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94597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96497</v>
      </c>
      <c r="N12" s="24">
        <f t="shared" si="1"/>
        <v>98317</v>
      </c>
      <c r="O12" s="25">
        <f t="shared" si="2"/>
        <v>2653.6675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475</v>
      </c>
      <c r="R12" s="24">
        <f t="shared" si="3"/>
        <v>95188.332500000004</v>
      </c>
      <c r="S12" s="25">
        <f t="shared" si="4"/>
        <v>916.72149999999999</v>
      </c>
      <c r="T12" s="27">
        <f t="shared" si="5"/>
        <v>441.72149999999999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97220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490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103230</v>
      </c>
      <c r="N13" s="24">
        <f t="shared" si="1"/>
        <v>103230</v>
      </c>
      <c r="O13" s="25">
        <f t="shared" si="2"/>
        <v>2838.8249999999998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965</v>
      </c>
      <c r="R13" s="24">
        <f t="shared" si="3"/>
        <v>99426.175000000003</v>
      </c>
      <c r="S13" s="25">
        <f t="shared" si="4"/>
        <v>980.68499999999995</v>
      </c>
      <c r="T13" s="27">
        <f t="shared" si="5"/>
        <v>15.684999999999945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314841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1250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332091</v>
      </c>
      <c r="N14" s="24">
        <f t="shared" si="1"/>
        <v>334765</v>
      </c>
      <c r="O14" s="25">
        <f t="shared" si="2"/>
        <v>9132.5025000000005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2373</v>
      </c>
      <c r="R14" s="24">
        <f t="shared" si="3"/>
        <v>323259.4975</v>
      </c>
      <c r="S14" s="25">
        <f t="shared" si="4"/>
        <v>3154.8645000000001</v>
      </c>
      <c r="T14" s="27">
        <f t="shared" si="5"/>
        <v>781.86450000000013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346186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362806</v>
      </c>
      <c r="N15" s="24">
        <f t="shared" si="1"/>
        <v>373695</v>
      </c>
      <c r="O15" s="25">
        <f t="shared" si="2"/>
        <v>9977.1650000000009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2983</v>
      </c>
      <c r="R15" s="24">
        <f t="shared" si="3"/>
        <v>360734.83500000002</v>
      </c>
      <c r="S15" s="25">
        <f t="shared" si="4"/>
        <v>3446.6569999999997</v>
      </c>
      <c r="T15" s="27">
        <f t="shared" si="5"/>
        <v>463.6569999999997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299839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2770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335969</v>
      </c>
      <c r="N16" s="24">
        <f t="shared" si="1"/>
        <v>345074</v>
      </c>
      <c r="O16" s="25">
        <f t="shared" si="2"/>
        <v>9239.1475000000009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3015</v>
      </c>
      <c r="R16" s="24">
        <f t="shared" si="3"/>
        <v>332819.85249999998</v>
      </c>
      <c r="S16" s="25">
        <f t="shared" si="4"/>
        <v>3191.7055</v>
      </c>
      <c r="T16" s="27">
        <f t="shared" si="5"/>
        <v>176.70550000000003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191927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590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204237</v>
      </c>
      <c r="N17" s="24">
        <f t="shared" si="1"/>
        <v>214025</v>
      </c>
      <c r="O17" s="25">
        <f t="shared" si="2"/>
        <v>5616.5174999999999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1711</v>
      </c>
      <c r="R17" s="24">
        <f t="shared" si="3"/>
        <v>206697.48250000001</v>
      </c>
      <c r="S17" s="25">
        <f t="shared" si="4"/>
        <v>1940.2514999999999</v>
      </c>
      <c r="T17" s="27">
        <f t="shared" si="5"/>
        <v>229.25149999999985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230859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240499</v>
      </c>
      <c r="N18" s="24">
        <f t="shared" si="1"/>
        <v>255453</v>
      </c>
      <c r="O18" s="25">
        <f t="shared" si="2"/>
        <v>6613.7224999999999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2900</v>
      </c>
      <c r="R18" s="24">
        <f t="shared" si="3"/>
        <v>245939.2775</v>
      </c>
      <c r="S18" s="25">
        <f t="shared" si="4"/>
        <v>2284.7404999999999</v>
      </c>
      <c r="T18" s="27">
        <f t="shared" si="5"/>
        <v>-615.25950000000012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219012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2350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246962</v>
      </c>
      <c r="N19" s="24">
        <f t="shared" si="1"/>
        <v>267273</v>
      </c>
      <c r="O19" s="25">
        <f t="shared" si="2"/>
        <v>6791.4549999999999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4364</v>
      </c>
      <c r="R19" s="24">
        <f t="shared" si="3"/>
        <v>256117.54500000001</v>
      </c>
      <c r="S19" s="25">
        <f t="shared" si="4"/>
        <v>2346.1390000000001</v>
      </c>
      <c r="T19" s="27">
        <f t="shared" si="5"/>
        <v>-2017.8609999999999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130236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41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133416</v>
      </c>
      <c r="N20" s="24">
        <f t="shared" si="1"/>
        <v>141611</v>
      </c>
      <c r="O20" s="25">
        <f t="shared" si="2"/>
        <v>3668.94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2476</v>
      </c>
      <c r="R20" s="24">
        <f t="shared" si="3"/>
        <v>135466.06</v>
      </c>
      <c r="S20" s="25">
        <f t="shared" si="4"/>
        <v>1267.452</v>
      </c>
      <c r="T20" s="27">
        <f t="shared" si="5"/>
        <v>-1208.548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113361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121581</v>
      </c>
      <c r="N21" s="24">
        <f t="shared" si="1"/>
        <v>122536</v>
      </c>
      <c r="O21" s="25">
        <f t="shared" si="2"/>
        <v>3343.4775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586</v>
      </c>
      <c r="R21" s="24">
        <f t="shared" si="3"/>
        <v>118606.52250000001</v>
      </c>
      <c r="S21" s="25">
        <f t="shared" si="4"/>
        <v>1155.0194999999999</v>
      </c>
      <c r="T21" s="27">
        <f t="shared" si="5"/>
        <v>569.01949999999988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358852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75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363652</v>
      </c>
      <c r="N22" s="24">
        <f t="shared" si="1"/>
        <v>378523</v>
      </c>
      <c r="O22" s="25">
        <f t="shared" si="2"/>
        <v>10000.43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2830</v>
      </c>
      <c r="R22" s="24">
        <f t="shared" si="3"/>
        <v>365692.57</v>
      </c>
      <c r="S22" s="25">
        <f t="shared" si="4"/>
        <v>3454.694</v>
      </c>
      <c r="T22" s="27">
        <f t="shared" si="5"/>
        <v>624.69399999999996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152152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152152</v>
      </c>
      <c r="N23" s="24">
        <f t="shared" si="1"/>
        <v>156837</v>
      </c>
      <c r="O23" s="25">
        <f t="shared" si="2"/>
        <v>4184.18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1420</v>
      </c>
      <c r="R23" s="24">
        <f t="shared" si="3"/>
        <v>151232.82</v>
      </c>
      <c r="S23" s="25">
        <f t="shared" si="4"/>
        <v>1445.444</v>
      </c>
      <c r="T23" s="27">
        <f t="shared" si="5"/>
        <v>25.44399999999996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329716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2360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378356</v>
      </c>
      <c r="N24" s="24">
        <f t="shared" si="1"/>
        <v>399141</v>
      </c>
      <c r="O24" s="25">
        <f t="shared" si="2"/>
        <v>10404.790000000001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2824</v>
      </c>
      <c r="R24" s="24">
        <f t="shared" si="3"/>
        <v>385912.21</v>
      </c>
      <c r="S24" s="25">
        <f t="shared" si="4"/>
        <v>3594.3820000000001</v>
      </c>
      <c r="T24" s="27">
        <f t="shared" si="5"/>
        <v>770.38200000000006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198826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217676</v>
      </c>
      <c r="N25" s="24">
        <f t="shared" si="1"/>
        <v>233484</v>
      </c>
      <c r="O25" s="25">
        <f t="shared" si="2"/>
        <v>5986.09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1849</v>
      </c>
      <c r="R25" s="24">
        <f t="shared" si="3"/>
        <v>225648.91</v>
      </c>
      <c r="S25" s="25">
        <f t="shared" si="4"/>
        <v>2067.922</v>
      </c>
      <c r="T25" s="27">
        <f t="shared" si="5"/>
        <v>218.92200000000003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170848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171388</v>
      </c>
      <c r="N26" s="24">
        <f t="shared" si="1"/>
        <v>181275</v>
      </c>
      <c r="O26" s="25">
        <f t="shared" si="2"/>
        <v>4713.17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1329</v>
      </c>
      <c r="R26" s="24">
        <f t="shared" si="3"/>
        <v>175232.83</v>
      </c>
      <c r="S26" s="25">
        <f t="shared" si="4"/>
        <v>1628.1859999999999</v>
      </c>
      <c r="T26" s="27">
        <f t="shared" si="5"/>
        <v>299.18599999999992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199356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199356</v>
      </c>
      <c r="N27" s="40">
        <f t="shared" si="1"/>
        <v>206041</v>
      </c>
      <c r="O27" s="25">
        <f t="shared" si="2"/>
        <v>5482.29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2300</v>
      </c>
      <c r="R27" s="24">
        <f t="shared" si="3"/>
        <v>198258.71</v>
      </c>
      <c r="S27" s="42">
        <f t="shared" si="4"/>
        <v>1893.8820000000001</v>
      </c>
      <c r="T27" s="43">
        <f t="shared" si="5"/>
        <v>-406.11799999999994</v>
      </c>
    </row>
    <row r="28" spans="1:20" ht="16.5" thickBot="1" x14ac:dyDescent="0.3">
      <c r="A28" s="82" t="s">
        <v>44</v>
      </c>
      <c r="B28" s="83"/>
      <c r="C28" s="84"/>
      <c r="D28" s="44">
        <f>SUM(D7:D27)</f>
        <v>4305319</v>
      </c>
      <c r="E28" s="45">
        <f>SUM(E7:E27)</f>
        <v>5010</v>
      </c>
      <c r="F28" s="45">
        <f t="shared" ref="F28:T28" si="6">SUM(F7:F27)</f>
        <v>6910</v>
      </c>
      <c r="G28" s="45">
        <f t="shared" si="6"/>
        <v>0</v>
      </c>
      <c r="H28" s="45">
        <f t="shared" si="6"/>
        <v>18040</v>
      </c>
      <c r="I28" s="45">
        <f t="shared" si="6"/>
        <v>858</v>
      </c>
      <c r="J28" s="45">
        <f t="shared" si="6"/>
        <v>45</v>
      </c>
      <c r="K28" s="45">
        <f t="shared" si="6"/>
        <v>169</v>
      </c>
      <c r="L28" s="45">
        <f t="shared" si="6"/>
        <v>0</v>
      </c>
      <c r="M28" s="45">
        <f t="shared" si="6"/>
        <v>4636979</v>
      </c>
      <c r="N28" s="45">
        <f t="shared" si="6"/>
        <v>4840210</v>
      </c>
      <c r="O28" s="46">
        <f t="shared" si="6"/>
        <v>127516.92249999999</v>
      </c>
      <c r="P28" s="45">
        <f t="shared" si="6"/>
        <v>0</v>
      </c>
      <c r="Q28" s="45">
        <f t="shared" si="6"/>
        <v>41634</v>
      </c>
      <c r="R28" s="45">
        <f t="shared" si="6"/>
        <v>4671059.0774999997</v>
      </c>
      <c r="S28" s="45">
        <f t="shared" si="6"/>
        <v>44051.300499999998</v>
      </c>
      <c r="T28" s="47">
        <f t="shared" si="6"/>
        <v>2417.3005000000007</v>
      </c>
    </row>
    <row r="29" spans="1:20" ht="15.75" thickBot="1" x14ac:dyDescent="0.3">
      <c r="A29" s="85" t="s">
        <v>45</v>
      </c>
      <c r="B29" s="86"/>
      <c r="C29" s="87"/>
      <c r="D29" s="48">
        <f>D4+D5-D28</f>
        <v>481517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54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2" t="s">
        <v>44</v>
      </c>
      <c r="B28" s="83"/>
      <c r="C28" s="84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5" t="s">
        <v>45</v>
      </c>
      <c r="B29" s="86"/>
      <c r="C29" s="87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1"/>
      <c r="O29" s="102"/>
      <c r="P29" s="102"/>
      <c r="Q29" s="102"/>
      <c r="R29" s="102"/>
      <c r="S29" s="102"/>
      <c r="T29" s="102"/>
      <c r="U29" s="102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1" priority="47" operator="equal">
      <formula>212030016606640</formula>
    </cfRule>
  </conditionalFormatting>
  <conditionalFormatting sqref="D29 E4:E6 E28:K29">
    <cfRule type="cellIs" dxfId="1260" priority="45" operator="equal">
      <formula>$E$4</formula>
    </cfRule>
    <cfRule type="cellIs" dxfId="1259" priority="46" operator="equal">
      <formula>2120</formula>
    </cfRule>
  </conditionalFormatting>
  <conditionalFormatting sqref="D29:E29 F4:F6 F28:F29">
    <cfRule type="cellIs" dxfId="1258" priority="43" operator="equal">
      <formula>$F$4</formula>
    </cfRule>
    <cfRule type="cellIs" dxfId="1257" priority="44" operator="equal">
      <formula>300</formula>
    </cfRule>
  </conditionalFormatting>
  <conditionalFormatting sqref="G4 G28:G29 G6">
    <cfRule type="cellIs" dxfId="1256" priority="41" operator="equal">
      <formula>$G$4</formula>
    </cfRule>
    <cfRule type="cellIs" dxfId="1255" priority="42" operator="equal">
      <formula>1660</formula>
    </cfRule>
  </conditionalFormatting>
  <conditionalFormatting sqref="H4:H6 H28:H29">
    <cfRule type="cellIs" dxfId="1254" priority="39" operator="equal">
      <formula>$H$4</formula>
    </cfRule>
    <cfRule type="cellIs" dxfId="1253" priority="40" operator="equal">
      <formula>6640</formula>
    </cfRule>
  </conditionalFormatting>
  <conditionalFormatting sqref="T6:T28 U28:V28">
    <cfRule type="cellIs" dxfId="1252" priority="38" operator="lessThan">
      <formula>0</formula>
    </cfRule>
  </conditionalFormatting>
  <conditionalFormatting sqref="T7:T27">
    <cfRule type="cellIs" dxfId="1251" priority="35" operator="lessThan">
      <formula>0</formula>
    </cfRule>
    <cfRule type="cellIs" dxfId="1250" priority="36" operator="lessThan">
      <formula>0</formula>
    </cfRule>
    <cfRule type="cellIs" dxfId="1249" priority="37" operator="lessThan">
      <formula>0</formula>
    </cfRule>
  </conditionalFormatting>
  <conditionalFormatting sqref="E4:E6 E28:K28">
    <cfRule type="cellIs" dxfId="1248" priority="34" operator="equal">
      <formula>$E$4</formula>
    </cfRule>
  </conditionalFormatting>
  <conditionalFormatting sqref="D28:D29 D6 D4:M4">
    <cfRule type="cellIs" dxfId="1247" priority="33" operator="equal">
      <formula>$D$4</formula>
    </cfRule>
  </conditionalFormatting>
  <conditionalFormatting sqref="I4:I6 I28:I29">
    <cfRule type="cellIs" dxfId="1246" priority="32" operator="equal">
      <formula>$I$4</formula>
    </cfRule>
  </conditionalFormatting>
  <conditionalFormatting sqref="J4:J6 J28:J29">
    <cfRule type="cellIs" dxfId="1245" priority="31" operator="equal">
      <formula>$J$4</formula>
    </cfRule>
  </conditionalFormatting>
  <conditionalFormatting sqref="K4:K6 K28:K29">
    <cfRule type="cellIs" dxfId="1244" priority="30" operator="equal">
      <formula>$K$4</formula>
    </cfRule>
  </conditionalFormatting>
  <conditionalFormatting sqref="M4:M6">
    <cfRule type="cellIs" dxfId="1243" priority="29" operator="equal">
      <formula>$L$4</formula>
    </cfRule>
  </conditionalFormatting>
  <conditionalFormatting sqref="T7:T28 U28:V28">
    <cfRule type="cellIs" dxfId="1242" priority="26" operator="lessThan">
      <formula>0</formula>
    </cfRule>
    <cfRule type="cellIs" dxfId="1241" priority="27" operator="lessThan">
      <formula>0</formula>
    </cfRule>
    <cfRule type="cellIs" dxfId="1240" priority="28" operator="lessThan">
      <formula>0</formula>
    </cfRule>
  </conditionalFormatting>
  <conditionalFormatting sqref="D5:F5 H5:K5">
    <cfRule type="cellIs" dxfId="1239" priority="25" operator="greaterThan">
      <formula>0</formula>
    </cfRule>
  </conditionalFormatting>
  <conditionalFormatting sqref="T6:T28 U28:V28">
    <cfRule type="cellIs" dxfId="1238" priority="24" operator="lessThan">
      <formula>0</formula>
    </cfRule>
  </conditionalFormatting>
  <conditionalFormatting sqref="T7:T27">
    <cfRule type="cellIs" dxfId="1237" priority="21" operator="lessThan">
      <formula>0</formula>
    </cfRule>
    <cfRule type="cellIs" dxfId="1236" priority="22" operator="lessThan">
      <formula>0</formula>
    </cfRule>
    <cfRule type="cellIs" dxfId="1235" priority="23" operator="lessThan">
      <formula>0</formula>
    </cfRule>
  </conditionalFormatting>
  <conditionalFormatting sqref="T7:T28 U28:V28">
    <cfRule type="cellIs" dxfId="1234" priority="18" operator="lessThan">
      <formula>0</formula>
    </cfRule>
    <cfRule type="cellIs" dxfId="1233" priority="19" operator="lessThan">
      <formula>0</formula>
    </cfRule>
    <cfRule type="cellIs" dxfId="1232" priority="20" operator="lessThan">
      <formula>0</formula>
    </cfRule>
  </conditionalFormatting>
  <conditionalFormatting sqref="D5:F5 H5:K5">
    <cfRule type="cellIs" dxfId="1231" priority="17" operator="greaterThan">
      <formula>0</formula>
    </cfRule>
  </conditionalFormatting>
  <conditionalFormatting sqref="L4 L6 L28:L29">
    <cfRule type="cellIs" dxfId="1230" priority="16" operator="equal">
      <formula>$L$4</formula>
    </cfRule>
  </conditionalFormatting>
  <conditionalFormatting sqref="D7:S7">
    <cfRule type="cellIs" dxfId="1229" priority="15" operator="greaterThan">
      <formula>0</formula>
    </cfRule>
  </conditionalFormatting>
  <conditionalFormatting sqref="D9:S9">
    <cfRule type="cellIs" dxfId="1228" priority="14" operator="greaterThan">
      <formula>0</formula>
    </cfRule>
  </conditionalFormatting>
  <conditionalFormatting sqref="D11:S11">
    <cfRule type="cellIs" dxfId="1227" priority="13" operator="greaterThan">
      <formula>0</formula>
    </cfRule>
  </conditionalFormatting>
  <conditionalFormatting sqref="D13:S13">
    <cfRule type="cellIs" dxfId="1226" priority="12" operator="greaterThan">
      <formula>0</formula>
    </cfRule>
  </conditionalFormatting>
  <conditionalFormatting sqref="D15:S15">
    <cfRule type="cellIs" dxfId="1225" priority="11" operator="greaterThan">
      <formula>0</formula>
    </cfRule>
  </conditionalFormatting>
  <conditionalFormatting sqref="D17:S17">
    <cfRule type="cellIs" dxfId="1224" priority="10" operator="greaterThan">
      <formula>0</formula>
    </cfRule>
  </conditionalFormatting>
  <conditionalFormatting sqref="D19:S19">
    <cfRule type="cellIs" dxfId="1223" priority="9" operator="greaterThan">
      <formula>0</formula>
    </cfRule>
  </conditionalFormatting>
  <conditionalFormatting sqref="D21:S21">
    <cfRule type="cellIs" dxfId="1222" priority="8" operator="greaterThan">
      <formula>0</formula>
    </cfRule>
  </conditionalFormatting>
  <conditionalFormatting sqref="D23:S23">
    <cfRule type="cellIs" dxfId="1221" priority="7" operator="greaterThan">
      <formula>0</formula>
    </cfRule>
  </conditionalFormatting>
  <conditionalFormatting sqref="D25:S25">
    <cfRule type="cellIs" dxfId="1220" priority="6" operator="greaterThan">
      <formula>0</formula>
    </cfRule>
  </conditionalFormatting>
  <conditionalFormatting sqref="D27:S27">
    <cfRule type="cellIs" dxfId="1219" priority="5" operator="greaterThan">
      <formula>0</formula>
    </cfRule>
  </conditionalFormatting>
  <conditionalFormatting sqref="U6">
    <cfRule type="cellIs" dxfId="1218" priority="4" operator="lessThan">
      <formula>0</formula>
    </cfRule>
  </conditionalFormatting>
  <conditionalFormatting sqref="U6">
    <cfRule type="cellIs" dxfId="1217" priority="3" operator="lessThan">
      <formula>0</formula>
    </cfRule>
  </conditionalFormatting>
  <conditionalFormatting sqref="V6">
    <cfRule type="cellIs" dxfId="1216" priority="2" operator="lessThan">
      <formula>0</formula>
    </cfRule>
  </conditionalFormatting>
  <conditionalFormatting sqref="V6">
    <cfRule type="cellIs" dxfId="121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56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2" t="s">
        <v>44</v>
      </c>
      <c r="B28" s="83"/>
      <c r="C28" s="84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5" t="s">
        <v>45</v>
      </c>
      <c r="B29" s="86"/>
      <c r="C29" s="87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4" priority="63" operator="equal">
      <formula>212030016606640</formula>
    </cfRule>
  </conditionalFormatting>
  <conditionalFormatting sqref="D29 E4:E6 E28:K29">
    <cfRule type="cellIs" dxfId="1213" priority="61" operator="equal">
      <formula>$E$4</formula>
    </cfRule>
    <cfRule type="cellIs" dxfId="1212" priority="62" operator="equal">
      <formula>2120</formula>
    </cfRule>
  </conditionalFormatting>
  <conditionalFormatting sqref="D29:E29 F4:F6 F28:F29">
    <cfRule type="cellIs" dxfId="1211" priority="59" operator="equal">
      <formula>$F$4</formula>
    </cfRule>
    <cfRule type="cellIs" dxfId="1210" priority="60" operator="equal">
      <formula>300</formula>
    </cfRule>
  </conditionalFormatting>
  <conditionalFormatting sqref="G4:G6 G28:G29">
    <cfRule type="cellIs" dxfId="1209" priority="57" operator="equal">
      <formula>$G$4</formula>
    </cfRule>
    <cfRule type="cellIs" dxfId="1208" priority="58" operator="equal">
      <formula>1660</formula>
    </cfRule>
  </conditionalFormatting>
  <conditionalFormatting sqref="H4:H6 H28:H29">
    <cfRule type="cellIs" dxfId="1207" priority="55" operator="equal">
      <formula>$H$4</formula>
    </cfRule>
    <cfRule type="cellIs" dxfId="1206" priority="56" operator="equal">
      <formula>6640</formula>
    </cfRule>
  </conditionalFormatting>
  <conditionalFormatting sqref="T6:T28 U28:V28">
    <cfRule type="cellIs" dxfId="1205" priority="54" operator="lessThan">
      <formula>0</formula>
    </cfRule>
  </conditionalFormatting>
  <conditionalFormatting sqref="T7:T27">
    <cfRule type="cellIs" dxfId="1204" priority="51" operator="lessThan">
      <formula>0</formula>
    </cfRule>
    <cfRule type="cellIs" dxfId="1203" priority="52" operator="lessThan">
      <formula>0</formula>
    </cfRule>
    <cfRule type="cellIs" dxfId="1202" priority="53" operator="lessThan">
      <formula>0</formula>
    </cfRule>
  </conditionalFormatting>
  <conditionalFormatting sqref="E4:E6 E28:K28">
    <cfRule type="cellIs" dxfId="1201" priority="50" operator="equal">
      <formula>$E$4</formula>
    </cfRule>
  </conditionalFormatting>
  <conditionalFormatting sqref="D28:D29 D6 D4:M4">
    <cfRule type="cellIs" dxfId="1200" priority="49" operator="equal">
      <formula>$D$4</formula>
    </cfRule>
  </conditionalFormatting>
  <conditionalFormatting sqref="I4:I6 I28:I29">
    <cfRule type="cellIs" dxfId="1199" priority="48" operator="equal">
      <formula>$I$4</formula>
    </cfRule>
  </conditionalFormatting>
  <conditionalFormatting sqref="J4:J6 J28:J29">
    <cfRule type="cellIs" dxfId="1198" priority="47" operator="equal">
      <formula>$J$4</formula>
    </cfRule>
  </conditionalFormatting>
  <conditionalFormatting sqref="K4:K6 K28:K29">
    <cfRule type="cellIs" dxfId="1197" priority="46" operator="equal">
      <formula>$K$4</formula>
    </cfRule>
  </conditionalFormatting>
  <conditionalFormatting sqref="M4:M6">
    <cfRule type="cellIs" dxfId="1196" priority="45" operator="equal">
      <formula>$L$4</formula>
    </cfRule>
  </conditionalFormatting>
  <conditionalFormatting sqref="T7:T28 U28:V28">
    <cfRule type="cellIs" dxfId="1195" priority="42" operator="lessThan">
      <formula>0</formula>
    </cfRule>
    <cfRule type="cellIs" dxfId="1194" priority="43" operator="lessThan">
      <formula>0</formula>
    </cfRule>
    <cfRule type="cellIs" dxfId="1193" priority="44" operator="lessThan">
      <formula>0</formula>
    </cfRule>
  </conditionalFormatting>
  <conditionalFormatting sqref="D5:K5">
    <cfRule type="cellIs" dxfId="1192" priority="41" operator="greaterThan">
      <formula>0</formula>
    </cfRule>
  </conditionalFormatting>
  <conditionalFormatting sqref="T6:T28 U28:V28">
    <cfRule type="cellIs" dxfId="1191" priority="40" operator="lessThan">
      <formula>0</formula>
    </cfRule>
  </conditionalFormatting>
  <conditionalFormatting sqref="T7:T27">
    <cfRule type="cellIs" dxfId="1190" priority="37" operator="lessThan">
      <formula>0</formula>
    </cfRule>
    <cfRule type="cellIs" dxfId="1189" priority="38" operator="lessThan">
      <formula>0</formula>
    </cfRule>
    <cfRule type="cellIs" dxfId="1188" priority="39" operator="lessThan">
      <formula>0</formula>
    </cfRule>
  </conditionalFormatting>
  <conditionalFormatting sqref="T7:T28 U28:V28">
    <cfRule type="cellIs" dxfId="1187" priority="34" operator="lessThan">
      <formula>0</formula>
    </cfRule>
    <cfRule type="cellIs" dxfId="1186" priority="35" operator="lessThan">
      <formula>0</formula>
    </cfRule>
    <cfRule type="cellIs" dxfId="1185" priority="36" operator="lessThan">
      <formula>0</formula>
    </cfRule>
  </conditionalFormatting>
  <conditionalFormatting sqref="D5:K5">
    <cfRule type="cellIs" dxfId="1184" priority="33" operator="greaterThan">
      <formula>0</formula>
    </cfRule>
  </conditionalFormatting>
  <conditionalFormatting sqref="L4 L6 L28:L29">
    <cfRule type="cellIs" dxfId="1183" priority="32" operator="equal">
      <formula>$L$4</formula>
    </cfRule>
  </conditionalFormatting>
  <conditionalFormatting sqref="D7:S7">
    <cfRule type="cellIs" dxfId="1182" priority="31" operator="greaterThan">
      <formula>0</formula>
    </cfRule>
  </conditionalFormatting>
  <conditionalFormatting sqref="D9:S9">
    <cfRule type="cellIs" dxfId="1181" priority="30" operator="greaterThan">
      <formula>0</formula>
    </cfRule>
  </conditionalFormatting>
  <conditionalFormatting sqref="D11:S11">
    <cfRule type="cellIs" dxfId="1180" priority="29" operator="greaterThan">
      <formula>0</formula>
    </cfRule>
  </conditionalFormatting>
  <conditionalFormatting sqref="D13:S13">
    <cfRule type="cellIs" dxfId="1179" priority="28" operator="greaterThan">
      <formula>0</formula>
    </cfRule>
  </conditionalFormatting>
  <conditionalFormatting sqref="D15:S15">
    <cfRule type="cellIs" dxfId="1178" priority="27" operator="greaterThan">
      <formula>0</formula>
    </cfRule>
  </conditionalFormatting>
  <conditionalFormatting sqref="D17:S17">
    <cfRule type="cellIs" dxfId="1177" priority="26" operator="greaterThan">
      <formula>0</formula>
    </cfRule>
  </conditionalFormatting>
  <conditionalFormatting sqref="D19:S19">
    <cfRule type="cellIs" dxfId="1176" priority="25" operator="greaterThan">
      <formula>0</formula>
    </cfRule>
  </conditionalFormatting>
  <conditionalFormatting sqref="D21:S21">
    <cfRule type="cellIs" dxfId="1175" priority="24" operator="greaterThan">
      <formula>0</formula>
    </cfRule>
  </conditionalFormatting>
  <conditionalFormatting sqref="D23:S23">
    <cfRule type="cellIs" dxfId="1174" priority="23" operator="greaterThan">
      <formula>0</formula>
    </cfRule>
  </conditionalFormatting>
  <conditionalFormatting sqref="D25:S25">
    <cfRule type="cellIs" dxfId="1173" priority="22" operator="greaterThan">
      <formula>0</formula>
    </cfRule>
  </conditionalFormatting>
  <conditionalFormatting sqref="D27:S27">
    <cfRule type="cellIs" dxfId="1172" priority="21" operator="greaterThan">
      <formula>0</formula>
    </cfRule>
  </conditionalFormatting>
  <conditionalFormatting sqref="U6">
    <cfRule type="cellIs" dxfId="1171" priority="20" operator="lessThan">
      <formula>0</formula>
    </cfRule>
  </conditionalFormatting>
  <conditionalFormatting sqref="U6">
    <cfRule type="cellIs" dxfId="1170" priority="19" operator="lessThan">
      <formula>0</formula>
    </cfRule>
  </conditionalFormatting>
  <conditionalFormatting sqref="V6">
    <cfRule type="cellIs" dxfId="1169" priority="18" operator="lessThan">
      <formula>0</formula>
    </cfRule>
  </conditionalFormatting>
  <conditionalFormatting sqref="V6">
    <cfRule type="cellIs" dxfId="1168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2" t="s">
        <v>44</v>
      </c>
      <c r="B28" s="83"/>
      <c r="C28" s="84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2" t="s">
        <v>44</v>
      </c>
      <c r="B28" s="83"/>
      <c r="C28" s="84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2" t="s">
        <v>44</v>
      </c>
      <c r="B28" s="83"/>
      <c r="C28" s="84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5" t="s">
        <v>45</v>
      </c>
      <c r="B29" s="86"/>
      <c r="C29" s="87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2021-04-25T04:03:23Z</dcterms:modified>
</cp:coreProperties>
</file>