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9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  <sheet name="Sheet4" sheetId="56" r:id="rId11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F18" i="55" l="1"/>
  <c r="C18" i="55"/>
  <c r="C16" i="55"/>
  <c r="C15" i="55"/>
  <c r="C12" i="55"/>
  <c r="M55" i="55"/>
  <c r="I15" i="55" l="1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<sst xmlns="http://schemas.openxmlformats.org/spreadsheetml/2006/main" count="459" uniqueCount="244">
  <si>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</si>
  <si>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</si>
  <si>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</si>
  <si>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</si>
  <si>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</si>
  <si>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</si>
  <si>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</si>
  <si>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</si>
  <si>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</si>
  <si>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</si>
  <si>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</si>
  <si>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</si>
  <si>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</si>
  <si>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</si>
  <si>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</si>
  <si>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</si>
  <si>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</si>
  <si>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</si>
  <si>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</si>
  <si>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</si>
  <si>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</si>
  <si>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</si>
  <si>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</si>
  <si>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</si>
  <si>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</si>
  <si>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</si>
  <si>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</si>
  <si>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</si>
  <si>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</si>
  <si>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</si>
  <si>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</si>
  <si>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</si>
  <si>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</si>
  <si>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</si>
  <si>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</si>
  <si>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</si>
  <si>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</si>
  <si>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</si>
  <si>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</si>
  <si>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</si>
  <si>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</si>
  <si>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</si>
  <si>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</si>
  <si>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</si>
  <si>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</si>
  <si>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</si>
  <si>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</si>
  <si>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</si>
  <si>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</si>
  <si>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</si>
  <si>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</si>
  <si>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</si>
  <si>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</si>
  <si>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</si>
  <si>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</si>
  <si>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</si>
  <si>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</si>
  <si>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</si>
  <si>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</si>
  <si>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</si>
  <si>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</si>
  <si>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</si>
  <si>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</si>
  <si>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</si>
  <si>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</si>
  <si>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</si>
  <si>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</si>
  <si>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</si>
  <si>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</si>
  <si>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</si>
  <si>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</si>
  <si>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</si>
  <si>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</si>
  <si>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</si>
  <si>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</si>
  <si>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</si>
  <si>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</si>
  <si>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</si>
  <si>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</si>
  <si>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</si>
  <si>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</si>
  <si>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</si>
  <si>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</si>
  <si>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</si>
  <si>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</si>
  <si>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</si>
  <si>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</si>
  <si>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</si>
  <si>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</si>
  <si>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</si>
  <si>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</si>
  <si>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</si>
  <si>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</si>
  <si>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</si>
  <si>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</si>
  <si>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</si>
  <si>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</si>
  <si>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</si>
  <si>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</si>
  <si>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</si>
  <si>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</si>
  <si>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</si>
  <si>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</si>
  <si>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</si>
  <si>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</si>
  <si>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</si>
  <si>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</si>
  <si>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</si>
  <si>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</si>
  <si>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</si>
  <si>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</si>
  <si>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</si>
  <si>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</si>
  <si>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</si>
  <si>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</si>
  <si>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</si>
  <si>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</si>
  <si>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</si>
  <si>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</si>
  <si>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</si>
  <si>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</si>
  <si>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</si>
  <si>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</si>
  <si>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</si>
  <si>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</si>
  <si>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</si>
  <si>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</si>
  <si>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</si>
  <si>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</si>
  <si>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</si>
  <si>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</si>
  <si>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</si>
  <si>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</si>
  <si>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</si>
  <si>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</si>
  <si>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</si>
  <si>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</si>
  <si>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</si>
  <si>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</si>
  <si>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</si>
  <si>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</si>
  <si>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</si>
  <si>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</si>
  <si>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</si>
  <si>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</si>
  <si>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</si>
  <si>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</si>
  <si>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</si>
  <si>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</si>
  <si>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</si>
  <si>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</si>
  <si>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</si>
  <si>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</si>
  <si>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</si>
  <si>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</si>
  <si>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</si>
  <si>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</si>
  <si>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</si>
  <si>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</si>
  <si>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</si>
  <si>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</si>
  <si>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</si>
  <si>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</si>
  <si>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</si>
  <si>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</si>
  <si>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</si>
  <si>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</si>
  <si>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</si>
  <si>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</si>
  <si>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</si>
  <si>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</si>
  <si>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</si>
  <si>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</si>
  <si>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</si>
  <si>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</si>
  <si>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</si>
  <si>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</si>
  <si>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</si>
  <si>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</si>
  <si>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30.08.2021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</si>
  <si>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</si>
  <si>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</si>
  <si>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</si>
  <si>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</si>
  <si>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</si>
  <si>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</si>
  <si>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</si>
  <si>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</si>
  <si>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</si>
  <si>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</si>
  <si>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</si>
  <si>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</si>
  <si>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</si>
  <si>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</si>
  <si>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</si>
  <si>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</si>
  <si>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</si>
  <si>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</si>
  <si>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</si>
  <si>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</si>
  <si>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</si>
  <si>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</si>
  <si>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</si>
  <si>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</si>
  <si>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</si>
  <si>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</si>
  <si>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</si>
  <si>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</si>
  <si>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</si>
  <si>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</si>
  <si>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</si>
  <si>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</si>
  <si>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</si>
  <si>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</si>
  <si>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</si>
  <si>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</si>
  <si>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</si>
  <si>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</si>
  <si>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</si>
  <si>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</si>
  <si>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</si>
  <si>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1000(-750 tk)</t>
  </si>
  <si>
    <t>04.09.2021</t>
  </si>
  <si>
    <t>Date:04.09.2021</t>
  </si>
  <si>
    <t>Date :05.09.2021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</si>
  <si>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</si>
  <si>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</si>
  <si>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</si>
  <si>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</si>
  <si>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</si>
  <si>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</si>
  <si>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</si>
  <si>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</si>
  <si>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</si>
  <si>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>Boss(-)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</si>
  <si>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</si>
  <si>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</si>
  <si>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</si>
  <si>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</si>
  <si>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</si>
  <si>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</si>
  <si>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Date:05.09.2021</t>
  </si>
  <si>
    <t>Closing Capital August''21</t>
  </si>
  <si>
    <t>Opening Capital Sep''21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</si>
</sst>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50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0" fontId="16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56" fillId="11" borderId="23" xfId="0" applyFont="1" applyFill="1" applyBorder="1" applyAlignment="1">
      <alignment horizontal="center" vertical="center" wrapText="1"/>
    </xf>
    <xf numFmtId="0" fontId="51" fillId="10" borderId="23" xfId="0" applyFont="1" applyFill="1" applyBorder="1" applyAlignment="1">
      <alignment horizontal="center" vertical="center" wrapText="1"/>
    </xf>
    <xf numFmtId="0" fontId="56" fillId="2" borderId="23" xfId="0" applyFont="1" applyFill="1" applyBorder="1" applyAlignment="1">
      <alignment horizontal="center" vertical="center" wrapText="1"/>
    </xf>
    <xf numFmtId="0" fontId="56" fillId="16" borderId="23" xfId="0" applyFont="1" applyFill="1" applyBorder="1" applyAlignment="1">
      <alignment horizontal="center" vertical="center" wrapText="1"/>
    </xf>
    <xf numFmtId="0" fontId="51" fillId="9" borderId="23" xfId="0" applyFont="1" applyFill="1" applyBorder="1" applyAlignment="1">
      <alignment horizontal="center" vertical="center" wrapText="1"/>
    </xf>
    <xf numFmtId="2" fontId="7" fillId="17" borderId="62" xfId="0" applyNumberFormat="1" applyFont="1" applyFill="1" applyBorder="1" applyAlignment="1">
      <alignment horizontal="center" vertical="center"/>
    </xf>
    <xf numFmtId="2" fontId="7" fillId="17" borderId="53" xfId="0" applyNumberFormat="1" applyFont="1" applyFill="1" applyBorder="1" applyAlignment="1">
      <alignment horizontal="center" vertical="center"/>
    </xf>
    <xf numFmtId="0" fontId="57" fillId="17" borderId="1" xfId="0" applyFont="1" applyFill="1" applyBorder="1" applyAlignment="1">
      <alignment horizontal="center" vertical="center"/>
    </xf>
    <xf numFmtId="2" fontId="57" fillId="17" borderId="1" xfId="0" applyNumberFormat="1" applyFont="1" applyFill="1" applyBorder="1" applyAlignment="1">
      <alignment horizontal="center" vertical="center"/>
    </xf>
    <xf numFmtId="0" fontId="56" fillId="15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6" fillId="11" borderId="1" xfId="0" applyFont="1" applyFill="1" applyBorder="1" applyAlignment="1">
      <alignment horizontal="center" vertical="center"/>
    </xf>
    <xf numFmtId="0" fontId="56" fillId="11" borderId="1" xfId="0" applyFont="1" applyFill="1" applyBorder="1" applyAlignment="1">
      <alignment horizontal="center" vertical="center" wrapText="1"/>
    </xf>
    <xf numFmtId="0" fontId="51" fillId="11" borderId="1" xfId="0" applyFont="1" applyFill="1" applyBorder="1" applyAlignment="1">
      <alignment horizontal="center" vertical="center"/>
    </xf>
    <xf numFmtId="0" fontId="51" fillId="11" borderId="6" xfId="0" applyFont="1" applyFill="1" applyBorder="1" applyAlignment="1">
      <alignment horizontal="center" vertical="center"/>
    </xf>
    <xf numFmtId="2" fontId="58" fillId="11" borderId="1" xfId="0" applyNumberFormat="1" applyFont="1" applyFill="1" applyBorder="1" applyAlignment="1">
      <alignment horizontal="center" vertical="center"/>
    </xf>
    <xf numFmtId="2" fontId="56" fillId="11" borderId="1" xfId="0" applyNumberFormat="1" applyFont="1" applyFill="1" applyBorder="1" applyAlignment="1">
      <alignment horizontal="center" vertical="center"/>
    </xf>
    <xf numFmtId="2" fontId="56" fillId="15" borderId="1" xfId="0" applyNumberFormat="1" applyFont="1" applyFill="1" applyBorder="1" applyAlignment="1">
      <alignment horizontal="center" vertical="center"/>
    </xf>
    <xf numFmtId="2" fontId="56" fillId="2" borderId="1" xfId="1" applyNumberFormat="1" applyFont="1" applyFill="1" applyBorder="1" applyAlignment="1">
      <alignment horizontal="center" vertical="center"/>
    </xf>
    <xf numFmtId="2" fontId="51" fillId="16" borderId="1" xfId="0" applyNumberFormat="1" applyFont="1" applyFill="1" applyBorder="1" applyAlignment="1">
      <alignment horizontal="center" vertical="center"/>
    </xf>
    <xf numFmtId="2" fontId="51" fillId="10" borderId="1" xfId="0" applyNumberFormat="1" applyFont="1" applyFill="1" applyBorder="1" applyAlignment="1">
      <alignment horizontal="center" vertical="center"/>
    </xf>
    <xf numFmtId="2" fontId="51" fillId="9" borderId="6" xfId="0" applyNumberFormat="1" applyFont="1" applyFill="1" applyBorder="1" applyAlignment="1">
      <alignment horizontal="center" vertical="center"/>
    </xf>
    <xf numFmtId="2" fontId="59" fillId="11" borderId="24" xfId="0" applyNumberFormat="1" applyFont="1" applyFill="1" applyBorder="1" applyAlignment="1">
      <alignment horizontal="center" vertical="center"/>
    </xf>
    <xf numFmtId="2" fontId="51" fillId="11" borderId="24" xfId="0" applyNumberFormat="1" applyFont="1" applyFill="1" applyBorder="1" applyAlignment="1">
      <alignment horizontal="center" vertical="center"/>
    </xf>
    <xf numFmtId="2" fontId="56" fillId="11" borderId="24" xfId="0" applyNumberFormat="1" applyFont="1" applyFill="1" applyBorder="1" applyAlignment="1">
      <alignment horizontal="center" vertical="center"/>
    </xf>
    <xf numFmtId="2" fontId="28" fillId="11" borderId="24" xfId="0" applyNumberFormat="1" applyFont="1" applyFill="1" applyBorder="1" applyAlignment="1">
      <alignment horizontal="center"/>
    </xf>
    <xf numFmtId="0" fontId="7" fillId="17" borderId="70" xfId="0" applyFont="1" applyFill="1" applyBorder="1" applyAlignment="1">
      <alignment horizontal="center" vertical="center"/>
    </xf>
    <xf numFmtId="0" fontId="7" fillId="17" borderId="5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51" fillId="11" borderId="4" xfId="0" applyFont="1" applyFill="1" applyBorder="1" applyAlignment="1">
      <alignment horizontal="center" vertical="center"/>
    </xf>
    <xf numFmtId="0" fontId="51" fillId="11" borderId="15" xfId="0" applyFont="1" applyFill="1" applyBorder="1" applyAlignment="1">
      <alignment horizontal="center" vertical="center"/>
    </xf>
    <xf numFmtId="0" fontId="51" fillId="11" borderId="5" xfId="0" applyFont="1" applyFill="1" applyBorder="1" applyAlignment="1">
      <alignment horizontal="center" vertical="center"/>
    </xf>
    <xf numFmtId="0" fontId="13" fillId="11" borderId="19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4467225" y="485775"/>
          <a:ext cx="4019550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  <c r="R1" s="410"/>
    </row>
    <row r="2" spans="1:25" ht="18" x14ac:dyDescent="0.25">
      <c r="A2" s="411" t="s">
        <v>16</v>
      </c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</row>
    <row r="3" spans="1:25" s="70" customFormat="1" ht="16.5" thickBot="1" x14ac:dyDescent="0.3">
      <c r="A3" s="418" t="s">
        <v>151</v>
      </c>
      <c r="B3" s="419"/>
      <c r="C3" s="41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20"/>
      <c r="T3" s="71"/>
      <c r="U3" s="72"/>
      <c r="V3" s="72"/>
      <c r="W3" s="72"/>
      <c r="X3" s="72"/>
      <c r="Y3" s="73"/>
    </row>
    <row r="4" spans="1:25" s="73" customFormat="1" x14ac:dyDescent="0.25">
      <c r="A4" s="412" t="s">
        <v>17</v>
      </c>
      <c r="B4" s="414" t="s">
        <v>18</v>
      </c>
      <c r="C4" s="414" t="s">
        <v>19</v>
      </c>
      <c r="D4" s="408" t="s">
        <v>20</v>
      </c>
      <c r="E4" s="408" t="s">
        <v>143</v>
      </c>
      <c r="F4" s="408" t="s">
        <v>21</v>
      </c>
      <c r="G4" s="408" t="s">
        <v>22</v>
      </c>
      <c r="H4" s="408" t="s">
        <v>23</v>
      </c>
      <c r="I4" s="408" t="s">
        <v>24</v>
      </c>
      <c r="J4" s="408" t="s">
        <v>25</v>
      </c>
      <c r="K4" s="421" t="s">
        <v>26</v>
      </c>
      <c r="L4" s="400" t="s">
        <v>27</v>
      </c>
      <c r="M4" s="402" t="s">
        <v>28</v>
      </c>
      <c r="N4" s="404" t="s">
        <v>8</v>
      </c>
      <c r="O4" s="406" t="s">
        <v>29</v>
      </c>
      <c r="P4" s="400" t="s">
        <v>169</v>
      </c>
      <c r="Q4" s="416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413"/>
      <c r="B5" s="415"/>
      <c r="C5" s="415"/>
      <c r="D5" s="409"/>
      <c r="E5" s="409"/>
      <c r="F5" s="409"/>
      <c r="G5" s="409"/>
      <c r="H5" s="409"/>
      <c r="I5" s="409"/>
      <c r="J5" s="409"/>
      <c r="K5" s="422"/>
      <c r="L5" s="401"/>
      <c r="M5" s="403"/>
      <c r="N5" s="405"/>
      <c r="O5" s="407"/>
      <c r="P5" s="401"/>
      <c r="Q5" s="417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181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 t="s">
        <v>183</v>
      </c>
      <c r="B7" s="267"/>
      <c r="C7" s="268">
        <v>400</v>
      </c>
      <c r="D7" s="268"/>
      <c r="E7" s="268"/>
      <c r="F7" s="268"/>
      <c r="G7" s="268">
        <v>1970</v>
      </c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66" t="s">
        <v>222</v>
      </c>
      <c r="B8" s="270"/>
      <c r="C8" s="271"/>
      <c r="D8" s="271"/>
      <c r="E8" s="271"/>
      <c r="F8" s="271"/>
      <c r="G8" s="271">
        <v>1682</v>
      </c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1682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 t="s">
        <v>227</v>
      </c>
      <c r="B9" s="270"/>
      <c r="C9" s="271"/>
      <c r="D9" s="271"/>
      <c r="E9" s="271">
        <v>1200</v>
      </c>
      <c r="F9" s="271"/>
      <c r="G9" s="271">
        <v>1632</v>
      </c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2832</v>
      </c>
      <c r="S9" s="78"/>
      <c r="T9" s="80"/>
      <c r="U9" s="80"/>
      <c r="V9" s="76"/>
      <c r="W9" s="76"/>
      <c r="X9" s="76"/>
    </row>
    <row r="10" spans="1:25" s="77" customFormat="1" x14ac:dyDescent="0.25">
      <c r="A10" s="266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400</v>
      </c>
      <c r="D37" s="263">
        <f t="shared" si="1"/>
        <v>0</v>
      </c>
      <c r="E37" s="263">
        <f t="shared" si="1"/>
        <v>1200</v>
      </c>
      <c r="F37" s="263">
        <f t="shared" si="1"/>
        <v>0</v>
      </c>
      <c r="G37" s="263">
        <f t="shared" si="1"/>
        <v>6683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8283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6"/>
  <sheetViews>
    <sheetView tabSelected="1" workbookViewId="0">
      <selection activeCell="B2" sqref="B2:F19"/>
    </sheetView>
  </sheetViews>
  <sheetFormatPr defaultRowHeight="15" x14ac:dyDescent="0.25"/>
  <cols>
    <col min="1" max="1" width="1.140625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429" t="s">
        <v>6</v>
      </c>
      <c r="C2" s="430"/>
      <c r="D2" s="430"/>
      <c r="E2" s="430"/>
      <c r="F2" s="431"/>
      <c r="H2" s="93"/>
      <c r="I2" s="93"/>
      <c r="J2" s="93"/>
    </row>
    <row r="3" spans="2:13" ht="16.5" customHeight="1" x14ac:dyDescent="0.25">
      <c r="B3" s="441" t="s">
        <v>142</v>
      </c>
      <c r="C3" s="442"/>
      <c r="D3" s="442"/>
      <c r="E3" s="442"/>
      <c r="F3" s="443"/>
      <c r="H3" s="93"/>
      <c r="I3" s="93"/>
      <c r="J3" s="93"/>
    </row>
    <row r="4" spans="2:13" ht="21.75" x14ac:dyDescent="0.25">
      <c r="B4" s="432" t="s">
        <v>241</v>
      </c>
      <c r="C4" s="433"/>
      <c r="D4" s="433"/>
      <c r="E4" s="433"/>
      <c r="F4" s="434"/>
    </row>
    <row r="5" spans="2:13" ht="23.25" hidden="1" customHeight="1" x14ac:dyDescent="0.25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1.75" thickBot="1" x14ac:dyDescent="0.3">
      <c r="B6" s="396" t="s">
        <v>0</v>
      </c>
      <c r="C6" s="375">
        <v>300000</v>
      </c>
      <c r="D6" s="503"/>
      <c r="E6" s="377" t="s">
        <v>0</v>
      </c>
      <c r="F6" s="378">
        <v>300000</v>
      </c>
      <c r="G6" s="24"/>
    </row>
    <row r="7" spans="2:13" ht="21" x14ac:dyDescent="0.25">
      <c r="B7" s="397" t="s">
        <v>182</v>
      </c>
      <c r="C7" s="376">
        <v>25000</v>
      </c>
      <c r="D7" s="503"/>
      <c r="E7" s="377" t="s">
        <v>182</v>
      </c>
      <c r="F7" s="378">
        <v>25000</v>
      </c>
      <c r="G7" s="24"/>
    </row>
    <row r="8" spans="2:13" ht="43.5" customHeight="1" x14ac:dyDescent="0.25">
      <c r="B8" s="398" t="s">
        <v>242</v>
      </c>
      <c r="C8" s="399">
        <v>2000000</v>
      </c>
      <c r="D8" s="503"/>
      <c r="E8" s="380" t="s">
        <v>1</v>
      </c>
      <c r="F8" s="380">
        <v>1271633.625</v>
      </c>
      <c r="G8" s="24"/>
      <c r="K8" s="435" t="s">
        <v>85</v>
      </c>
      <c r="L8" s="436"/>
      <c r="M8" s="437"/>
    </row>
    <row r="9" spans="2:13" ht="44.25" customHeight="1" x14ac:dyDescent="0.25">
      <c r="B9" s="370" t="s">
        <v>243</v>
      </c>
      <c r="C9" s="385">
        <v>2000000</v>
      </c>
      <c r="D9" s="503"/>
      <c r="E9" s="381" t="s">
        <v>4</v>
      </c>
      <c r="F9" s="392">
        <v>264231</v>
      </c>
      <c r="G9" s="4"/>
      <c r="K9" s="97" t="s">
        <v>11</v>
      </c>
      <c r="L9" s="136" t="s">
        <v>86</v>
      </c>
      <c r="M9" s="136" t="s">
        <v>38</v>
      </c>
    </row>
    <row r="10" spans="2:13" ht="28.5" customHeight="1" x14ac:dyDescent="0.25">
      <c r="B10" s="370" t="s">
        <v>36</v>
      </c>
      <c r="C10" s="386">
        <v>8283</v>
      </c>
      <c r="D10" s="503"/>
      <c r="E10" s="381" t="s">
        <v>2</v>
      </c>
      <c r="F10" s="392">
        <v>328386</v>
      </c>
      <c r="G10" s="3"/>
      <c r="K10" s="97" t="s">
        <v>87</v>
      </c>
      <c r="L10" s="136" t="s">
        <v>88</v>
      </c>
      <c r="M10" s="136">
        <v>2050</v>
      </c>
    </row>
    <row r="11" spans="2:13" ht="27.75" customHeight="1" x14ac:dyDescent="0.25">
      <c r="B11" s="370" t="s">
        <v>229</v>
      </c>
      <c r="C11" s="386">
        <v>0</v>
      </c>
      <c r="D11" s="503"/>
      <c r="E11" s="383" t="s">
        <v>236</v>
      </c>
      <c r="F11" s="393">
        <v>118285</v>
      </c>
      <c r="G11" s="3"/>
      <c r="K11" s="97" t="s">
        <v>89</v>
      </c>
      <c r="L11" s="136" t="s">
        <v>90</v>
      </c>
      <c r="M11" s="136">
        <v>7300</v>
      </c>
    </row>
    <row r="12" spans="2:13" ht="30.75" customHeight="1" x14ac:dyDescent="0.25">
      <c r="B12" s="379" t="s">
        <v>230</v>
      </c>
      <c r="C12" s="387">
        <f>C11+C10</f>
        <v>8283</v>
      </c>
      <c r="D12" s="503"/>
      <c r="E12" s="382" t="s">
        <v>7</v>
      </c>
      <c r="F12" s="394">
        <v>318314.99</v>
      </c>
      <c r="G12" s="3"/>
      <c r="K12" s="103"/>
      <c r="L12" s="137"/>
      <c r="M12" s="137"/>
    </row>
    <row r="13" spans="2:13" ht="43.5" customHeight="1" x14ac:dyDescent="0.25">
      <c r="B13" s="370" t="s">
        <v>228</v>
      </c>
      <c r="C13" s="386">
        <v>9133.6149999999998</v>
      </c>
      <c r="D13" s="503"/>
      <c r="E13" s="382" t="s">
        <v>237</v>
      </c>
      <c r="F13" s="385"/>
      <c r="G13" s="19"/>
      <c r="K13" s="283"/>
      <c r="L13" s="284"/>
      <c r="M13" s="285"/>
    </row>
    <row r="14" spans="2:13" ht="49.5" customHeight="1" thickBot="1" x14ac:dyDescent="0.3">
      <c r="B14" s="372" t="s">
        <v>231</v>
      </c>
      <c r="C14" s="388">
        <v>0</v>
      </c>
      <c r="D14" s="503"/>
      <c r="E14" s="383" t="s">
        <v>5</v>
      </c>
      <c r="F14" s="393">
        <v>0</v>
      </c>
      <c r="G14" s="19"/>
      <c r="K14" s="97"/>
      <c r="L14" s="136"/>
      <c r="M14" s="137"/>
    </row>
    <row r="15" spans="2:13" ht="37.5" customHeight="1" thickBot="1" x14ac:dyDescent="0.3">
      <c r="B15" s="373" t="s">
        <v>232</v>
      </c>
      <c r="C15" s="389">
        <f>C13+C14</f>
        <v>9133.6149999999998</v>
      </c>
      <c r="D15" s="503"/>
      <c r="E15" s="383" t="s">
        <v>238</v>
      </c>
      <c r="F15" s="393">
        <v>300000</v>
      </c>
      <c r="G15" s="94"/>
      <c r="H15" s="95"/>
      <c r="I15" s="318">
        <f>C18-F18</f>
        <v>0</v>
      </c>
      <c r="J15" s="95"/>
      <c r="K15" s="97"/>
      <c r="L15" s="136"/>
      <c r="M15" s="137"/>
    </row>
    <row r="16" spans="2:13" ht="33" customHeight="1" x14ac:dyDescent="0.25">
      <c r="B16" s="371" t="s">
        <v>233</v>
      </c>
      <c r="C16" s="390">
        <f>C15-C12</f>
        <v>850.61499999999978</v>
      </c>
      <c r="D16" s="503"/>
      <c r="E16" s="381"/>
      <c r="F16" s="394"/>
      <c r="G16" s="19"/>
      <c r="K16" s="97" t="s">
        <v>114</v>
      </c>
      <c r="L16" s="136" t="s">
        <v>129</v>
      </c>
      <c r="M16" s="137">
        <v>23420</v>
      </c>
    </row>
    <row r="17" spans="2:13" ht="36.75" customHeight="1" x14ac:dyDescent="0.3">
      <c r="B17" s="374" t="s">
        <v>234</v>
      </c>
      <c r="C17" s="391">
        <v>0</v>
      </c>
      <c r="D17" s="503"/>
      <c r="E17" s="384"/>
      <c r="F17" s="395"/>
      <c r="G17" s="19"/>
      <c r="K17" s="97" t="s">
        <v>152</v>
      </c>
      <c r="L17" s="136" t="s">
        <v>153</v>
      </c>
      <c r="M17" s="137">
        <v>8000</v>
      </c>
    </row>
    <row r="18" spans="2:13" ht="40.5" x14ac:dyDescent="0.25">
      <c r="B18" s="370" t="s">
        <v>235</v>
      </c>
      <c r="C18" s="386">
        <f>C9+C13-C12</f>
        <v>2000850.615</v>
      </c>
      <c r="D18" s="504"/>
      <c r="E18" s="381" t="s">
        <v>3</v>
      </c>
      <c r="F18" s="394">
        <f>F8+F9+F10+F11+F12-F15</f>
        <v>2000850.6150000002</v>
      </c>
      <c r="G18" s="19"/>
      <c r="K18" s="97" t="s">
        <v>155</v>
      </c>
      <c r="L18" s="137" t="s">
        <v>92</v>
      </c>
      <c r="M18" s="136">
        <v>2000</v>
      </c>
    </row>
    <row r="19" spans="2:13" ht="21.75" customHeight="1" thickBot="1" x14ac:dyDescent="0.3">
      <c r="B19" s="500" t="s">
        <v>239</v>
      </c>
      <c r="C19" s="501"/>
      <c r="D19" s="501"/>
      <c r="E19" s="501"/>
      <c r="F19" s="502"/>
      <c r="G19" s="19"/>
      <c r="K19" s="103"/>
      <c r="L19" s="103"/>
      <c r="M19" s="138"/>
    </row>
    <row r="20" spans="2:13" ht="23.25" hidden="1" customHeight="1" x14ac:dyDescent="0.25">
      <c r="B20" s="438"/>
      <c r="C20" s="439"/>
      <c r="D20" s="439"/>
      <c r="E20" s="439"/>
      <c r="F20" s="440"/>
      <c r="G20" s="22"/>
      <c r="K20" s="139"/>
      <c r="L20" s="139"/>
      <c r="M20" s="139"/>
    </row>
    <row r="21" spans="2:13" x14ac:dyDescent="0.25">
      <c r="C21" s="8"/>
      <c r="D21" s="23"/>
      <c r="E21" s="13"/>
      <c r="G21" s="22"/>
      <c r="K21" s="67" t="s">
        <v>161</v>
      </c>
      <c r="L21" s="67" t="s">
        <v>162</v>
      </c>
      <c r="M21" s="67">
        <v>4250</v>
      </c>
    </row>
    <row r="22" spans="2:13" x14ac:dyDescent="0.25">
      <c r="C22" s="8"/>
      <c r="D22" s="23"/>
      <c r="E22" s="13"/>
      <c r="G22" s="22"/>
      <c r="K22" s="67" t="s">
        <v>163</v>
      </c>
      <c r="L22" s="67" t="s">
        <v>166</v>
      </c>
      <c r="M22" s="67">
        <v>1900</v>
      </c>
    </row>
    <row r="23" spans="2:13" x14ac:dyDescent="0.25">
      <c r="C23" s="8"/>
      <c r="D23" s="23"/>
      <c r="E23" s="13"/>
      <c r="G23" s="22"/>
      <c r="K23" s="67" t="s">
        <v>168</v>
      </c>
      <c r="L23" s="67" t="s">
        <v>170</v>
      </c>
      <c r="M23" s="67">
        <v>750</v>
      </c>
    </row>
    <row r="24" spans="2:13" x14ac:dyDescent="0.25">
      <c r="C24" s="8"/>
      <c r="D24" s="23"/>
      <c r="E24" s="13"/>
      <c r="G24" s="22"/>
      <c r="K24" s="67" t="s">
        <v>167</v>
      </c>
      <c r="L24" s="67" t="s">
        <v>164</v>
      </c>
      <c r="M24" s="67">
        <v>20000</v>
      </c>
    </row>
    <row r="25" spans="2:13" x14ac:dyDescent="0.25">
      <c r="C25" s="8"/>
      <c r="D25" s="23"/>
      <c r="G25" s="22"/>
      <c r="K25" s="256"/>
      <c r="L25" s="67"/>
      <c r="M25" s="67"/>
    </row>
    <row r="26" spans="2:13" x14ac:dyDescent="0.25">
      <c r="C26" s="8"/>
      <c r="D26" s="23"/>
      <c r="G26" s="22"/>
      <c r="K26" s="256" t="s">
        <v>171</v>
      </c>
      <c r="L26" s="67" t="s">
        <v>159</v>
      </c>
      <c r="M26" s="67">
        <v>4500</v>
      </c>
    </row>
    <row r="27" spans="2:13" x14ac:dyDescent="0.25">
      <c r="C27" s="8"/>
      <c r="D27" s="23"/>
      <c r="G27" s="22"/>
      <c r="K27" s="256"/>
      <c r="L27" s="67"/>
      <c r="M27" s="67"/>
    </row>
    <row r="28" spans="2:13" x14ac:dyDescent="0.25">
      <c r="D28" s="23"/>
      <c r="E28" s="5"/>
      <c r="F28" s="6"/>
      <c r="G28" s="22"/>
      <c r="K28" s="67" t="s">
        <v>174</v>
      </c>
      <c r="L28" s="67" t="s">
        <v>93</v>
      </c>
      <c r="M28" s="67">
        <v>3152</v>
      </c>
    </row>
    <row r="29" spans="2:13" x14ac:dyDescent="0.25">
      <c r="D29" s="14"/>
      <c r="E29" s="15"/>
      <c r="F29" s="16" t="s">
        <v>144</v>
      </c>
      <c r="G29" s="2"/>
      <c r="K29" s="67" t="s">
        <v>175</v>
      </c>
      <c r="L29" s="67" t="s">
        <v>93</v>
      </c>
      <c r="M29" s="67">
        <v>5023</v>
      </c>
    </row>
    <row r="30" spans="2:13" x14ac:dyDescent="0.25">
      <c r="D30" s="14"/>
      <c r="E30" s="15"/>
      <c r="F30" s="16"/>
      <c r="K30" s="67" t="s">
        <v>174</v>
      </c>
      <c r="L30" s="67" t="s">
        <v>159</v>
      </c>
      <c r="M30" s="67">
        <v>5000</v>
      </c>
    </row>
    <row r="31" spans="2:13" x14ac:dyDescent="0.25">
      <c r="D31" s="14"/>
      <c r="E31" s="15"/>
      <c r="F31" s="16"/>
      <c r="K31" s="67" t="s">
        <v>175</v>
      </c>
      <c r="L31" s="67" t="s">
        <v>159</v>
      </c>
      <c r="M31" s="67">
        <v>5000</v>
      </c>
    </row>
    <row r="32" spans="2:13" x14ac:dyDescent="0.25">
      <c r="B32" s="96"/>
      <c r="C32" s="8"/>
      <c r="D32" s="23"/>
      <c r="E32" s="11"/>
      <c r="F32" s="7"/>
      <c r="H32" s="1"/>
      <c r="I32" s="1"/>
      <c r="J32" s="1"/>
      <c r="K32" s="67"/>
      <c r="L32" s="67"/>
      <c r="M32" s="67"/>
    </row>
    <row r="33" spans="2:13" x14ac:dyDescent="0.25">
      <c r="B33" s="96"/>
      <c r="C33" s="8"/>
      <c r="D33" s="23"/>
      <c r="E33" s="7"/>
      <c r="F33" s="10"/>
      <c r="K33" s="67"/>
      <c r="L33" s="67"/>
      <c r="M33" s="67"/>
    </row>
    <row r="34" spans="2:13" x14ac:dyDescent="0.25">
      <c r="C34" s="8"/>
      <c r="D34" s="23"/>
      <c r="E34" s="12"/>
      <c r="F34" s="8"/>
      <c r="K34" s="67" t="s">
        <v>178</v>
      </c>
      <c r="L34" s="67" t="s">
        <v>159</v>
      </c>
      <c r="M34" s="67">
        <v>5000</v>
      </c>
    </row>
    <row r="35" spans="2:13" x14ac:dyDescent="0.25">
      <c r="C35" s="8"/>
      <c r="D35" s="23"/>
      <c r="E35" s="7"/>
      <c r="F35" s="10"/>
      <c r="K35" s="67" t="s">
        <v>176</v>
      </c>
      <c r="L35" s="67" t="s">
        <v>159</v>
      </c>
      <c r="M35" s="67">
        <v>5000</v>
      </c>
    </row>
    <row r="36" spans="2:13" x14ac:dyDescent="0.25">
      <c r="C36" s="8"/>
      <c r="D36" s="23"/>
      <c r="E36" s="8"/>
      <c r="F36" s="8"/>
      <c r="K36" s="67"/>
      <c r="L36" s="67"/>
      <c r="M36" s="67"/>
    </row>
    <row r="37" spans="2:13" x14ac:dyDescent="0.25">
      <c r="C37" s="8"/>
      <c r="D37" s="23"/>
      <c r="E37" s="7"/>
      <c r="F37" s="10"/>
      <c r="K37" s="67"/>
      <c r="L37" s="67"/>
      <c r="M37" s="67"/>
    </row>
    <row r="38" spans="2:13" x14ac:dyDescent="0.25">
      <c r="K38" s="67" t="s">
        <v>181</v>
      </c>
      <c r="L38" s="67" t="s">
        <v>159</v>
      </c>
      <c r="M38" s="67">
        <v>9940</v>
      </c>
    </row>
    <row r="39" spans="2:13" x14ac:dyDescent="0.25">
      <c r="K39" s="67" t="s">
        <v>183</v>
      </c>
      <c r="L39" s="67" t="s">
        <v>159</v>
      </c>
      <c r="M39" s="67">
        <v>4500</v>
      </c>
    </row>
    <row r="40" spans="2:13" x14ac:dyDescent="0.25">
      <c r="K40" s="67" t="s">
        <v>227</v>
      </c>
      <c r="L40" s="67" t="s">
        <v>240</v>
      </c>
      <c r="M40" s="67">
        <v>1500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B49" s="18"/>
      <c r="C49" s="18"/>
      <c r="E49" s="18"/>
      <c r="F49" s="18"/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427" t="s">
        <v>30</v>
      </c>
      <c r="L55" s="428"/>
      <c r="M55" s="342">
        <f>SUM(M10:M54)</f>
        <v>118285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9" sqref="D9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423" t="s">
        <v>9</v>
      </c>
      <c r="B1" s="424"/>
      <c r="C1" s="424"/>
      <c r="D1" s="425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426" t="s">
        <v>10</v>
      </c>
      <c r="B2" s="426"/>
      <c r="C2" s="426"/>
      <c r="D2" s="426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181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183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 t="s">
        <v>222</v>
      </c>
      <c r="B8" s="44">
        <v>0</v>
      </c>
      <c r="C8" s="45">
        <v>0</v>
      </c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 t="s">
        <v>227</v>
      </c>
      <c r="B9" s="44">
        <v>517000</v>
      </c>
      <c r="C9" s="45">
        <v>500000</v>
      </c>
      <c r="D9" s="31">
        <f t="shared" si="0"/>
        <v>264231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/>
      <c r="B10" s="44"/>
      <c r="C10" s="51"/>
      <c r="D10" s="31">
        <f>D9+B10-C10</f>
        <v>264231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264231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264231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264231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264231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264231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264231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264231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264231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264231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264231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264231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264231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264231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264231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264231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264231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264231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264231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264231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264231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264231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264231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264231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264231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264231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264231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264231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264231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264231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264231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264231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264231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264231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264231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264231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264231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264231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264231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264231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264231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264231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264231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264231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264231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264231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264231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264231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264231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264231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264231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264231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264231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264231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264231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264231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264231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264231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264231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264231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264231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264231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264231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264231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264231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264231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264231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264231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264231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264231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264231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264231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264231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5"/>
      <c r="B83" s="36">
        <f>SUM(B4:B72)</f>
        <v>1364231</v>
      </c>
      <c r="C83" s="32">
        <f>SUM(C4:C77)</f>
        <v>1100000</v>
      </c>
      <c r="D83" s="36">
        <f>D82</f>
        <v>264231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167"/>
  <sheetViews>
    <sheetView topLeftCell="A4" workbookViewId="0">
      <selection activeCell="E24" sqref="E24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429" t="s">
        <v>6</v>
      </c>
      <c r="C2" s="430"/>
      <c r="D2" s="430"/>
      <c r="E2" s="430"/>
      <c r="F2" s="431"/>
      <c r="H2" s="93"/>
      <c r="I2" s="93"/>
      <c r="J2" s="93"/>
    </row>
    <row r="3" spans="2:13" ht="16.5" customHeight="1" x14ac:dyDescent="0.25">
      <c r="B3" s="441" t="s">
        <v>142</v>
      </c>
      <c r="C3" s="442"/>
      <c r="D3" s="442"/>
      <c r="E3" s="442"/>
      <c r="F3" s="443"/>
      <c r="H3" s="93"/>
      <c r="I3" s="93"/>
      <c r="J3" s="93"/>
    </row>
    <row r="4" spans="2:13" ht="21.75" x14ac:dyDescent="0.25">
      <c r="B4" s="432" t="s">
        <v>223</v>
      </c>
      <c r="C4" s="433"/>
      <c r="D4" s="433"/>
      <c r="E4" s="433"/>
      <c r="F4" s="434"/>
    </row>
    <row r="5" spans="2:13" ht="23.25" hidden="1" customHeight="1" x14ac:dyDescent="0.3">
      <c r="B5" s="319" t="s">
        <v>0</v>
      </c>
      <c r="C5" s="320">
        <v>300000</v>
      </c>
      <c r="D5" s="321"/>
      <c r="E5" s="322" t="s">
        <v>0</v>
      </c>
      <c r="F5" s="323">
        <v>300000</v>
      </c>
      <c r="G5" s="17"/>
    </row>
    <row r="6" spans="2:13" ht="23.25" customHeight="1" thickBot="1" x14ac:dyDescent="0.3">
      <c r="B6" s="344" t="s">
        <v>0</v>
      </c>
      <c r="C6" s="345">
        <v>300000</v>
      </c>
      <c r="D6" s="343"/>
      <c r="E6" s="348" t="s">
        <v>0</v>
      </c>
      <c r="F6" s="350">
        <v>300000</v>
      </c>
      <c r="G6" s="24"/>
    </row>
    <row r="7" spans="2:13" ht="21.75" customHeight="1" thickBot="1" x14ac:dyDescent="0.3">
      <c r="B7" s="346" t="s">
        <v>182</v>
      </c>
      <c r="C7" s="347">
        <v>25000</v>
      </c>
      <c r="D7" s="444"/>
      <c r="E7" s="349" t="s">
        <v>182</v>
      </c>
      <c r="F7" s="350">
        <v>25000</v>
      </c>
      <c r="G7" s="24"/>
    </row>
    <row r="8" spans="2:13" ht="12" customHeight="1" x14ac:dyDescent="0.25">
      <c r="B8" s="447"/>
      <c r="C8" s="448"/>
      <c r="D8" s="445"/>
      <c r="E8" s="449"/>
      <c r="F8" s="450"/>
      <c r="G8" s="24"/>
      <c r="K8" s="435" t="s">
        <v>85</v>
      </c>
      <c r="L8" s="436"/>
      <c r="M8" s="437"/>
    </row>
    <row r="9" spans="2:13" ht="22.5" x14ac:dyDescent="0.25">
      <c r="B9" s="324" t="s">
        <v>173</v>
      </c>
      <c r="C9" s="325">
        <v>2000000</v>
      </c>
      <c r="D9" s="445"/>
      <c r="E9" s="326" t="s">
        <v>1</v>
      </c>
      <c r="F9" s="327">
        <v>1271633.625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4" t="s">
        <v>35</v>
      </c>
      <c r="C10" s="328">
        <v>9133.6149999999998</v>
      </c>
      <c r="D10" s="445"/>
      <c r="E10" s="326" t="s">
        <v>4</v>
      </c>
      <c r="F10" s="327">
        <v>264231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4"/>
      <c r="C11" s="328"/>
      <c r="D11" s="445"/>
      <c r="E11" s="326" t="s">
        <v>7</v>
      </c>
      <c r="F11" s="329">
        <v>308591.99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4" t="s">
        <v>36</v>
      </c>
      <c r="C12" s="328">
        <v>8283</v>
      </c>
      <c r="D12" s="445"/>
      <c r="E12" s="326" t="s">
        <v>2</v>
      </c>
      <c r="F12" s="330">
        <v>328386</v>
      </c>
      <c r="G12" s="3"/>
      <c r="K12" s="103"/>
      <c r="L12" s="137"/>
      <c r="M12" s="137"/>
    </row>
    <row r="13" spans="2:13" ht="23.25" x14ac:dyDescent="0.25">
      <c r="B13" s="324" t="s">
        <v>8</v>
      </c>
      <c r="C13" s="328"/>
      <c r="D13" s="445"/>
      <c r="E13" s="326" t="s">
        <v>141</v>
      </c>
      <c r="F13" s="331">
        <v>128008</v>
      </c>
      <c r="G13" s="19"/>
      <c r="K13" s="283"/>
      <c r="L13" s="284"/>
      <c r="M13" s="285"/>
    </row>
    <row r="14" spans="2:13" ht="22.5" thickBot="1" x14ac:dyDescent="0.3">
      <c r="B14" s="324"/>
      <c r="C14" s="332"/>
      <c r="D14" s="445"/>
      <c r="E14" s="333"/>
      <c r="F14" s="329"/>
      <c r="G14" s="19"/>
      <c r="K14" s="97"/>
      <c r="L14" s="136"/>
      <c r="M14" s="137"/>
    </row>
    <row r="15" spans="2:13" ht="22.5" thickBot="1" x14ac:dyDescent="0.3">
      <c r="B15" s="334"/>
      <c r="C15" s="335"/>
      <c r="D15" s="445"/>
      <c r="E15" s="326" t="s">
        <v>5</v>
      </c>
      <c r="F15" s="330">
        <v>300000</v>
      </c>
      <c r="G15" s="94"/>
      <c r="H15" s="95"/>
      <c r="I15" s="318">
        <f>C19-F19</f>
        <v>0</v>
      </c>
      <c r="J15" s="95"/>
      <c r="K15" s="97"/>
      <c r="L15" s="136"/>
      <c r="M15" s="137"/>
    </row>
    <row r="16" spans="2:13" ht="21.75" x14ac:dyDescent="0.25">
      <c r="B16" s="316" t="s">
        <v>34</v>
      </c>
      <c r="C16" s="317">
        <f>C10-C12-C13-C15</f>
        <v>850.61499999999978</v>
      </c>
      <c r="D16" s="445"/>
      <c r="E16" s="326" t="s">
        <v>15</v>
      </c>
      <c r="F16" s="330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4"/>
      <c r="C17" s="335"/>
      <c r="D17" s="445"/>
      <c r="E17" s="333"/>
      <c r="F17" s="336"/>
      <c r="G17" s="19"/>
      <c r="K17" s="97" t="s">
        <v>152</v>
      </c>
      <c r="L17" s="136" t="s">
        <v>153</v>
      </c>
      <c r="M17" s="137">
        <v>8000</v>
      </c>
    </row>
    <row r="18" spans="2:13" s="21" customFormat="1" ht="21.75" x14ac:dyDescent="0.3">
      <c r="B18" s="324"/>
      <c r="C18" s="328"/>
      <c r="D18" s="445"/>
      <c r="E18" s="326"/>
      <c r="F18" s="337"/>
      <c r="G18" s="20"/>
      <c r="K18" s="103"/>
      <c r="L18" s="137"/>
      <c r="M18" s="137"/>
    </row>
    <row r="19" spans="2:13" ht="21.75" x14ac:dyDescent="0.25">
      <c r="B19" s="324" t="s">
        <v>37</v>
      </c>
      <c r="C19" s="328">
        <f>C9+C10-C12-C15-C17</f>
        <v>2000850.615</v>
      </c>
      <c r="D19" s="445"/>
      <c r="E19" s="326" t="s">
        <v>3</v>
      </c>
      <c r="F19" s="330">
        <f>F9+F10+F11+F12+F13+F14+F16-F15+F17</f>
        <v>2000850.6150000002</v>
      </c>
      <c r="G19" s="19"/>
      <c r="K19" s="97" t="s">
        <v>155</v>
      </c>
      <c r="L19" s="137" t="s">
        <v>92</v>
      </c>
      <c r="M19" s="136">
        <v>2000</v>
      </c>
    </row>
    <row r="20" spans="2:13" ht="17.25" customHeight="1" thickBot="1" x14ac:dyDescent="0.3">
      <c r="B20" s="338"/>
      <c r="C20" s="339"/>
      <c r="D20" s="446"/>
      <c r="E20" s="340"/>
      <c r="F20" s="341"/>
      <c r="G20" s="19"/>
      <c r="K20" s="103"/>
      <c r="L20" s="103"/>
      <c r="M20" s="138"/>
    </row>
    <row r="21" spans="2:13" ht="23.25" hidden="1" customHeight="1" thickBot="1" x14ac:dyDescent="0.3">
      <c r="B21" s="438"/>
      <c r="C21" s="439"/>
      <c r="D21" s="439"/>
      <c r="E21" s="439"/>
      <c r="F21" s="440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161</v>
      </c>
      <c r="L22" s="67" t="s">
        <v>162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163</v>
      </c>
      <c r="L23" s="67" t="s">
        <v>166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168</v>
      </c>
      <c r="L24" s="67" t="s">
        <v>170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167</v>
      </c>
      <c r="L25" s="67" t="s">
        <v>164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171</v>
      </c>
      <c r="L27" s="67" t="s">
        <v>159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174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144</v>
      </c>
      <c r="G30" s="2"/>
      <c r="K30" s="67" t="s">
        <v>175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174</v>
      </c>
      <c r="L31" s="67" t="s">
        <v>159</v>
      </c>
      <c r="M31" s="67">
        <v>5000</v>
      </c>
    </row>
    <row r="32" spans="2:13" x14ac:dyDescent="0.25">
      <c r="D32" s="14"/>
      <c r="E32" s="15"/>
      <c r="F32" s="16"/>
      <c r="K32" s="67" t="s">
        <v>175</v>
      </c>
      <c r="L32" s="67" t="s">
        <v>159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176</v>
      </c>
      <c r="L34" s="67" t="s">
        <v>177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178</v>
      </c>
      <c r="L35" s="67" t="s">
        <v>159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176</v>
      </c>
      <c r="L36" s="67" t="s">
        <v>159</v>
      </c>
      <c r="M36" s="67">
        <v>5000</v>
      </c>
    </row>
    <row r="37" spans="2:13" x14ac:dyDescent="0.25">
      <c r="C37" s="8"/>
      <c r="D37" s="23"/>
      <c r="E37" s="8"/>
      <c r="F37" s="8"/>
      <c r="K37" s="67" t="s">
        <v>179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180</v>
      </c>
      <c r="L38" s="67" t="s">
        <v>93</v>
      </c>
      <c r="M38" s="67">
        <v>4150</v>
      </c>
    </row>
    <row r="39" spans="2:13" x14ac:dyDescent="0.25">
      <c r="K39" s="67" t="s">
        <v>181</v>
      </c>
      <c r="L39" s="67" t="s">
        <v>159</v>
      </c>
      <c r="M39" s="67">
        <v>9940</v>
      </c>
    </row>
    <row r="40" spans="2:13" x14ac:dyDescent="0.25">
      <c r="K40" s="67" t="s">
        <v>183</v>
      </c>
      <c r="L40" s="67" t="s">
        <v>159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427" t="s">
        <v>30</v>
      </c>
      <c r="L56" s="428"/>
      <c r="M56" s="342">
        <f>SUM(M10:M55)</f>
        <v>128008</v>
      </c>
    </row>
    <row r="65" s="18" customFormat="1" x14ac:dyDescent="0.25"/>
    <row r="66" s="18" customFormat="1" x14ac:dyDescent="0.25"/>
    <row r="67" s="18" customFormat="1" x14ac:dyDescent="0.25"/>
    <row r="68" s="18" customFormat="1" x14ac:dyDescent="0.25"/>
    <row r="69" s="18" customFormat="1" x14ac:dyDescent="0.25"/>
    <row r="70" s="18" customFormat="1" x14ac:dyDescent="0.25"/>
    <row r="71" s="18" customFormat="1" x14ac:dyDescent="0.25"/>
    <row r="72" s="18" customFormat="1" x14ac:dyDescent="0.25"/>
    <row r="73" s="18" customFormat="1" x14ac:dyDescent="0.25"/>
    <row r="74" s="18" customFormat="1" x14ac:dyDescent="0.25"/>
    <row r="75" s="18" customFormat="1" x14ac:dyDescent="0.25"/>
    <row r="76" s="18" customFormat="1" x14ac:dyDescent="0.25"/>
    <row r="77" s="18" customFormat="1" x14ac:dyDescent="0.25"/>
    <row r="78" s="18" customFormat="1" x14ac:dyDescent="0.25"/>
    <row r="79" s="18" customFormat="1" x14ac:dyDescent="0.25"/>
    <row r="80" s="18" customFormat="1" x14ac:dyDescent="0.25"/>
    <row r="81" s="18" customFormat="1" x14ac:dyDescent="0.25"/>
    <row r="82" s="18" customFormat="1" x14ac:dyDescent="0.25"/>
    <row r="83" s="18" customFormat="1" x14ac:dyDescent="0.25"/>
    <row r="84" s="18" customFormat="1" x14ac:dyDescent="0.25"/>
    <row r="85" s="18" customFormat="1" x14ac:dyDescent="0.25"/>
    <row r="86" s="18" customFormat="1" x14ac:dyDescent="0.25"/>
    <row r="87" s="18" customFormat="1" x14ac:dyDescent="0.25"/>
    <row r="88" s="18" customFormat="1" x14ac:dyDescent="0.25"/>
    <row r="89" s="18" customFormat="1" x14ac:dyDescent="0.25"/>
    <row r="90" s="18" customFormat="1" x14ac:dyDescent="0.25"/>
    <row r="91" s="18" customFormat="1" x14ac:dyDescent="0.25"/>
    <row r="92" s="18" customFormat="1" x14ac:dyDescent="0.25"/>
    <row r="93" s="18" customFormat="1" x14ac:dyDescent="0.25"/>
    <row r="94" s="18" customFormat="1" x14ac:dyDescent="0.25"/>
    <row r="95" s="18" customFormat="1" x14ac:dyDescent="0.25"/>
    <row r="96" s="18" customFormat="1" x14ac:dyDescent="0.25"/>
    <row r="97" s="18" customFormat="1" x14ac:dyDescent="0.25"/>
    <row r="98" s="18" customFormat="1" x14ac:dyDescent="0.25"/>
    <row r="99" s="18" customFormat="1" x14ac:dyDescent="0.25"/>
    <row r="100" s="18" customFormat="1" x14ac:dyDescent="0.25"/>
    <row r="101" s="18" customFormat="1" x14ac:dyDescent="0.25"/>
    <row r="102" s="18" customFormat="1" x14ac:dyDescent="0.25"/>
    <row r="103" s="18" customFormat="1" x14ac:dyDescent="0.25"/>
    <row r="104" s="18" customFormat="1" x14ac:dyDescent="0.25"/>
    <row r="105" s="18" customFormat="1" x14ac:dyDescent="0.25"/>
    <row r="106" s="18" customFormat="1" x14ac:dyDescent="0.25"/>
    <row r="107" s="18" customFormat="1" x14ac:dyDescent="0.25"/>
    <row r="108" s="18" customFormat="1" x14ac:dyDescent="0.25"/>
    <row r="109" s="18" customFormat="1" x14ac:dyDescent="0.25"/>
    <row r="110" s="18" customFormat="1" x14ac:dyDescent="0.25"/>
    <row r="111" s="18" customFormat="1" x14ac:dyDescent="0.25"/>
    <row r="112" s="18" customFormat="1" x14ac:dyDescent="0.25"/>
    <row r="113" s="18" customFormat="1" x14ac:dyDescent="0.25"/>
    <row r="114" s="18" customFormat="1" x14ac:dyDescent="0.25"/>
    <row r="115" s="18" customFormat="1" x14ac:dyDescent="0.25"/>
    <row r="116" s="18" customFormat="1" x14ac:dyDescent="0.25"/>
    <row r="117" s="18" customFormat="1" x14ac:dyDescent="0.25"/>
    <row r="118" s="18" customFormat="1" x14ac:dyDescent="0.25"/>
    <row r="119" s="18" customFormat="1" x14ac:dyDescent="0.25"/>
    <row r="120" s="18" customFormat="1" x14ac:dyDescent="0.25"/>
    <row r="121" s="18" customFormat="1" x14ac:dyDescent="0.25"/>
    <row r="122" s="18" customFormat="1" x14ac:dyDescent="0.25"/>
    <row r="123" s="18" customFormat="1" x14ac:dyDescent="0.25"/>
    <row r="124" s="18" customFormat="1" x14ac:dyDescent="0.25"/>
    <row r="125" s="18" customFormat="1" x14ac:dyDescent="0.25"/>
    <row r="126" s="18" customFormat="1" x14ac:dyDescent="0.25"/>
    <row r="127" s="18" customFormat="1" x14ac:dyDescent="0.25"/>
    <row r="128" s="18" customFormat="1" x14ac:dyDescent="0.25"/>
    <row r="129" s="18" customFormat="1" x14ac:dyDescent="0.25"/>
    <row r="130" s="18" customFormat="1" x14ac:dyDescent="0.25"/>
    <row r="131" s="18" customFormat="1" x14ac:dyDescent="0.25"/>
    <row r="132" s="18" customFormat="1" x14ac:dyDescent="0.25"/>
    <row r="133" s="18" customFormat="1" x14ac:dyDescent="0.25"/>
    <row r="134" s="18" customFormat="1" x14ac:dyDescent="0.25"/>
    <row r="135" s="18" customFormat="1" x14ac:dyDescent="0.25"/>
    <row r="136" s="18" customFormat="1" x14ac:dyDescent="0.25"/>
    <row r="137" s="18" customFormat="1" x14ac:dyDescent="0.25"/>
    <row r="138" s="18" customFormat="1" x14ac:dyDescent="0.25"/>
    <row r="139" s="18" customFormat="1" x14ac:dyDescent="0.25"/>
    <row r="140" s="18" customFormat="1" x14ac:dyDescent="0.25"/>
    <row r="141" s="18" customFormat="1" x14ac:dyDescent="0.25"/>
    <row r="142" s="18" customFormat="1" x14ac:dyDescent="0.25"/>
    <row r="143" s="18" customFormat="1" x14ac:dyDescent="0.25"/>
    <row r="144" s="18" customFormat="1" x14ac:dyDescent="0.25"/>
    <row r="145" s="18" customFormat="1" x14ac:dyDescent="0.25"/>
    <row r="146" s="18" customFormat="1" x14ac:dyDescent="0.25"/>
    <row r="147" s="18" customFormat="1" x14ac:dyDescent="0.25"/>
    <row r="148" s="18" customFormat="1" x14ac:dyDescent="0.25"/>
    <row r="149" s="18" customFormat="1" x14ac:dyDescent="0.25"/>
    <row r="150" s="18" customFormat="1" x14ac:dyDescent="0.25"/>
    <row r="151" s="18" customFormat="1" x14ac:dyDescent="0.25"/>
    <row r="152" s="18" customFormat="1" x14ac:dyDescent="0.25"/>
    <row r="153" s="18" customFormat="1" x14ac:dyDescent="0.25"/>
    <row r="154" s="18" customFormat="1" x14ac:dyDescent="0.25"/>
    <row r="155" s="18" customFormat="1" x14ac:dyDescent="0.25"/>
    <row r="156" s="18" customFormat="1" x14ac:dyDescent="0.25"/>
    <row r="157" s="18" customFormat="1" x14ac:dyDescent="0.25"/>
    <row r="158" s="18" customFormat="1" x14ac:dyDescent="0.25"/>
    <row r="159" s="18" customFormat="1" x14ac:dyDescent="0.25"/>
    <row r="160" s="18" customFormat="1" x14ac:dyDescent="0.25"/>
    <row r="161" s="18" customFormat="1" x14ac:dyDescent="0.25"/>
    <row r="162" s="18" customFormat="1" x14ac:dyDescent="0.25"/>
    <row r="163" s="18" customFormat="1" x14ac:dyDescent="0.25"/>
    <row r="164" s="18" customFormat="1" x14ac:dyDescent="0.25"/>
    <row r="165" s="18" customFormat="1" x14ac:dyDescent="0.25"/>
    <row r="166" s="18" customFormat="1" x14ac:dyDescent="0.25"/>
    <row r="167" s="18" customFormat="1" x14ac:dyDescent="0.25"/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O19" sqref="O19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8.28515625" style="98" bestFit="1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22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22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</row>
    <row r="4" spans="1:22" s="99" customFormat="1" ht="18" customHeight="1" thickBot="1" x14ac:dyDescent="0.3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U4" s="99">
        <v>2455</v>
      </c>
    </row>
    <row r="5" spans="1:22" s="99" customFormat="1" ht="18" customHeight="1" thickBot="1" x14ac:dyDescent="0.3">
      <c r="A5" s="464" t="s">
        <v>224</v>
      </c>
      <c r="B5" s="465"/>
      <c r="C5" s="466"/>
      <c r="D5" s="299" t="s">
        <v>41</v>
      </c>
      <c r="E5" s="299"/>
      <c r="F5" s="460" t="s">
        <v>65</v>
      </c>
      <c r="G5" s="461"/>
      <c r="H5" s="461"/>
      <c r="I5" s="461"/>
      <c r="J5" s="461"/>
      <c r="K5" s="461"/>
      <c r="L5" s="461"/>
      <c r="M5" s="461"/>
      <c r="N5" s="461"/>
      <c r="O5" s="461"/>
      <c r="P5" s="461"/>
      <c r="Q5" s="462"/>
      <c r="T5" s="454" t="s">
        <v>97</v>
      </c>
      <c r="U5" s="455"/>
      <c r="V5" s="456"/>
    </row>
    <row r="6" spans="1:22" s="293" customFormat="1" ht="18" customHeight="1" x14ac:dyDescent="0.25">
      <c r="A6" s="311" t="s">
        <v>42</v>
      </c>
      <c r="B6" s="292" t="s">
        <v>66</v>
      </c>
      <c r="C6" s="312" t="s">
        <v>67</v>
      </c>
      <c r="D6" s="310" t="s">
        <v>43</v>
      </c>
      <c r="E6" s="297" t="s">
        <v>44</v>
      </c>
      <c r="F6" s="304" t="s">
        <v>45</v>
      </c>
      <c r="G6" s="296" t="s">
        <v>46</v>
      </c>
      <c r="H6" s="296" t="s">
        <v>47</v>
      </c>
      <c r="I6" s="296" t="s">
        <v>48</v>
      </c>
      <c r="J6" s="292" t="s">
        <v>49</v>
      </c>
      <c r="K6" s="292" t="s">
        <v>50</v>
      </c>
      <c r="L6" s="292" t="s">
        <v>51</v>
      </c>
      <c r="M6" s="297" t="s">
        <v>52</v>
      </c>
      <c r="N6" s="298" t="s">
        <v>53</v>
      </c>
      <c r="O6" s="298" t="s">
        <v>54</v>
      </c>
      <c r="P6" s="298" t="s">
        <v>55</v>
      </c>
      <c r="Q6" s="305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0"/>
      <c r="F7" s="306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7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0"/>
      <c r="F8" s="306"/>
      <c r="G8" s="118"/>
      <c r="H8" s="118"/>
      <c r="I8" s="118"/>
      <c r="J8" s="118"/>
      <c r="K8" s="121"/>
      <c r="L8" s="118"/>
      <c r="M8" s="119"/>
      <c r="N8" s="120">
        <v>150</v>
      </c>
      <c r="O8" s="120">
        <v>10</v>
      </c>
      <c r="P8" s="120">
        <v>6</v>
      </c>
      <c r="Q8" s="307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0"/>
      <c r="F9" s="306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>
        <v>56</v>
      </c>
      <c r="Q9" s="307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0"/>
      <c r="F10" s="306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0"/>
      <c r="F11" s="306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145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0"/>
      <c r="F12" s="306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20</v>
      </c>
      <c r="O12" s="120">
        <v>15</v>
      </c>
      <c r="P12" s="120"/>
      <c r="Q12" s="125"/>
      <c r="T12" s="369" t="s">
        <v>136</v>
      </c>
      <c r="U12" s="369">
        <v>478</v>
      </c>
      <c r="V12" s="369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0"/>
      <c r="F13" s="306"/>
      <c r="G13" s="118">
        <v>480</v>
      </c>
      <c r="H13" s="118">
        <v>270</v>
      </c>
      <c r="I13" s="118"/>
      <c r="J13" s="122"/>
      <c r="K13" s="122"/>
      <c r="L13" s="118"/>
      <c r="M13" s="119"/>
      <c r="N13" s="120">
        <v>29</v>
      </c>
      <c r="O13" s="120">
        <v>3</v>
      </c>
      <c r="P13" s="120"/>
      <c r="Q13" s="125"/>
      <c r="T13" s="137" t="s">
        <v>146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0"/>
      <c r="F14" s="306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24</v>
      </c>
      <c r="O14" s="120">
        <v>5</v>
      </c>
      <c r="P14" s="120">
        <v>10</v>
      </c>
      <c r="Q14" s="125"/>
      <c r="T14" s="137" t="s">
        <v>150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3" t="s">
        <v>56</v>
      </c>
      <c r="D15" s="105"/>
      <c r="E15" s="300"/>
      <c r="F15" s="306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160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156</v>
      </c>
      <c r="C16" s="152" t="s">
        <v>157</v>
      </c>
      <c r="D16" s="105"/>
      <c r="E16" s="300"/>
      <c r="F16" s="306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180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3" t="s">
        <v>57</v>
      </c>
      <c r="D17" s="105"/>
      <c r="E17" s="300"/>
      <c r="F17" s="306">
        <v>210</v>
      </c>
      <c r="G17" s="118">
        <v>230</v>
      </c>
      <c r="H17" s="122">
        <v>350</v>
      </c>
      <c r="I17" s="118">
        <v>20</v>
      </c>
      <c r="J17" s="122"/>
      <c r="K17" s="122"/>
      <c r="L17" s="118"/>
      <c r="M17" s="119"/>
      <c r="N17" s="120">
        <v>19</v>
      </c>
      <c r="O17" s="120">
        <v>14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3" t="s">
        <v>158</v>
      </c>
      <c r="D18" s="105"/>
      <c r="E18" s="300"/>
      <c r="F18" s="306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 t="s">
        <v>226</v>
      </c>
      <c r="C19" s="152" t="s">
        <v>225</v>
      </c>
      <c r="D19" s="105"/>
      <c r="E19" s="300"/>
      <c r="F19" s="306">
        <v>120</v>
      </c>
      <c r="G19" s="118">
        <v>100</v>
      </c>
      <c r="H19" s="118">
        <v>100</v>
      </c>
      <c r="I19" s="118"/>
      <c r="J19" s="122"/>
      <c r="K19" s="122"/>
      <c r="L19" s="118"/>
      <c r="M19" s="119"/>
      <c r="N19" s="120">
        <v>12</v>
      </c>
      <c r="O19" s="120">
        <v>4</v>
      </c>
      <c r="P19" s="120"/>
      <c r="Q19" s="125"/>
      <c r="T19" s="463" t="s">
        <v>120</v>
      </c>
      <c r="U19" s="463"/>
      <c r="V19" s="463"/>
    </row>
    <row r="20" spans="1:22" ht="18.75" x14ac:dyDescent="0.25">
      <c r="A20" s="104">
        <v>14</v>
      </c>
      <c r="B20" s="117" t="s">
        <v>131</v>
      </c>
      <c r="C20" s="314" t="s">
        <v>172</v>
      </c>
      <c r="D20" s="128"/>
      <c r="E20" s="301"/>
      <c r="F20" s="306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1"/>
      <c r="F21" s="306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147</v>
      </c>
      <c r="D22" s="128"/>
      <c r="E22" s="301"/>
      <c r="F22" s="306">
        <v>70</v>
      </c>
      <c r="G22" s="118">
        <v>130</v>
      </c>
      <c r="H22" s="122">
        <v>230</v>
      </c>
      <c r="I22" s="118"/>
      <c r="J22" s="122"/>
      <c r="K22" s="122"/>
      <c r="L22" s="118"/>
      <c r="M22" s="119"/>
      <c r="N22" s="120">
        <v>5</v>
      </c>
      <c r="O22" s="120"/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5" t="s">
        <v>58</v>
      </c>
      <c r="D23" s="128"/>
      <c r="E23" s="301"/>
      <c r="F23" s="306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1"/>
      <c r="F24" s="306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148</v>
      </c>
      <c r="D25" s="128"/>
      <c r="E25" s="301"/>
      <c r="F25" s="306"/>
      <c r="G25" s="118"/>
      <c r="H25" s="122"/>
      <c r="I25" s="118"/>
      <c r="J25" s="122"/>
      <c r="K25" s="122"/>
      <c r="L25" s="118"/>
      <c r="M25" s="119"/>
      <c r="N25" s="120"/>
      <c r="O25" s="120"/>
      <c r="P25" s="120"/>
      <c r="Q25" s="125"/>
    </row>
    <row r="26" spans="1:22" ht="18.75" x14ac:dyDescent="0.25">
      <c r="A26" s="104">
        <v>20</v>
      </c>
      <c r="B26" s="117"/>
      <c r="C26" s="153" t="s">
        <v>154</v>
      </c>
      <c r="D26" s="128"/>
      <c r="E26" s="302"/>
      <c r="F26" s="308"/>
      <c r="G26" s="133"/>
      <c r="H26" s="133"/>
      <c r="I26" s="118"/>
      <c r="J26" s="118"/>
      <c r="K26" s="118"/>
      <c r="L26" s="118"/>
      <c r="M26" s="119"/>
      <c r="N26" s="120">
        <v>10</v>
      </c>
      <c r="O26" s="120">
        <v>5</v>
      </c>
      <c r="P26" s="120">
        <v>5</v>
      </c>
      <c r="Q26" s="125" t="s">
        <v>221</v>
      </c>
    </row>
    <row r="27" spans="1:22" ht="18.75" x14ac:dyDescent="0.25">
      <c r="A27" s="104">
        <v>21</v>
      </c>
      <c r="B27" s="117"/>
      <c r="C27" s="153" t="s">
        <v>165</v>
      </c>
      <c r="D27" s="134"/>
      <c r="E27" s="302"/>
      <c r="F27" s="308"/>
      <c r="G27" s="133"/>
      <c r="H27" s="133"/>
      <c r="I27" s="118"/>
      <c r="J27" s="118"/>
      <c r="K27" s="118"/>
      <c r="L27" s="118"/>
      <c r="M27" s="119"/>
      <c r="N27" s="120">
        <v>23</v>
      </c>
      <c r="O27" s="120"/>
      <c r="P27" s="120">
        <v>2</v>
      </c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2"/>
      <c r="F28" s="308"/>
      <c r="G28" s="118"/>
      <c r="H28" s="118"/>
      <c r="I28" s="118"/>
      <c r="J28" s="118"/>
      <c r="K28" s="118"/>
      <c r="L28" s="118"/>
      <c r="M28" s="119"/>
      <c r="N28" s="120">
        <v>48</v>
      </c>
      <c r="O28" s="120">
        <v>3</v>
      </c>
      <c r="P28" s="120">
        <v>2</v>
      </c>
      <c r="Q28" s="125"/>
    </row>
    <row r="29" spans="1:22" s="109" customFormat="1" ht="16.5" thickBot="1" x14ac:dyDescent="0.3">
      <c r="A29" s="451" t="s">
        <v>33</v>
      </c>
      <c r="B29" s="452"/>
      <c r="C29" s="453"/>
      <c r="D29" s="149">
        <f t="shared" ref="D29:P29" si="1">SUM(D7:D28)</f>
        <v>0</v>
      </c>
      <c r="E29" s="303">
        <f t="shared" si="1"/>
        <v>0</v>
      </c>
      <c r="F29" s="309">
        <f t="shared" si="1"/>
        <v>730</v>
      </c>
      <c r="G29" s="149">
        <f t="shared" si="1"/>
        <v>1660</v>
      </c>
      <c r="H29" s="149">
        <f t="shared" si="1"/>
        <v>1650</v>
      </c>
      <c r="I29" s="149">
        <f t="shared" si="1"/>
        <v>20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692</v>
      </c>
      <c r="O29" s="149">
        <f t="shared" si="1"/>
        <v>64</v>
      </c>
      <c r="P29" s="149">
        <f t="shared" si="1"/>
        <v>231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</row>
    <row r="2" spans="1:22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</row>
    <row r="3" spans="1:22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</row>
    <row r="4" spans="1:22" s="99" customFormat="1" ht="18" customHeight="1" x14ac:dyDescent="0.25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</row>
    <row r="5" spans="1:22" s="99" customFormat="1" ht="18" customHeight="1" x14ac:dyDescent="0.25">
      <c r="A5" s="470" t="s">
        <v>64</v>
      </c>
      <c r="B5" s="471"/>
      <c r="C5" s="141"/>
      <c r="D5" s="142" t="s">
        <v>41</v>
      </c>
      <c r="E5" s="142"/>
      <c r="F5" s="455" t="s">
        <v>65</v>
      </c>
      <c r="G5" s="455"/>
      <c r="H5" s="455"/>
      <c r="I5" s="455"/>
      <c r="J5" s="455"/>
      <c r="K5" s="455"/>
      <c r="L5" s="455"/>
      <c r="M5" s="455"/>
      <c r="N5" s="455"/>
      <c r="O5" s="455"/>
      <c r="P5" s="455"/>
      <c r="Q5" s="456"/>
      <c r="T5" s="454" t="s">
        <v>97</v>
      </c>
      <c r="U5" s="455"/>
      <c r="V5" s="456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67" t="s">
        <v>107</v>
      </c>
      <c r="U10" s="468"/>
      <c r="V10" s="469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67" t="s">
        <v>109</v>
      </c>
      <c r="U13" s="468"/>
      <c r="V13" s="469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451" t="s">
        <v>33</v>
      </c>
      <c r="B28" s="452"/>
      <c r="C28" s="453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8" sqref="Z8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73" t="s">
        <v>40</v>
      </c>
      <c r="C2" s="474"/>
      <c r="D2" s="474"/>
      <c r="E2" s="474"/>
      <c r="F2" s="474"/>
      <c r="G2" s="475"/>
      <c r="H2" s="475"/>
      <c r="I2" s="475"/>
      <c r="J2" s="475"/>
      <c r="K2" s="475"/>
      <c r="L2" s="475"/>
      <c r="M2" s="475"/>
      <c r="N2" s="475"/>
      <c r="O2" s="475"/>
      <c r="P2" s="475"/>
      <c r="Q2" s="475"/>
      <c r="R2" s="475"/>
      <c r="S2" s="475"/>
      <c r="T2" s="475"/>
      <c r="U2" s="475"/>
      <c r="V2" s="475"/>
      <c r="W2" s="475"/>
      <c r="X2" s="476"/>
      <c r="Y2" s="201"/>
    </row>
    <row r="3" spans="2:31" ht="24" customHeight="1" x14ac:dyDescent="0.25">
      <c r="B3" s="479" t="s">
        <v>149</v>
      </c>
      <c r="C3" s="480"/>
      <c r="D3" s="480"/>
      <c r="E3" s="480"/>
      <c r="F3" s="481"/>
      <c r="G3" s="483"/>
      <c r="H3" s="483"/>
      <c r="I3" s="483"/>
      <c r="J3" s="483"/>
      <c r="K3" s="483"/>
      <c r="L3" s="477" t="s">
        <v>16</v>
      </c>
      <c r="M3" s="477"/>
      <c r="N3" s="477"/>
      <c r="O3" s="477"/>
      <c r="P3" s="477"/>
      <c r="Q3" s="477"/>
      <c r="R3" s="477"/>
      <c r="S3" s="477"/>
      <c r="T3" s="477"/>
      <c r="U3" s="477"/>
      <c r="V3" s="477"/>
      <c r="W3" s="477"/>
      <c r="X3" s="478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72" t="s">
        <v>98</v>
      </c>
      <c r="D4" s="472"/>
      <c r="E4" s="472"/>
      <c r="F4" s="472" t="s">
        <v>102</v>
      </c>
      <c r="G4" s="472"/>
      <c r="H4" s="472"/>
      <c r="I4" s="472" t="s">
        <v>47</v>
      </c>
      <c r="J4" s="472"/>
      <c r="K4" s="472"/>
      <c r="L4" s="472" t="s">
        <v>48</v>
      </c>
      <c r="M4" s="472"/>
      <c r="N4" s="472"/>
      <c r="O4" s="472" t="s">
        <v>103</v>
      </c>
      <c r="P4" s="472"/>
      <c r="Q4" s="472"/>
      <c r="R4" s="472" t="s">
        <v>105</v>
      </c>
      <c r="S4" s="472"/>
      <c r="T4" s="472"/>
      <c r="U4" s="472" t="s">
        <v>104</v>
      </c>
      <c r="V4" s="472"/>
      <c r="W4" s="472"/>
      <c r="X4" s="482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82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58" t="s">
        <v>40</v>
      </c>
      <c r="B1" s="458"/>
      <c r="C1" s="458"/>
      <c r="D1" s="458"/>
      <c r="E1" s="458"/>
      <c r="F1" s="458"/>
      <c r="G1" s="458"/>
      <c r="H1" s="458"/>
      <c r="I1" s="458"/>
      <c r="J1" s="458"/>
      <c r="K1" s="458"/>
      <c r="L1" s="458"/>
      <c r="M1" s="458"/>
      <c r="N1" s="458"/>
      <c r="O1" s="458"/>
      <c r="P1" s="458"/>
      <c r="Q1" s="458"/>
      <c r="R1" s="458"/>
      <c r="S1" s="458"/>
      <c r="T1" s="458"/>
      <c r="U1" s="458"/>
      <c r="V1" s="458"/>
      <c r="W1" s="458"/>
    </row>
    <row r="2" spans="1:23" ht="30" customHeight="1" thickBot="1" x14ac:dyDescent="0.3">
      <c r="A2" s="489" t="s">
        <v>116</v>
      </c>
      <c r="B2" s="489"/>
      <c r="C2" s="489"/>
      <c r="D2" s="489"/>
      <c r="E2" s="489"/>
      <c r="F2" s="490"/>
      <c r="G2" s="459"/>
      <c r="H2" s="459"/>
      <c r="I2" s="459"/>
      <c r="J2" s="459"/>
      <c r="K2" s="491" t="s">
        <v>16</v>
      </c>
      <c r="L2" s="491"/>
      <c r="M2" s="491"/>
      <c r="N2" s="491"/>
      <c r="O2" s="491"/>
      <c r="P2" s="491"/>
      <c r="Q2" s="491"/>
      <c r="R2" s="491"/>
      <c r="S2" s="491"/>
      <c r="T2" s="491"/>
      <c r="U2" s="491"/>
      <c r="V2" s="491"/>
      <c r="W2" s="491"/>
    </row>
    <row r="3" spans="1:23" s="99" customFormat="1" ht="30" customHeight="1" x14ac:dyDescent="0.25">
      <c r="A3" s="191"/>
      <c r="B3" s="484" t="s">
        <v>98</v>
      </c>
      <c r="C3" s="485"/>
      <c r="D3" s="486"/>
      <c r="E3" s="484" t="s">
        <v>102</v>
      </c>
      <c r="F3" s="485"/>
      <c r="G3" s="486"/>
      <c r="H3" s="484" t="s">
        <v>47</v>
      </c>
      <c r="I3" s="485"/>
      <c r="J3" s="486"/>
      <c r="K3" s="484" t="s">
        <v>48</v>
      </c>
      <c r="L3" s="485"/>
      <c r="M3" s="486"/>
      <c r="N3" s="484" t="s">
        <v>103</v>
      </c>
      <c r="O3" s="485"/>
      <c r="P3" s="486"/>
      <c r="Q3" s="484" t="s">
        <v>105</v>
      </c>
      <c r="R3" s="485"/>
      <c r="S3" s="486"/>
      <c r="T3" s="484" t="s">
        <v>104</v>
      </c>
      <c r="U3" s="485"/>
      <c r="V3" s="486"/>
      <c r="W3" s="487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88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57" t="s">
        <v>9</v>
      </c>
      <c r="B1" s="457"/>
      <c r="C1" s="457"/>
      <c r="D1" s="457"/>
      <c r="E1" s="457"/>
      <c r="F1" s="457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57"/>
      <c r="B2" s="457"/>
      <c r="C2" s="457"/>
      <c r="D2" s="457"/>
      <c r="E2" s="457"/>
      <c r="F2" s="457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58" t="s">
        <v>40</v>
      </c>
      <c r="B3" s="458"/>
      <c r="C3" s="458"/>
      <c r="D3" s="458"/>
      <c r="E3" s="458"/>
      <c r="F3" s="458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59" t="s">
        <v>16</v>
      </c>
      <c r="B4" s="459"/>
      <c r="C4" s="459"/>
      <c r="D4" s="459"/>
      <c r="E4" s="459"/>
      <c r="F4" s="459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97" t="s">
        <v>137</v>
      </c>
      <c r="C5" s="497"/>
      <c r="D5" s="280" t="s">
        <v>125</v>
      </c>
      <c r="E5" s="492" t="s">
        <v>71</v>
      </c>
      <c r="F5" s="493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94" t="s">
        <v>140</v>
      </c>
      <c r="C6" s="494"/>
      <c r="D6" s="282" t="s">
        <v>139</v>
      </c>
      <c r="E6" s="495" t="s">
        <v>138</v>
      </c>
      <c r="F6" s="496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T15" sqref="T15"/>
    </sheetView>
  </sheetViews>
  <sheetFormatPr defaultRowHeight="15" x14ac:dyDescent="0.25"/>
  <cols>
    <col min="1" max="1" width="19" style="98" customWidth="1"/>
    <col min="2" max="2" width="17.42578125" style="98" customWidth="1"/>
    <col min="3" max="3" width="16" style="98" customWidth="1"/>
    <col min="4" max="4" width="9.42578125" style="98" hidden="1" customWidth="1"/>
    <col min="5" max="5" width="0" style="98" hidden="1" customWidth="1"/>
    <col min="6" max="6" width="13.7109375" style="98" customWidth="1"/>
    <col min="7" max="8" width="11.7109375" style="98" customWidth="1"/>
    <col min="9" max="9" width="16.7109375" style="98" bestFit="1" customWidth="1"/>
    <col min="10" max="10" width="10.7109375" style="98" customWidth="1"/>
    <col min="11" max="11" width="9.42578125" style="98" customWidth="1"/>
    <col min="12" max="12" width="10.42578125" style="98" hidden="1" customWidth="1"/>
    <col min="13" max="15" width="0" style="98" hidden="1" customWidth="1"/>
    <col min="16" max="16" width="9.7109375" style="98" customWidth="1"/>
    <col min="17" max="17" width="8" style="98" customWidth="1"/>
    <col min="18" max="18" width="8.7109375" style="98" customWidth="1"/>
    <col min="19" max="19" width="15.140625" style="98" customWidth="1"/>
    <col min="20" max="21" width="9.140625" style="98"/>
    <col min="22" max="22" width="13.42578125" style="98" customWidth="1"/>
    <col min="23" max="23" width="16.5703125" style="98" bestFit="1" customWidth="1"/>
    <col min="24" max="24" width="14.5703125" style="98" customWidth="1"/>
    <col min="25" max="16384" width="9.140625" style="98"/>
  </cols>
  <sheetData>
    <row r="1" spans="1:40" ht="18" customHeight="1" x14ac:dyDescent="0.25">
      <c r="A1" s="457" t="s">
        <v>9</v>
      </c>
      <c r="B1" s="457"/>
      <c r="C1" s="457"/>
      <c r="D1" s="457"/>
      <c r="E1" s="457"/>
      <c r="F1" s="457"/>
      <c r="G1" s="457"/>
      <c r="H1" s="457"/>
      <c r="I1" s="457"/>
      <c r="J1" s="457"/>
      <c r="K1" s="457"/>
      <c r="L1" s="457"/>
      <c r="M1" s="457"/>
      <c r="N1" s="457"/>
      <c r="O1" s="457"/>
      <c r="P1" s="457"/>
      <c r="Q1" s="457"/>
      <c r="R1" s="457"/>
      <c r="S1" s="457"/>
    </row>
    <row r="2" spans="1:40" ht="15" customHeight="1" x14ac:dyDescent="0.25">
      <c r="A2" s="457"/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  <c r="P2" s="457"/>
      <c r="Q2" s="457"/>
      <c r="R2" s="457"/>
      <c r="S2" s="457"/>
    </row>
    <row r="3" spans="1:40" s="99" customFormat="1" ht="18" customHeight="1" x14ac:dyDescent="0.25">
      <c r="A3" s="458" t="s">
        <v>40</v>
      </c>
      <c r="B3" s="458"/>
      <c r="C3" s="458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</row>
    <row r="4" spans="1:40" s="99" customFormat="1" ht="18" customHeight="1" x14ac:dyDescent="0.25">
      <c r="A4" s="459" t="s">
        <v>16</v>
      </c>
      <c r="B4" s="459"/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59"/>
      <c r="N4" s="459"/>
      <c r="O4" s="459"/>
      <c r="P4" s="459"/>
      <c r="Q4" s="459"/>
      <c r="R4" s="459"/>
      <c r="S4" s="459"/>
    </row>
    <row r="5" spans="1:40" s="99" customFormat="1" ht="18" customHeight="1" x14ac:dyDescent="0.25">
      <c r="A5" s="355"/>
      <c r="B5" s="355"/>
      <c r="C5" s="355"/>
      <c r="D5" s="353"/>
      <c r="E5" s="353"/>
      <c r="F5" s="353"/>
      <c r="G5" s="353"/>
      <c r="H5" s="353"/>
      <c r="I5" s="353"/>
      <c r="J5" s="353"/>
      <c r="K5" s="353"/>
      <c r="L5" s="353"/>
      <c r="M5" s="353"/>
      <c r="N5" s="353"/>
      <c r="O5" s="353"/>
      <c r="P5" s="353"/>
      <c r="Q5" s="353"/>
      <c r="R5" s="353"/>
      <c r="S5" s="353"/>
      <c r="T5" s="356"/>
      <c r="U5" s="356"/>
      <c r="V5" s="459"/>
      <c r="W5" s="459"/>
      <c r="X5" s="459"/>
      <c r="Y5" s="356"/>
      <c r="Z5" s="356"/>
      <c r="AA5" s="356"/>
      <c r="AB5" s="356"/>
      <c r="AC5" s="356"/>
      <c r="AD5" s="356"/>
      <c r="AE5" s="356"/>
      <c r="AF5" s="356"/>
      <c r="AG5" s="356"/>
      <c r="AH5" s="356"/>
      <c r="AI5" s="356"/>
      <c r="AJ5" s="356"/>
      <c r="AK5" s="356"/>
      <c r="AL5" s="356"/>
      <c r="AM5" s="356"/>
      <c r="AN5" s="356"/>
    </row>
    <row r="6" spans="1:40" s="100" customFormat="1" ht="60" x14ac:dyDescent="0.25">
      <c r="A6" s="354" t="s">
        <v>184</v>
      </c>
      <c r="B6" s="354" t="s">
        <v>185</v>
      </c>
      <c r="C6" s="354" t="s">
        <v>186</v>
      </c>
      <c r="D6" s="354"/>
      <c r="E6" s="354"/>
      <c r="F6" s="115" t="s">
        <v>187</v>
      </c>
      <c r="G6" s="115" t="s">
        <v>188</v>
      </c>
      <c r="H6" s="358"/>
      <c r="I6" s="115" t="s">
        <v>184</v>
      </c>
      <c r="J6" s="115" t="s">
        <v>189</v>
      </c>
      <c r="K6" s="115" t="s">
        <v>190</v>
      </c>
      <c r="L6" s="357"/>
      <c r="M6" s="357"/>
      <c r="N6" s="357"/>
      <c r="O6" s="357"/>
      <c r="P6" s="39"/>
      <c r="Q6" s="39"/>
      <c r="R6" s="39"/>
      <c r="S6" s="358"/>
      <c r="T6" s="359"/>
      <c r="U6" s="359"/>
      <c r="V6" s="358"/>
      <c r="W6" s="358"/>
      <c r="X6" s="358"/>
      <c r="Y6" s="359"/>
      <c r="Z6" s="359"/>
      <c r="AA6" s="359"/>
      <c r="AB6" s="359"/>
      <c r="AC6" s="359"/>
      <c r="AD6" s="359"/>
      <c r="AE6" s="359"/>
      <c r="AF6" s="359"/>
      <c r="AG6" s="359"/>
      <c r="AH6" s="359"/>
      <c r="AI6" s="359"/>
      <c r="AJ6" s="359"/>
      <c r="AK6" s="359"/>
      <c r="AL6" s="359"/>
      <c r="AM6" s="359"/>
      <c r="AN6" s="359"/>
    </row>
    <row r="7" spans="1:40" ht="18" customHeight="1" x14ac:dyDescent="0.25">
      <c r="A7" s="101" t="s">
        <v>191</v>
      </c>
      <c r="B7" s="117" t="s">
        <v>201</v>
      </c>
      <c r="C7" s="101">
        <v>31581</v>
      </c>
      <c r="D7" s="102"/>
      <c r="E7" s="101"/>
      <c r="F7" s="101">
        <v>15791</v>
      </c>
      <c r="G7" s="101">
        <v>9000</v>
      </c>
      <c r="H7" s="351"/>
      <c r="I7" s="101" t="s">
        <v>205</v>
      </c>
      <c r="J7" s="101">
        <v>24639</v>
      </c>
      <c r="K7" s="101">
        <f>J7/191</f>
        <v>129</v>
      </c>
      <c r="L7" s="351"/>
      <c r="M7" s="351"/>
      <c r="N7" s="351"/>
      <c r="O7" s="351"/>
      <c r="P7" s="361"/>
      <c r="Q7" s="361"/>
      <c r="R7" s="361"/>
      <c r="S7" s="351"/>
      <c r="T7" s="49"/>
      <c r="U7" s="49"/>
      <c r="V7" s="188"/>
      <c r="W7" s="188"/>
      <c r="X7" s="188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spans="1:40" ht="18" customHeight="1" x14ac:dyDescent="0.25">
      <c r="A8" s="101" t="s">
        <v>192</v>
      </c>
      <c r="B8" s="117" t="s">
        <v>220</v>
      </c>
      <c r="C8" s="101">
        <v>27500</v>
      </c>
      <c r="D8" s="102"/>
      <c r="E8" s="101"/>
      <c r="F8" s="101">
        <v>20754</v>
      </c>
      <c r="G8" s="101">
        <v>9000</v>
      </c>
      <c r="H8" s="351"/>
      <c r="I8" s="101" t="s">
        <v>206</v>
      </c>
      <c r="J8" s="101">
        <v>37436</v>
      </c>
      <c r="K8" s="101">
        <f t="shared" ref="K8:K21" si="0">J8/191</f>
        <v>196</v>
      </c>
      <c r="L8" s="351"/>
      <c r="M8" s="362"/>
      <c r="N8" s="351"/>
      <c r="O8" s="351"/>
      <c r="P8" s="361"/>
      <c r="Q8" s="361"/>
      <c r="R8" s="361"/>
      <c r="S8" s="351"/>
      <c r="T8" s="49"/>
      <c r="U8" s="49"/>
      <c r="V8" s="188"/>
      <c r="W8" s="188"/>
      <c r="X8" s="188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spans="1:40" ht="18" customHeight="1" x14ac:dyDescent="0.25">
      <c r="A9" s="101" t="s">
        <v>193</v>
      </c>
      <c r="B9" s="117" t="s">
        <v>202</v>
      </c>
      <c r="C9" s="101">
        <v>24260</v>
      </c>
      <c r="D9" s="102"/>
      <c r="E9" s="101"/>
      <c r="F9" s="101">
        <v>13487</v>
      </c>
      <c r="G9" s="101">
        <v>18000</v>
      </c>
      <c r="H9" s="351"/>
      <c r="I9" s="101" t="s">
        <v>207</v>
      </c>
      <c r="J9" s="101">
        <v>47368</v>
      </c>
      <c r="K9" s="101">
        <f t="shared" si="0"/>
        <v>248</v>
      </c>
      <c r="L9" s="351"/>
      <c r="M9" s="351"/>
      <c r="N9" s="351"/>
      <c r="O9" s="351"/>
      <c r="P9" s="361"/>
      <c r="Q9" s="361"/>
      <c r="R9" s="361"/>
      <c r="S9" s="351"/>
      <c r="T9" s="356"/>
      <c r="U9" s="49"/>
      <c r="V9" s="188"/>
      <c r="W9" s="188"/>
      <c r="X9" s="188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</row>
    <row r="10" spans="1:40" ht="18" customHeight="1" x14ac:dyDescent="0.25">
      <c r="A10" s="101" t="s">
        <v>194</v>
      </c>
      <c r="B10" s="117" t="s">
        <v>203</v>
      </c>
      <c r="C10" s="101">
        <v>15836</v>
      </c>
      <c r="D10" s="102"/>
      <c r="E10" s="101"/>
      <c r="F10" s="101">
        <v>2673</v>
      </c>
      <c r="G10" s="101"/>
      <c r="H10" s="351"/>
      <c r="I10" s="101" t="s">
        <v>208</v>
      </c>
      <c r="J10" s="101">
        <v>45267</v>
      </c>
      <c r="K10" s="101">
        <f t="shared" si="0"/>
        <v>237</v>
      </c>
      <c r="L10" s="351"/>
      <c r="M10" s="351"/>
      <c r="N10" s="351"/>
      <c r="O10" s="351"/>
      <c r="P10" s="361"/>
      <c r="Q10" s="363"/>
      <c r="R10" s="361"/>
      <c r="S10" s="351"/>
      <c r="T10" s="49"/>
      <c r="U10" s="49"/>
      <c r="V10" s="498"/>
      <c r="W10" s="498"/>
      <c r="X10" s="498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</row>
    <row r="11" spans="1:40" ht="18" customHeight="1" x14ac:dyDescent="0.25">
      <c r="A11" s="101" t="s">
        <v>195</v>
      </c>
      <c r="B11" s="117" t="s">
        <v>204</v>
      </c>
      <c r="C11" s="101"/>
      <c r="D11" s="102"/>
      <c r="E11" s="101"/>
      <c r="F11" s="101"/>
      <c r="G11" s="101">
        <v>18000</v>
      </c>
      <c r="H11" s="351"/>
      <c r="I11" s="101" t="s">
        <v>209</v>
      </c>
      <c r="J11" s="101">
        <v>50042</v>
      </c>
      <c r="K11" s="101">
        <f t="shared" si="0"/>
        <v>262</v>
      </c>
      <c r="L11" s="351"/>
      <c r="M11" s="351"/>
      <c r="N11" s="351"/>
      <c r="O11" s="351"/>
      <c r="P11" s="361"/>
      <c r="Q11" s="361"/>
      <c r="R11" s="361"/>
      <c r="S11" s="351"/>
      <c r="T11" s="49"/>
      <c r="U11" s="49"/>
      <c r="V11" s="188"/>
      <c r="W11" s="188"/>
      <c r="X11" s="188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</row>
    <row r="12" spans="1:40" ht="18" customHeight="1" x14ac:dyDescent="0.25">
      <c r="A12" s="101" t="s">
        <v>196</v>
      </c>
      <c r="B12" s="117"/>
      <c r="C12" s="101"/>
      <c r="D12" s="102"/>
      <c r="E12" s="101"/>
      <c r="F12" s="101"/>
      <c r="G12" s="101">
        <v>18000</v>
      </c>
      <c r="H12" s="351"/>
      <c r="I12" s="101" t="s">
        <v>210</v>
      </c>
      <c r="J12" s="101">
        <v>49660</v>
      </c>
      <c r="K12" s="101">
        <f t="shared" si="0"/>
        <v>260</v>
      </c>
      <c r="L12" s="351"/>
      <c r="M12" s="351"/>
      <c r="N12" s="351"/>
      <c r="O12" s="351"/>
      <c r="P12" s="361"/>
      <c r="Q12" s="361"/>
      <c r="R12" s="361"/>
      <c r="S12" s="351"/>
      <c r="T12" s="49"/>
      <c r="U12" s="49"/>
      <c r="V12" s="188"/>
      <c r="W12" s="188"/>
      <c r="X12" s="188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</row>
    <row r="13" spans="1:40" ht="18" customHeight="1" x14ac:dyDescent="0.25">
      <c r="A13" s="101" t="s">
        <v>197</v>
      </c>
      <c r="B13" s="117"/>
      <c r="C13" s="101">
        <v>15120</v>
      </c>
      <c r="D13" s="102"/>
      <c r="E13" s="101"/>
      <c r="F13" s="101"/>
      <c r="G13" s="101">
        <v>18000</v>
      </c>
      <c r="H13" s="351"/>
      <c r="I13" s="101" t="s">
        <v>211</v>
      </c>
      <c r="J13" s="101">
        <v>40874</v>
      </c>
      <c r="K13" s="101">
        <f t="shared" si="0"/>
        <v>214</v>
      </c>
      <c r="L13" s="351"/>
      <c r="M13" s="351"/>
      <c r="N13" s="351"/>
      <c r="O13" s="351"/>
      <c r="P13" s="361"/>
      <c r="Q13" s="361"/>
      <c r="R13" s="361"/>
      <c r="S13" s="351"/>
      <c r="T13" s="49"/>
      <c r="U13" s="49"/>
      <c r="V13" s="498"/>
      <c r="W13" s="498"/>
      <c r="X13" s="498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</row>
    <row r="14" spans="1:40" ht="18" customHeight="1" x14ac:dyDescent="0.25">
      <c r="A14" s="101" t="s">
        <v>198</v>
      </c>
      <c r="B14" s="117"/>
      <c r="C14" s="101"/>
      <c r="D14" s="102"/>
      <c r="E14" s="101"/>
      <c r="F14" s="101"/>
      <c r="G14" s="101"/>
      <c r="H14" s="351"/>
      <c r="I14" s="101" t="s">
        <v>213</v>
      </c>
      <c r="J14" s="101">
        <v>15853</v>
      </c>
      <c r="K14" s="101">
        <f t="shared" si="0"/>
        <v>83</v>
      </c>
      <c r="L14" s="351"/>
      <c r="M14" s="351"/>
      <c r="N14" s="351"/>
      <c r="O14" s="351"/>
      <c r="P14" s="361"/>
      <c r="Q14" s="361"/>
      <c r="R14" s="361"/>
      <c r="S14" s="351"/>
      <c r="T14" s="49"/>
      <c r="U14" s="49"/>
      <c r="V14" s="188"/>
      <c r="W14" s="188"/>
      <c r="X14" s="188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spans="1:40" ht="18" customHeight="1" x14ac:dyDescent="0.25">
      <c r="A15" s="101" t="s">
        <v>199</v>
      </c>
      <c r="B15" s="117"/>
      <c r="C15" s="102"/>
      <c r="D15" s="102"/>
      <c r="E15" s="101"/>
      <c r="F15" s="101"/>
      <c r="G15" s="101"/>
      <c r="H15" s="351"/>
      <c r="I15" s="101" t="s">
        <v>212</v>
      </c>
      <c r="J15" s="101">
        <v>79074</v>
      </c>
      <c r="K15" s="101">
        <f t="shared" si="0"/>
        <v>414</v>
      </c>
      <c r="L15" s="351"/>
      <c r="M15" s="351"/>
      <c r="N15" s="351"/>
      <c r="O15" s="351"/>
      <c r="P15" s="361"/>
      <c r="Q15" s="361"/>
      <c r="R15" s="361"/>
      <c r="S15" s="351"/>
      <c r="T15" s="49"/>
      <c r="U15" s="49"/>
      <c r="V15" s="186"/>
      <c r="W15" s="186"/>
      <c r="X15" s="186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spans="1:40" ht="18" customHeight="1" x14ac:dyDescent="0.25">
      <c r="A16" s="101" t="s">
        <v>200</v>
      </c>
      <c r="B16" s="117"/>
      <c r="C16" s="101"/>
      <c r="D16" s="102"/>
      <c r="E16" s="101"/>
      <c r="F16" s="101"/>
      <c r="G16" s="101"/>
      <c r="H16" s="351"/>
      <c r="I16" s="101" t="s">
        <v>214</v>
      </c>
      <c r="J16" s="101">
        <v>55963</v>
      </c>
      <c r="K16" s="101">
        <f t="shared" si="0"/>
        <v>293</v>
      </c>
      <c r="L16" s="351"/>
      <c r="M16" s="351"/>
      <c r="N16" s="351"/>
      <c r="O16" s="351"/>
      <c r="P16" s="361"/>
      <c r="Q16" s="361"/>
      <c r="R16" s="361"/>
      <c r="S16" s="351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</row>
    <row r="17" spans="1:40" ht="18.75" x14ac:dyDescent="0.25">
      <c r="A17" s="101"/>
      <c r="B17" s="117"/>
      <c r="C17" s="102"/>
      <c r="D17" s="102"/>
      <c r="E17" s="101"/>
      <c r="F17" s="101"/>
      <c r="G17" s="101"/>
      <c r="H17" s="351"/>
      <c r="I17" s="101" t="s">
        <v>215</v>
      </c>
      <c r="J17" s="101">
        <v>35144</v>
      </c>
      <c r="K17" s="101">
        <f t="shared" si="0"/>
        <v>184</v>
      </c>
      <c r="L17" s="351"/>
      <c r="M17" s="351"/>
      <c r="N17" s="351"/>
      <c r="O17" s="351"/>
      <c r="P17" s="361"/>
      <c r="Q17" s="361"/>
      <c r="R17" s="361"/>
      <c r="S17" s="351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</row>
    <row r="18" spans="1:40" ht="18.75" x14ac:dyDescent="0.25">
      <c r="A18" s="101"/>
      <c r="B18" s="117"/>
      <c r="C18" s="101"/>
      <c r="D18" s="102"/>
      <c r="E18" s="101"/>
      <c r="F18" s="101"/>
      <c r="G18" s="101"/>
      <c r="H18" s="351"/>
      <c r="I18" s="101" t="s">
        <v>216</v>
      </c>
      <c r="J18" s="101"/>
      <c r="K18" s="101">
        <f t="shared" si="0"/>
        <v>0</v>
      </c>
      <c r="L18" s="351"/>
      <c r="M18" s="351"/>
      <c r="N18" s="351"/>
      <c r="O18" s="351"/>
      <c r="P18" s="361"/>
      <c r="Q18" s="361"/>
      <c r="R18" s="361"/>
      <c r="S18" s="351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</row>
    <row r="19" spans="1:40" ht="18.75" x14ac:dyDescent="0.25">
      <c r="A19" s="116"/>
      <c r="B19" s="117"/>
      <c r="C19" s="101"/>
      <c r="D19" s="367"/>
      <c r="E19" s="116"/>
      <c r="F19" s="101"/>
      <c r="G19" s="101"/>
      <c r="H19" s="351"/>
      <c r="I19" s="101" t="s">
        <v>217</v>
      </c>
      <c r="J19" s="101">
        <v>11460</v>
      </c>
      <c r="K19" s="101">
        <f t="shared" si="0"/>
        <v>60</v>
      </c>
      <c r="L19" s="351"/>
      <c r="M19" s="351"/>
      <c r="N19" s="351"/>
      <c r="O19" s="351"/>
      <c r="P19" s="361"/>
      <c r="Q19" s="361"/>
      <c r="R19" s="361"/>
      <c r="S19" s="351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</row>
    <row r="20" spans="1:40" ht="18.75" x14ac:dyDescent="0.25">
      <c r="A20" s="116" t="s">
        <v>30</v>
      </c>
      <c r="B20" s="368"/>
      <c r="C20" s="101"/>
      <c r="D20" s="367"/>
      <c r="E20" s="116"/>
      <c r="F20" s="101"/>
      <c r="G20" s="101"/>
      <c r="H20" s="351"/>
      <c r="I20" s="101" t="s">
        <v>218</v>
      </c>
      <c r="J20" s="101">
        <v>39537</v>
      </c>
      <c r="K20" s="101">
        <f t="shared" si="0"/>
        <v>207</v>
      </c>
      <c r="L20" s="351"/>
      <c r="M20" s="351"/>
      <c r="N20" s="351"/>
      <c r="O20" s="351"/>
      <c r="P20" s="361"/>
      <c r="Q20" s="361"/>
      <c r="R20" s="361"/>
      <c r="S20" s="351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</row>
    <row r="21" spans="1:40" ht="18.75" x14ac:dyDescent="0.25">
      <c r="A21" s="39"/>
      <c r="B21" s="360"/>
      <c r="C21" s="352"/>
      <c r="D21" s="113"/>
      <c r="E21" s="39"/>
      <c r="F21" s="351"/>
      <c r="G21" s="351"/>
      <c r="H21" s="351"/>
      <c r="I21" s="101" t="s">
        <v>219</v>
      </c>
      <c r="J21" s="101">
        <v>27122</v>
      </c>
      <c r="K21" s="101">
        <f t="shared" si="0"/>
        <v>142</v>
      </c>
      <c r="L21" s="351"/>
      <c r="M21" s="351"/>
      <c r="N21" s="351"/>
      <c r="O21" s="351"/>
      <c r="P21" s="361"/>
      <c r="Q21" s="361"/>
      <c r="R21" s="361"/>
      <c r="S21" s="351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</row>
    <row r="22" spans="1:40" ht="18.75" x14ac:dyDescent="0.25">
      <c r="A22" s="39"/>
      <c r="B22" s="360"/>
      <c r="C22" s="364"/>
      <c r="D22" s="113"/>
      <c r="E22" s="39"/>
      <c r="F22" s="351"/>
      <c r="G22" s="351"/>
      <c r="H22" s="351"/>
      <c r="I22" s="351"/>
      <c r="J22" s="351"/>
      <c r="K22" s="351"/>
      <c r="L22" s="351"/>
      <c r="M22" s="351"/>
      <c r="N22" s="351"/>
      <c r="O22" s="351"/>
      <c r="P22" s="361"/>
      <c r="Q22" s="361"/>
      <c r="R22" s="361"/>
      <c r="S22" s="351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spans="1:40" ht="18.75" x14ac:dyDescent="0.25">
      <c r="A23" s="39"/>
      <c r="B23" s="360"/>
      <c r="C23" s="352"/>
      <c r="D23" s="113"/>
      <c r="E23" s="39"/>
      <c r="F23" s="351"/>
      <c r="G23" s="351"/>
      <c r="H23" s="351"/>
      <c r="I23" s="351"/>
      <c r="J23" s="351"/>
      <c r="K23" s="351"/>
      <c r="L23" s="351"/>
      <c r="M23" s="351"/>
      <c r="N23" s="351"/>
      <c r="O23" s="351"/>
      <c r="P23" s="361"/>
      <c r="Q23" s="361"/>
      <c r="R23" s="361"/>
      <c r="S23" s="351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spans="1:40" ht="18.75" x14ac:dyDescent="0.25">
      <c r="A24" s="39"/>
      <c r="B24" s="360"/>
      <c r="C24" s="352"/>
      <c r="D24" s="113"/>
      <c r="E24" s="39"/>
      <c r="F24" s="351"/>
      <c r="G24" s="351"/>
      <c r="H24" s="351"/>
      <c r="I24" s="351"/>
      <c r="J24" s="351"/>
      <c r="K24" s="351"/>
      <c r="L24" s="351"/>
      <c r="M24" s="351"/>
      <c r="N24" s="351"/>
      <c r="O24" s="351"/>
      <c r="P24" s="361"/>
      <c r="Q24" s="361"/>
      <c r="R24" s="361"/>
      <c r="S24" s="351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</row>
    <row r="25" spans="1:40" ht="18.75" x14ac:dyDescent="0.25">
      <c r="A25" s="39"/>
      <c r="B25" s="360"/>
      <c r="C25" s="352"/>
      <c r="D25" s="113"/>
      <c r="E25" s="39"/>
      <c r="F25" s="365"/>
      <c r="G25" s="351"/>
      <c r="H25" s="351"/>
      <c r="I25" s="351"/>
      <c r="J25" s="351"/>
      <c r="K25" s="351"/>
      <c r="L25" s="351"/>
      <c r="M25" s="351"/>
      <c r="N25" s="351"/>
      <c r="O25" s="351"/>
      <c r="P25" s="361"/>
      <c r="Q25" s="361"/>
      <c r="R25" s="361"/>
      <c r="S25" s="351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</row>
    <row r="26" spans="1:40" ht="18.75" x14ac:dyDescent="0.25">
      <c r="A26" s="39"/>
      <c r="B26" s="360"/>
      <c r="C26" s="352"/>
      <c r="D26" s="113"/>
      <c r="E26" s="39"/>
      <c r="F26" s="365"/>
      <c r="G26" s="351"/>
      <c r="H26" s="351"/>
      <c r="I26" s="351"/>
      <c r="J26" s="351"/>
      <c r="K26" s="351"/>
      <c r="L26" s="351"/>
      <c r="M26" s="351"/>
      <c r="N26" s="351"/>
      <c r="O26" s="351"/>
      <c r="P26" s="361"/>
      <c r="Q26" s="361"/>
      <c r="R26" s="361"/>
      <c r="S26" s="351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</row>
    <row r="27" spans="1:40" ht="18.75" x14ac:dyDescent="0.25">
      <c r="A27" s="39"/>
      <c r="B27" s="360"/>
      <c r="C27" s="352"/>
      <c r="D27" s="113"/>
      <c r="E27" s="39"/>
      <c r="F27" s="365"/>
      <c r="G27" s="351"/>
      <c r="H27" s="351"/>
      <c r="I27" s="351"/>
      <c r="J27" s="351"/>
      <c r="K27" s="351"/>
      <c r="L27" s="351"/>
      <c r="M27" s="351"/>
      <c r="N27" s="351"/>
      <c r="O27" s="351"/>
      <c r="P27" s="361"/>
      <c r="Q27" s="361"/>
      <c r="R27" s="361"/>
      <c r="S27" s="351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</row>
    <row r="28" spans="1:40" s="109" customFormat="1" ht="15.75" x14ac:dyDescent="0.25">
      <c r="A28" s="499"/>
      <c r="B28" s="499"/>
      <c r="C28" s="499"/>
      <c r="D28" s="366"/>
      <c r="E28" s="366"/>
      <c r="F28" s="366"/>
      <c r="G28" s="366"/>
      <c r="H28" s="366"/>
      <c r="I28" s="366"/>
      <c r="J28" s="366"/>
      <c r="K28" s="366"/>
      <c r="L28" s="366"/>
      <c r="M28" s="366"/>
      <c r="N28" s="366"/>
      <c r="O28" s="366"/>
      <c r="P28" s="366"/>
      <c r="Q28" s="366"/>
      <c r="R28" s="366"/>
      <c r="S28" s="366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</row>
    <row r="29" spans="1:40" ht="15.75" x14ac:dyDescent="0.25">
      <c r="A29" s="49"/>
      <c r="B29" s="49"/>
      <c r="C29" s="49"/>
      <c r="D29" s="352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</row>
    <row r="30" spans="1:40" ht="15.75" x14ac:dyDescent="0.25">
      <c r="A30" s="49"/>
      <c r="B30" s="49"/>
      <c r="C30" s="39"/>
      <c r="D30" s="111"/>
      <c r="E30" s="49"/>
      <c r="F30" s="112"/>
      <c r="G30" s="112"/>
      <c r="H30" s="112"/>
      <c r="I30" s="112"/>
      <c r="J30" s="112"/>
      <c r="K30" s="112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</row>
    <row r="31" spans="1:40" x14ac:dyDescent="0.25">
      <c r="A31" s="49"/>
      <c r="B31" s="49"/>
      <c r="C31" s="39"/>
      <c r="D31" s="3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spans="1:40" x14ac:dyDescent="0.25">
      <c r="A32" s="49"/>
      <c r="B32" s="49"/>
      <c r="C32" s="39"/>
      <c r="D32" s="113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</row>
    <row r="33" spans="1:40" x14ac:dyDescent="0.25">
      <c r="A33" s="49"/>
      <c r="B33" s="49"/>
      <c r="C33" s="39"/>
      <c r="D33" s="3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</row>
    <row r="34" spans="1:40" x14ac:dyDescent="0.25">
      <c r="A34" s="49"/>
      <c r="B34" s="49"/>
      <c r="C34" s="39"/>
      <c r="D34" s="3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</row>
    <row r="35" spans="1:40" x14ac:dyDescent="0.25">
      <c r="A35" s="49"/>
      <c r="B35" s="49"/>
      <c r="C35" s="39"/>
      <c r="D35" s="3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</row>
    <row r="36" spans="1:40" x14ac:dyDescent="0.25">
      <c r="A36" s="114"/>
      <c r="B36" s="114"/>
      <c r="C36" s="39"/>
      <c r="D36" s="3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</row>
    <row r="37" spans="1:40" x14ac:dyDescent="0.25">
      <c r="A37" s="49"/>
      <c r="B37" s="49"/>
      <c r="C37" s="39"/>
      <c r="D37" s="3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</row>
    <row r="38" spans="1:40" x14ac:dyDescent="0.25">
      <c r="A38" s="49"/>
      <c r="B38" s="49"/>
      <c r="C38" s="39"/>
      <c r="D38" s="3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spans="1:40" x14ac:dyDescent="0.25">
      <c r="A39" s="49"/>
      <c r="B39" s="49"/>
      <c r="C39" s="39"/>
      <c r="D39" s="3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</row>
    <row r="40" spans="1:40" x14ac:dyDescent="0.25">
      <c r="A40" s="49"/>
      <c r="B40" s="49"/>
      <c r="C40" s="39"/>
      <c r="D40" s="3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</row>
    <row r="41" spans="1:40" x14ac:dyDescent="0.25">
      <c r="A41" s="49"/>
      <c r="B41" s="49"/>
      <c r="C41" s="39"/>
      <c r="D41" s="3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spans="1:40" x14ac:dyDescent="0.2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spans="1:40" x14ac:dyDescent="0.2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spans="1:40" x14ac:dyDescent="0.2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spans="1:40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spans="1:40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spans="1:40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spans="1:40" x14ac:dyDescent="0.2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Sheet4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2021-09-05T09:24:16Z</cp:lastPrinted>
  <dcterms:created xsi:type="dcterms:W3CDTF">2015-12-02T06:31:52Z</dcterms:created>
  <dcterms:modified xsi:type="dcterms:W3CDTF">2021-09-06T07:03:48Z</dcterms:modified>
</cp:coreProperties>
</file>