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E29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G29" i="6" l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28" i="16" s="1"/>
  <c r="O19" i="16"/>
  <c r="O27" i="16"/>
  <c r="O18" i="18"/>
  <c r="R10" i="19"/>
  <c r="R18" i="19"/>
  <c r="R26" i="19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R22" i="19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4" i="33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O24" i="33"/>
  <c r="N20" i="33"/>
  <c r="O18" i="33"/>
  <c r="O10" i="33"/>
  <c r="D28" i="33"/>
  <c r="D29" i="33" s="1"/>
  <c r="M7" i="33"/>
  <c r="S7" i="33" s="1"/>
  <c r="T7" i="33" s="1"/>
  <c r="N7" i="33"/>
  <c r="R23" i="33"/>
  <c r="S10" i="33"/>
  <c r="T10" i="33" s="1"/>
  <c r="S18" i="33"/>
  <c r="T18" i="33" s="1"/>
  <c r="O23" i="33"/>
  <c r="S24" i="33"/>
  <c r="T24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8" i="33" l="1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Shawon BP Sale Kit 2</t>
        </r>
      </text>
    </comment>
  </commentList>
</comments>
</file>

<file path=xl/sharedStrings.xml><?xml version="1.0" encoding="utf-8"?>
<sst xmlns="http://schemas.openxmlformats.org/spreadsheetml/2006/main" count="1503" uniqueCount="55">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</sst>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186832</v>
      </c>
      <c r="E28" s="45">
        <f t="shared" si="6"/>
        <v>50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340</v>
      </c>
      <c r="I28" s="45">
        <f t="shared" si="7"/>
        <v>83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192892</v>
      </c>
      <c r="N28" s="45">
        <f t="shared" si="7"/>
        <v>209655</v>
      </c>
      <c r="O28" s="46">
        <f t="shared" si="7"/>
        <v>5304.5300000000007</v>
      </c>
      <c r="P28" s="45">
        <f t="shared" si="7"/>
        <v>76920</v>
      </c>
      <c r="Q28" s="45">
        <f t="shared" si="7"/>
        <v>1125</v>
      </c>
      <c r="R28" s="45">
        <f t="shared" si="7"/>
        <v>203225.46999999997</v>
      </c>
      <c r="S28" s="45">
        <f t="shared" si="7"/>
        <v>1832.4739999999997</v>
      </c>
      <c r="T28" s="47">
        <f t="shared" si="7"/>
        <v>707.47399999999993</v>
      </c>
    </row>
    <row r="29" spans="1:20" ht="15.75" thickBot="1" x14ac:dyDescent="0.3">
      <c r="A29" s="57" t="s">
        <v>39</v>
      </c>
      <c r="B29" s="58"/>
      <c r="C29" s="59"/>
      <c r="D29" s="48">
        <f>D4+D5-D28</f>
        <v>366496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14235</v>
      </c>
      <c r="I29" s="48">
        <f t="shared" si="8"/>
        <v>1548</v>
      </c>
      <c r="J29" s="48">
        <f t="shared" si="8"/>
        <v>388</v>
      </c>
      <c r="K29" s="48">
        <f t="shared" si="8"/>
        <v>650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'9'!D29</f>
        <v>649753</v>
      </c>
      <c r="E4" s="2">
        <f>'9'!E29</f>
        <v>3900</v>
      </c>
      <c r="F4" s="2">
        <f>'9'!F29</f>
        <v>9370</v>
      </c>
      <c r="G4" s="2">
        <f>'9'!G29</f>
        <v>60</v>
      </c>
      <c r="H4" s="2">
        <f>'9'!H29</f>
        <v>11165</v>
      </c>
      <c r="I4" s="2">
        <f>'9'!I29</f>
        <v>1226</v>
      </c>
      <c r="J4" s="2">
        <f>'9'!J29</f>
        <v>584</v>
      </c>
      <c r="K4" s="2">
        <f>'9'!K29</f>
        <v>524</v>
      </c>
      <c r="L4" s="2">
        <f>'9'!L29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'10'!D29</f>
        <v>649753</v>
      </c>
      <c r="E4" s="2">
        <f>'10'!E29</f>
        <v>3900</v>
      </c>
      <c r="F4" s="2">
        <f>'10'!F29</f>
        <v>9370</v>
      </c>
      <c r="G4" s="2">
        <f>'10'!G29</f>
        <v>60</v>
      </c>
      <c r="H4" s="2">
        <f>'10'!H29</f>
        <v>11165</v>
      </c>
      <c r="I4" s="2">
        <f>'10'!I29</f>
        <v>1226</v>
      </c>
      <c r="J4" s="2">
        <f>'10'!J29</f>
        <v>584</v>
      </c>
      <c r="K4" s="2">
        <f>'10'!K29</f>
        <v>524</v>
      </c>
      <c r="L4" s="2">
        <f>'10'!L29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'11'!D29</f>
        <v>649753</v>
      </c>
      <c r="E4" s="2">
        <f>'11'!E29</f>
        <v>3900</v>
      </c>
      <c r="F4" s="2">
        <f>'11'!F29</f>
        <v>9370</v>
      </c>
      <c r="G4" s="2">
        <f>'11'!G29</f>
        <v>60</v>
      </c>
      <c r="H4" s="2">
        <f>'11'!H29</f>
        <v>11165</v>
      </c>
      <c r="I4" s="2">
        <f>'11'!I29</f>
        <v>1226</v>
      </c>
      <c r="J4" s="2">
        <f>'11'!J29</f>
        <v>584</v>
      </c>
      <c r="K4" s="2">
        <f>'11'!K29</f>
        <v>524</v>
      </c>
      <c r="L4" s="2">
        <f>'11'!L29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'12'!D29</f>
        <v>649753</v>
      </c>
      <c r="E4" s="2">
        <f>'12'!E29</f>
        <v>3900</v>
      </c>
      <c r="F4" s="2">
        <f>'12'!F29</f>
        <v>9370</v>
      </c>
      <c r="G4" s="2">
        <f>'12'!G29</f>
        <v>60</v>
      </c>
      <c r="H4" s="2">
        <f>'12'!H29</f>
        <v>11165</v>
      </c>
      <c r="I4" s="2">
        <f>'12'!I29</f>
        <v>1226</v>
      </c>
      <c r="J4" s="2">
        <f>'12'!J29</f>
        <v>584</v>
      </c>
      <c r="K4" s="2">
        <f>'12'!K29</f>
        <v>524</v>
      </c>
      <c r="L4" s="2">
        <f>'12'!L29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'13'!D29</f>
        <v>649753</v>
      </c>
      <c r="E4" s="2">
        <f>'13'!E29</f>
        <v>3900</v>
      </c>
      <c r="F4" s="2">
        <f>'13'!F29</f>
        <v>9370</v>
      </c>
      <c r="G4" s="2">
        <f>'13'!G29</f>
        <v>60</v>
      </c>
      <c r="H4" s="2">
        <f>'13'!H29</f>
        <v>11165</v>
      </c>
      <c r="I4" s="2">
        <f>'13'!I29</f>
        <v>1226</v>
      </c>
      <c r="J4" s="2">
        <f>'13'!J29</f>
        <v>584</v>
      </c>
      <c r="K4" s="2">
        <f>'13'!K29</f>
        <v>524</v>
      </c>
      <c r="L4" s="2">
        <f>'13'!L29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'14'!D29</f>
        <v>649753</v>
      </c>
      <c r="E4" s="2">
        <f>'14'!E29</f>
        <v>3900</v>
      </c>
      <c r="F4" s="2">
        <f>'14'!F29</f>
        <v>9370</v>
      </c>
      <c r="G4" s="2">
        <f>'14'!G29</f>
        <v>60</v>
      </c>
      <c r="H4" s="2">
        <f>'14'!H29</f>
        <v>11165</v>
      </c>
      <c r="I4" s="2">
        <f>'14'!I29</f>
        <v>1226</v>
      </c>
      <c r="J4" s="2">
        <f>'14'!J29</f>
        <v>584</v>
      </c>
      <c r="K4" s="2">
        <f>'14'!K29</f>
        <v>524</v>
      </c>
      <c r="L4" s="2">
        <f>'14'!L29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'15'!D29</f>
        <v>649753</v>
      </c>
      <c r="E4" s="2">
        <f>'15'!E29</f>
        <v>3900</v>
      </c>
      <c r="F4" s="2">
        <f>'15'!F29</f>
        <v>9370</v>
      </c>
      <c r="G4" s="2">
        <f>'15'!G29</f>
        <v>60</v>
      </c>
      <c r="H4" s="2">
        <f>'15'!H29</f>
        <v>11165</v>
      </c>
      <c r="I4" s="2">
        <f>'15'!I29</f>
        <v>1226</v>
      </c>
      <c r="J4" s="2">
        <f>'15'!J29</f>
        <v>584</v>
      </c>
      <c r="K4" s="2">
        <f>'15'!K29</f>
        <v>524</v>
      </c>
      <c r="L4" s="2">
        <f>'15'!L29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'16'!D29</f>
        <v>649753</v>
      </c>
      <c r="E4" s="2">
        <f>'16'!E29</f>
        <v>3900</v>
      </c>
      <c r="F4" s="2">
        <f>'16'!F29</f>
        <v>9370</v>
      </c>
      <c r="G4" s="2">
        <f>'16'!G29</f>
        <v>60</v>
      </c>
      <c r="H4" s="2">
        <f>'16'!H29</f>
        <v>11165</v>
      </c>
      <c r="I4" s="2">
        <f>'16'!I29</f>
        <v>1226</v>
      </c>
      <c r="J4" s="2">
        <f>'16'!J29</f>
        <v>584</v>
      </c>
      <c r="K4" s="2">
        <f>'16'!K29</f>
        <v>524</v>
      </c>
      <c r="L4" s="2">
        <f>'16'!L29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'17'!D29</f>
        <v>649753</v>
      </c>
      <c r="E4" s="2">
        <f>'17'!E29</f>
        <v>3900</v>
      </c>
      <c r="F4" s="2">
        <f>'17'!F29</f>
        <v>9370</v>
      </c>
      <c r="G4" s="2">
        <f>'17'!G29</f>
        <v>60</v>
      </c>
      <c r="H4" s="2">
        <f>'17'!H29</f>
        <v>11165</v>
      </c>
      <c r="I4" s="2">
        <f>'17'!I29</f>
        <v>1226</v>
      </c>
      <c r="J4" s="2">
        <f>'17'!J29</f>
        <v>584</v>
      </c>
      <c r="K4" s="2">
        <f>'17'!K29</f>
        <v>524</v>
      </c>
      <c r="L4" s="2">
        <f>'17'!L29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'18'!D29</f>
        <v>649753</v>
      </c>
      <c r="E4" s="2">
        <f>'18'!E29</f>
        <v>3900</v>
      </c>
      <c r="F4" s="2">
        <f>'18'!F29</f>
        <v>9370</v>
      </c>
      <c r="G4" s="2">
        <f>'18'!G29</f>
        <v>60</v>
      </c>
      <c r="H4" s="2">
        <f>'18'!H29</f>
        <v>11165</v>
      </c>
      <c r="I4" s="2">
        <f>'18'!I29</f>
        <v>1226</v>
      </c>
      <c r="J4" s="2">
        <f>'18'!J29</f>
        <v>584</v>
      </c>
      <c r="K4" s="2">
        <f>'18'!K29</f>
        <v>524</v>
      </c>
      <c r="L4" s="2">
        <f>'18'!L29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2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2" ht="18.75" x14ac:dyDescent="0.2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2" x14ac:dyDescent="0.25">
      <c r="A4" s="68" t="s">
        <v>1</v>
      </c>
      <c r="B4" s="68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69"/>
      <c r="O4" s="69"/>
      <c r="P4" s="69"/>
      <c r="Q4" s="69"/>
      <c r="R4" s="69"/>
      <c r="S4" s="69"/>
      <c r="T4" s="69"/>
    </row>
    <row r="5" spans="1:22" x14ac:dyDescent="0.25">
      <c r="A5" s="68" t="s">
        <v>2</v>
      </c>
      <c r="B5" s="6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224626</v>
      </c>
      <c r="E28" s="45">
        <f t="shared" si="6"/>
        <v>120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740</v>
      </c>
      <c r="I28" s="45">
        <f t="shared" si="7"/>
        <v>8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235186</v>
      </c>
      <c r="N28" s="45">
        <f t="shared" si="7"/>
        <v>238170</v>
      </c>
      <c r="O28" s="46">
        <f t="shared" si="7"/>
        <v>6467.6150000000007</v>
      </c>
      <c r="P28" s="45">
        <f t="shared" si="7"/>
        <v>3000</v>
      </c>
      <c r="Q28" s="45">
        <f t="shared" si="7"/>
        <v>2370</v>
      </c>
      <c r="R28" s="45">
        <f t="shared" si="7"/>
        <v>229332.38499999995</v>
      </c>
      <c r="S28" s="45">
        <f t="shared" si="7"/>
        <v>2234.2670000000003</v>
      </c>
      <c r="T28" s="47">
        <f t="shared" si="7"/>
        <v>-135.73300000000006</v>
      </c>
    </row>
    <row r="29" spans="1:20" ht="15.75" thickBot="1" x14ac:dyDescent="0.3">
      <c r="A29" s="57" t="s">
        <v>39</v>
      </c>
      <c r="B29" s="58"/>
      <c r="C29" s="59"/>
      <c r="D29" s="48">
        <f>D4+D5-D28</f>
        <v>453558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1540</v>
      </c>
      <c r="J29" s="48">
        <f t="shared" si="8"/>
        <v>388</v>
      </c>
      <c r="K29" s="48">
        <f t="shared" si="8"/>
        <v>642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'19'!D29</f>
        <v>649753</v>
      </c>
      <c r="E4" s="2">
        <f>'19'!E29</f>
        <v>3900</v>
      </c>
      <c r="F4" s="2">
        <f>'19'!F29</f>
        <v>9370</v>
      </c>
      <c r="G4" s="2">
        <f>'19'!G29</f>
        <v>60</v>
      </c>
      <c r="H4" s="2">
        <f>'19'!H29</f>
        <v>11165</v>
      </c>
      <c r="I4" s="2">
        <f>'19'!I29</f>
        <v>1226</v>
      </c>
      <c r="J4" s="2">
        <f>'19'!J29</f>
        <v>584</v>
      </c>
      <c r="K4" s="2">
        <f>'19'!K29</f>
        <v>524</v>
      </c>
      <c r="L4" s="2">
        <f>'19'!L29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'20'!D29</f>
        <v>649753</v>
      </c>
      <c r="E4" s="2">
        <f>'20'!E29</f>
        <v>3900</v>
      </c>
      <c r="F4" s="2">
        <f>'20'!F29</f>
        <v>9370</v>
      </c>
      <c r="G4" s="2">
        <f>'20'!G29</f>
        <v>60</v>
      </c>
      <c r="H4" s="2">
        <f>'20'!H29</f>
        <v>11165</v>
      </c>
      <c r="I4" s="2">
        <f>'20'!I29</f>
        <v>1226</v>
      </c>
      <c r="J4" s="2">
        <f>'20'!J29</f>
        <v>584</v>
      </c>
      <c r="K4" s="2">
        <f>'20'!K29</f>
        <v>524</v>
      </c>
      <c r="L4" s="2">
        <f>'20'!L29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'21'!D29</f>
        <v>649753</v>
      </c>
      <c r="E4" s="2">
        <f>'21'!E29</f>
        <v>3900</v>
      </c>
      <c r="F4" s="2">
        <f>'21'!F29</f>
        <v>9370</v>
      </c>
      <c r="G4" s="2">
        <f>'21'!G29</f>
        <v>60</v>
      </c>
      <c r="H4" s="2">
        <f>'21'!H29</f>
        <v>11165</v>
      </c>
      <c r="I4" s="2">
        <f>'21'!I29</f>
        <v>1226</v>
      </c>
      <c r="J4" s="2">
        <f>'21'!J29</f>
        <v>584</v>
      </c>
      <c r="K4" s="2">
        <f>'21'!K29</f>
        <v>524</v>
      </c>
      <c r="L4" s="2">
        <f>'21'!L29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'22'!D29</f>
        <v>649753</v>
      </c>
      <c r="E4" s="2">
        <f>'22'!E29</f>
        <v>3900</v>
      </c>
      <c r="F4" s="2">
        <f>'22'!F29</f>
        <v>9370</v>
      </c>
      <c r="G4" s="2">
        <f>'22'!G29</f>
        <v>60</v>
      </c>
      <c r="H4" s="2">
        <f>'22'!H29</f>
        <v>11165</v>
      </c>
      <c r="I4" s="2">
        <f>'22'!I29</f>
        <v>1226</v>
      </c>
      <c r="J4" s="2">
        <f>'22'!J29</f>
        <v>584</v>
      </c>
      <c r="K4" s="2">
        <f>'22'!K29</f>
        <v>524</v>
      </c>
      <c r="L4" s="2">
        <f>'22'!L29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'23'!D29</f>
        <v>649753</v>
      </c>
      <c r="E4" s="2">
        <f>'23'!E29</f>
        <v>3900</v>
      </c>
      <c r="F4" s="2">
        <f>'23'!F29</f>
        <v>9370</v>
      </c>
      <c r="G4" s="2">
        <f>'23'!G29</f>
        <v>60</v>
      </c>
      <c r="H4" s="2">
        <f>'23'!H29</f>
        <v>11165</v>
      </c>
      <c r="I4" s="2">
        <f>'23'!I29</f>
        <v>1226</v>
      </c>
      <c r="J4" s="2">
        <f>'23'!J29</f>
        <v>584</v>
      </c>
      <c r="K4" s="2">
        <f>'23'!K29</f>
        <v>524</v>
      </c>
      <c r="L4" s="2">
        <f>'23'!L29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'24'!D29</f>
        <v>649753</v>
      </c>
      <c r="E4" s="2">
        <f>'24'!E29</f>
        <v>3900</v>
      </c>
      <c r="F4" s="2">
        <f>'24'!F29</f>
        <v>9370</v>
      </c>
      <c r="G4" s="2">
        <f>'24'!G29</f>
        <v>60</v>
      </c>
      <c r="H4" s="2">
        <f>'24'!H29</f>
        <v>11165</v>
      </c>
      <c r="I4" s="2">
        <f>'24'!I29</f>
        <v>1226</v>
      </c>
      <c r="J4" s="2">
        <f>'24'!J29</f>
        <v>584</v>
      </c>
      <c r="K4" s="2">
        <f>'24'!K29</f>
        <v>524</v>
      </c>
      <c r="L4" s="2">
        <f>'24'!L29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'25'!D29</f>
        <v>649753</v>
      </c>
      <c r="E4" s="2">
        <f>'25'!E29</f>
        <v>3900</v>
      </c>
      <c r="F4" s="2">
        <f>'25'!F29</f>
        <v>9370</v>
      </c>
      <c r="G4" s="2">
        <f>'25'!G29</f>
        <v>60</v>
      </c>
      <c r="H4" s="2">
        <f>'25'!H29</f>
        <v>11165</v>
      </c>
      <c r="I4" s="2">
        <f>'25'!I29</f>
        <v>1226</v>
      </c>
      <c r="J4" s="2">
        <f>'25'!J29</f>
        <v>584</v>
      </c>
      <c r="K4" s="2">
        <f>'25'!K29</f>
        <v>524</v>
      </c>
      <c r="L4" s="2">
        <f>'25'!L29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'26'!D29</f>
        <v>649753</v>
      </c>
      <c r="E4" s="2">
        <f>'26'!E29</f>
        <v>3900</v>
      </c>
      <c r="F4" s="2">
        <f>'26'!F29</f>
        <v>9370</v>
      </c>
      <c r="G4" s="2">
        <f>'26'!G29</f>
        <v>60</v>
      </c>
      <c r="H4" s="2">
        <f>'26'!H29</f>
        <v>11165</v>
      </c>
      <c r="I4" s="2">
        <f>'26'!I29</f>
        <v>1226</v>
      </c>
      <c r="J4" s="2">
        <f>'26'!J29</f>
        <v>584</v>
      </c>
      <c r="K4" s="2">
        <f>'26'!K29</f>
        <v>524</v>
      </c>
      <c r="L4" s="2">
        <f>'26'!L29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'27'!D29</f>
        <v>649753</v>
      </c>
      <c r="E4" s="2">
        <f>'27'!E29</f>
        <v>3900</v>
      </c>
      <c r="F4" s="2">
        <f>'27'!F29</f>
        <v>9370</v>
      </c>
      <c r="G4" s="2">
        <f>'27'!G29</f>
        <v>60</v>
      </c>
      <c r="H4" s="2">
        <f>'27'!H29</f>
        <v>11165</v>
      </c>
      <c r="I4" s="2">
        <f>'27'!I29</f>
        <v>1226</v>
      </c>
      <c r="J4" s="2">
        <f>'27'!J29</f>
        <v>584</v>
      </c>
      <c r="K4" s="2">
        <f>'27'!K29</f>
        <v>524</v>
      </c>
      <c r="L4" s="2">
        <f>'27'!L29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'28'!D29</f>
        <v>649753</v>
      </c>
      <c r="E4" s="2">
        <f>'28'!E29</f>
        <v>3900</v>
      </c>
      <c r="F4" s="2">
        <f>'28'!F29</f>
        <v>9370</v>
      </c>
      <c r="G4" s="2">
        <f>'28'!G29</f>
        <v>60</v>
      </c>
      <c r="H4" s="2">
        <f>'28'!H29</f>
        <v>11165</v>
      </c>
      <c r="I4" s="2">
        <f>'28'!I29</f>
        <v>1226</v>
      </c>
      <c r="J4" s="2">
        <f>'28'!J29</f>
        <v>584</v>
      </c>
      <c r="K4" s="2">
        <f>'28'!K29</f>
        <v>524</v>
      </c>
      <c r="L4" s="2">
        <f>'28'!L29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453558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1540</v>
      </c>
      <c r="J29" s="48">
        <f t="shared" si="8"/>
        <v>388</v>
      </c>
      <c r="K29" s="48">
        <f t="shared" si="8"/>
        <v>642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'29'!D29</f>
        <v>649753</v>
      </c>
      <c r="E4" s="2">
        <f>'29'!E29</f>
        <v>3900</v>
      </c>
      <c r="F4" s="2">
        <f>'29'!F29</f>
        <v>9370</v>
      </c>
      <c r="G4" s="2">
        <f>'29'!G29</f>
        <v>60</v>
      </c>
      <c r="H4" s="2">
        <f>'29'!H29</f>
        <v>11165</v>
      </c>
      <c r="I4" s="2">
        <f>'29'!I29</f>
        <v>1226</v>
      </c>
      <c r="J4" s="2">
        <f>'29'!J29</f>
        <v>584</v>
      </c>
      <c r="K4" s="2">
        <f>'29'!K29</f>
        <v>524</v>
      </c>
      <c r="L4" s="2">
        <f>'29'!L29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'30'!D29</f>
        <v>649753</v>
      </c>
      <c r="E4" s="2">
        <f>'30'!E29</f>
        <v>3900</v>
      </c>
      <c r="F4" s="2">
        <f>'30'!F29</f>
        <v>9370</v>
      </c>
      <c r="G4" s="2">
        <f>'30'!G29</f>
        <v>60</v>
      </c>
      <c r="H4" s="2">
        <f>'30'!H29</f>
        <v>11165</v>
      </c>
      <c r="I4" s="2">
        <f>'30'!I29</f>
        <v>1226</v>
      </c>
      <c r="J4" s="2">
        <f>'30'!J29</f>
        <v>584</v>
      </c>
      <c r="K4" s="2">
        <f>'30'!K29</f>
        <v>524</v>
      </c>
      <c r="L4" s="2">
        <f>'30'!L29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I28" sqref="I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/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1229507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57005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3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4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57005</v>
      </c>
      <c r="N7" s="24">
        <f>D7+E7*20+F7*10+G7*9+H7*9+I7*191+J7*191+K7*182+L7*100</f>
        <v>58306</v>
      </c>
      <c r="O7" s="25">
        <f>M7*2.75%</f>
        <v>1567.6375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473</v>
      </c>
      <c r="R7" s="24">
        <f>M7-(M7*2.75%)+I7*191+J7*191+K7*182+L7*100-Q7</f>
        <v>56265.362500000003</v>
      </c>
      <c r="S7" s="25">
        <f>M7*0.95%</f>
        <v>541.54750000000001</v>
      </c>
      <c r="T7" s="27">
        <f>S7-Q7</f>
        <v>68.547500000000014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23208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26358</v>
      </c>
      <c r="N8" s="24">
        <f t="shared" ref="N8:N27" si="1">D8+E8*20+F8*10+G8*9+H8*9+I8*191+J8*191+K8*182+L8*100</f>
        <v>26358</v>
      </c>
      <c r="O8" s="25">
        <f t="shared" ref="O8:O27" si="2">M8*2.75%</f>
        <v>724.84500000000003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894</v>
      </c>
      <c r="R8" s="24">
        <f t="shared" ref="R8:R27" si="3">M8-(M8*2.75%)+I8*191+J8*191+K8*182+L8*100-Q8</f>
        <v>24739.154999999999</v>
      </c>
      <c r="S8" s="25">
        <f t="shared" ref="S8:S27" si="4">M8*0.95%</f>
        <v>250.40099999999998</v>
      </c>
      <c r="T8" s="27">
        <f t="shared" ref="T8:T27" si="5">S8-Q8</f>
        <v>-643.59900000000005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78079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60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170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510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13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85569</v>
      </c>
      <c r="N9" s="24">
        <f t="shared" si="1"/>
        <v>88416</v>
      </c>
      <c r="O9" s="25">
        <f t="shared" si="2"/>
        <v>2353.1475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579</v>
      </c>
      <c r="R9" s="24">
        <f t="shared" si="3"/>
        <v>85483.852499999994</v>
      </c>
      <c r="S9" s="25">
        <f t="shared" si="4"/>
        <v>812.90549999999996</v>
      </c>
      <c r="T9" s="27">
        <f t="shared" si="5"/>
        <v>233.90549999999996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19599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60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28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20139</v>
      </c>
      <c r="N10" s="24">
        <f t="shared" si="1"/>
        <v>26397</v>
      </c>
      <c r="O10" s="25">
        <f t="shared" si="2"/>
        <v>553.82249999999999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82</v>
      </c>
      <c r="R10" s="24">
        <f t="shared" si="3"/>
        <v>25761.177500000002</v>
      </c>
      <c r="S10" s="25">
        <f t="shared" si="4"/>
        <v>191.32049999999998</v>
      </c>
      <c r="T10" s="27">
        <f t="shared" si="5"/>
        <v>109.32049999999998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60679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110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450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3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6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67029</v>
      </c>
      <c r="N11" s="24">
        <f t="shared" si="1"/>
        <v>73087</v>
      </c>
      <c r="O11" s="25">
        <f t="shared" si="2"/>
        <v>1843.2974999999999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220</v>
      </c>
      <c r="R11" s="24">
        <f t="shared" si="3"/>
        <v>71023.702499999999</v>
      </c>
      <c r="S11" s="25">
        <f t="shared" si="4"/>
        <v>636.77549999999997</v>
      </c>
      <c r="T11" s="27">
        <f t="shared" si="5"/>
        <v>416.77549999999997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29748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30948</v>
      </c>
      <c r="N12" s="24">
        <f t="shared" si="1"/>
        <v>38172</v>
      </c>
      <c r="O12" s="25">
        <f t="shared" si="2"/>
        <v>851.07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618</v>
      </c>
      <c r="R12" s="24">
        <f t="shared" si="3"/>
        <v>36702.93</v>
      </c>
      <c r="S12" s="25">
        <f t="shared" si="4"/>
        <v>294.00599999999997</v>
      </c>
      <c r="T12" s="27">
        <f t="shared" si="5"/>
        <v>-323.99400000000003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37306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37306</v>
      </c>
      <c r="N13" s="24">
        <f t="shared" si="1"/>
        <v>37306</v>
      </c>
      <c r="O13" s="25">
        <f t="shared" si="2"/>
        <v>1025.915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6</v>
      </c>
      <c r="R13" s="24">
        <f t="shared" si="3"/>
        <v>36274.084999999999</v>
      </c>
      <c r="S13" s="25">
        <f t="shared" si="4"/>
        <v>354.40699999999998</v>
      </c>
      <c r="T13" s="27">
        <f t="shared" si="5"/>
        <v>348.40699999999998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42656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200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45456</v>
      </c>
      <c r="N14" s="24">
        <f t="shared" si="1"/>
        <v>59500</v>
      </c>
      <c r="O14" s="25">
        <f t="shared" si="2"/>
        <v>1250.04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558</v>
      </c>
      <c r="R14" s="24">
        <f t="shared" si="3"/>
        <v>57691.96</v>
      </c>
      <c r="S14" s="25">
        <f t="shared" si="4"/>
        <v>431.83199999999999</v>
      </c>
      <c r="T14" s="27">
        <f t="shared" si="5"/>
        <v>-126.16800000000001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98574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50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100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6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100754</v>
      </c>
      <c r="N15" s="24">
        <f t="shared" si="1"/>
        <v>102446</v>
      </c>
      <c r="O15" s="25">
        <f t="shared" si="2"/>
        <v>2770.7350000000001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663</v>
      </c>
      <c r="R15" s="24">
        <f t="shared" si="3"/>
        <v>99012.264999999999</v>
      </c>
      <c r="S15" s="25">
        <f t="shared" si="4"/>
        <v>957.16300000000001</v>
      </c>
      <c r="T15" s="27">
        <f t="shared" si="5"/>
        <v>294.16300000000001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62581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330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45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66651</v>
      </c>
      <c r="N16" s="24">
        <f t="shared" si="1"/>
        <v>75610</v>
      </c>
      <c r="O16" s="25">
        <f t="shared" si="2"/>
        <v>1832.9024999999999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502</v>
      </c>
      <c r="R16" s="24">
        <f t="shared" si="3"/>
        <v>73275.097500000003</v>
      </c>
      <c r="S16" s="25">
        <f t="shared" si="4"/>
        <v>633.18449999999996</v>
      </c>
      <c r="T16" s="27">
        <f t="shared" si="5"/>
        <v>131.18449999999996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27810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150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31110</v>
      </c>
      <c r="N17" s="24">
        <f t="shared" si="1"/>
        <v>32065</v>
      </c>
      <c r="O17" s="25">
        <f t="shared" si="2"/>
        <v>855.52499999999998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149</v>
      </c>
      <c r="R17" s="24">
        <f t="shared" si="3"/>
        <v>31060.474999999999</v>
      </c>
      <c r="S17" s="25">
        <f t="shared" si="4"/>
        <v>295.54500000000002</v>
      </c>
      <c r="T17" s="27">
        <f t="shared" si="5"/>
        <v>146.54500000000002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39178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20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39178</v>
      </c>
      <c r="N18" s="24">
        <f t="shared" si="1"/>
        <v>42998</v>
      </c>
      <c r="O18" s="25">
        <f t="shared" si="2"/>
        <v>1077.395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454</v>
      </c>
      <c r="R18" s="24">
        <f t="shared" si="3"/>
        <v>41466.605000000003</v>
      </c>
      <c r="S18" s="25">
        <f t="shared" si="4"/>
        <v>372.19099999999997</v>
      </c>
      <c r="T18" s="27">
        <f t="shared" si="5"/>
        <v>-81.809000000000026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66307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16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8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68987</v>
      </c>
      <c r="N19" s="24">
        <f t="shared" si="1"/>
        <v>73499</v>
      </c>
      <c r="O19" s="25">
        <f t="shared" si="2"/>
        <v>1897.1424999999999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510</v>
      </c>
      <c r="R19" s="24">
        <f t="shared" si="3"/>
        <v>71091.857499999998</v>
      </c>
      <c r="S19" s="25">
        <f t="shared" si="4"/>
        <v>655.37649999999996</v>
      </c>
      <c r="T19" s="27">
        <f t="shared" si="5"/>
        <v>145.37649999999996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32545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32545</v>
      </c>
      <c r="N20" s="24">
        <f t="shared" si="1"/>
        <v>33455</v>
      </c>
      <c r="O20" s="25">
        <f t="shared" si="2"/>
        <v>894.98749999999995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601</v>
      </c>
      <c r="R20" s="24">
        <f t="shared" si="3"/>
        <v>31959.012500000001</v>
      </c>
      <c r="S20" s="25">
        <f t="shared" si="4"/>
        <v>309.17750000000001</v>
      </c>
      <c r="T20" s="27">
        <f t="shared" si="5"/>
        <v>-291.82249999999999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38593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25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40133</v>
      </c>
      <c r="N21" s="24">
        <f t="shared" si="1"/>
        <v>44908</v>
      </c>
      <c r="O21" s="25">
        <f t="shared" si="2"/>
        <v>1103.6575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111</v>
      </c>
      <c r="R21" s="24">
        <f t="shared" si="3"/>
        <v>43693.342499999999</v>
      </c>
      <c r="S21" s="25">
        <f t="shared" si="4"/>
        <v>381.26349999999996</v>
      </c>
      <c r="T21" s="27">
        <f t="shared" si="5"/>
        <v>270.26349999999996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61547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50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55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63997</v>
      </c>
      <c r="N22" s="24">
        <f t="shared" si="1"/>
        <v>78142</v>
      </c>
      <c r="O22" s="25">
        <f t="shared" si="2"/>
        <v>1759.9175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603</v>
      </c>
      <c r="R22" s="24">
        <f t="shared" si="3"/>
        <v>75779.08249999999</v>
      </c>
      <c r="S22" s="25">
        <f t="shared" si="4"/>
        <v>607.97149999999999</v>
      </c>
      <c r="T22" s="27">
        <f t="shared" si="5"/>
        <v>4.9714999999999918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31603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31603</v>
      </c>
      <c r="N23" s="24">
        <f t="shared" si="1"/>
        <v>37243</v>
      </c>
      <c r="O23" s="25">
        <f t="shared" si="2"/>
        <v>869.08249999999998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240</v>
      </c>
      <c r="R23" s="24">
        <f t="shared" si="3"/>
        <v>36133.917499999996</v>
      </c>
      <c r="S23" s="25">
        <f t="shared" si="4"/>
        <v>300.2285</v>
      </c>
      <c r="T23" s="27">
        <f t="shared" si="5"/>
        <v>60.228499999999997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93537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99177</v>
      </c>
      <c r="N24" s="24">
        <f t="shared" si="1"/>
        <v>104871</v>
      </c>
      <c r="O24" s="25">
        <f t="shared" si="2"/>
        <v>2727.3674999999998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580</v>
      </c>
      <c r="R24" s="24">
        <f t="shared" si="3"/>
        <v>101563.63250000001</v>
      </c>
      <c r="S24" s="25">
        <f t="shared" si="4"/>
        <v>942.18150000000003</v>
      </c>
      <c r="T24" s="27">
        <f t="shared" si="5"/>
        <v>362.18150000000003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35042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14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39642</v>
      </c>
      <c r="N25" s="24">
        <f t="shared" si="1"/>
        <v>43590</v>
      </c>
      <c r="O25" s="25">
        <f t="shared" si="2"/>
        <v>1090.155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315</v>
      </c>
      <c r="R25" s="24">
        <f t="shared" si="3"/>
        <v>42184.845000000001</v>
      </c>
      <c r="S25" s="25">
        <f t="shared" si="4"/>
        <v>376.59899999999999</v>
      </c>
      <c r="T25" s="27">
        <f t="shared" si="5"/>
        <v>61.59899999999999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45111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80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47301</v>
      </c>
      <c r="N26" s="24">
        <f t="shared" si="1"/>
        <v>51031</v>
      </c>
      <c r="O26" s="25">
        <f t="shared" si="2"/>
        <v>1300.7774999999999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361</v>
      </c>
      <c r="R26" s="24">
        <f t="shared" si="3"/>
        <v>49369.222500000003</v>
      </c>
      <c r="S26" s="25">
        <f t="shared" si="4"/>
        <v>449.35949999999997</v>
      </c>
      <c r="T26" s="27">
        <f t="shared" si="5"/>
        <v>88.359499999999969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29776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29776</v>
      </c>
      <c r="N27" s="40">
        <f t="shared" si="1"/>
        <v>35225</v>
      </c>
      <c r="O27" s="25">
        <f t="shared" si="2"/>
        <v>818.84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300</v>
      </c>
      <c r="R27" s="24">
        <f t="shared" si="3"/>
        <v>34106.160000000003</v>
      </c>
      <c r="S27" s="42">
        <f t="shared" si="4"/>
        <v>282.87200000000001</v>
      </c>
      <c r="T27" s="43">
        <f t="shared" si="5"/>
        <v>-17.127999999999986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1010484</v>
      </c>
      <c r="E28" s="45">
        <f t="shared" si="6"/>
        <v>460</v>
      </c>
      <c r="F28" s="45">
        <f t="shared" ref="F28:T28" si="7">SUM(F7:F27)</f>
        <v>1020</v>
      </c>
      <c r="G28" s="45">
        <f t="shared" si="7"/>
        <v>10</v>
      </c>
      <c r="H28" s="45">
        <f t="shared" si="7"/>
        <v>3410</v>
      </c>
      <c r="I28" s="45">
        <f t="shared" si="7"/>
        <v>405</v>
      </c>
      <c r="J28" s="45">
        <f t="shared" si="7"/>
        <v>4</v>
      </c>
      <c r="K28" s="45">
        <f t="shared" si="7"/>
        <v>131</v>
      </c>
      <c r="L28" s="45">
        <f t="shared" si="7"/>
        <v>0</v>
      </c>
      <c r="M28" s="45">
        <f t="shared" si="7"/>
        <v>1060664</v>
      </c>
      <c r="N28" s="45">
        <f t="shared" si="7"/>
        <v>1162625</v>
      </c>
      <c r="O28" s="46">
        <f t="shared" si="7"/>
        <v>29168.26</v>
      </c>
      <c r="P28" s="45">
        <f t="shared" si="7"/>
        <v>0</v>
      </c>
      <c r="Q28" s="45">
        <f t="shared" si="7"/>
        <v>8819</v>
      </c>
      <c r="R28" s="45">
        <f t="shared" si="7"/>
        <v>1124637.7399999998</v>
      </c>
      <c r="S28" s="45">
        <f t="shared" si="7"/>
        <v>10076.308000000001</v>
      </c>
      <c r="T28" s="47">
        <f t="shared" si="7"/>
        <v>1257.308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1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1" ht="18.75" x14ac:dyDescent="0.25">
      <c r="A3" s="64" t="s">
        <v>49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1" x14ac:dyDescent="0.25">
      <c r="A4" s="68" t="s">
        <v>1</v>
      </c>
      <c r="B4" s="68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69"/>
      <c r="O4" s="69"/>
      <c r="P4" s="69"/>
      <c r="Q4" s="69"/>
      <c r="R4" s="69"/>
      <c r="S4" s="69"/>
      <c r="T4" s="69"/>
    </row>
    <row r="5" spans="1:21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197228</v>
      </c>
      <c r="E28" s="45">
        <f t="shared" si="6"/>
        <v>80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770</v>
      </c>
      <c r="I28" s="45">
        <f t="shared" si="7"/>
        <v>115</v>
      </c>
      <c r="J28" s="45">
        <f t="shared" si="7"/>
        <v>1</v>
      </c>
      <c r="K28" s="45">
        <f t="shared" si="7"/>
        <v>42</v>
      </c>
      <c r="L28" s="45">
        <f t="shared" si="7"/>
        <v>0</v>
      </c>
      <c r="M28" s="45">
        <f t="shared" si="7"/>
        <v>207958</v>
      </c>
      <c r="N28" s="45">
        <f t="shared" si="7"/>
        <v>237758</v>
      </c>
      <c r="O28" s="46">
        <f t="shared" si="7"/>
        <v>5718.8450000000003</v>
      </c>
      <c r="P28" s="45">
        <f t="shared" si="7"/>
        <v>40500</v>
      </c>
      <c r="Q28" s="45">
        <f t="shared" si="7"/>
        <v>1682</v>
      </c>
      <c r="R28" s="45">
        <f t="shared" si="7"/>
        <v>230357.155</v>
      </c>
      <c r="S28" s="45">
        <f t="shared" si="7"/>
        <v>1975.6009999999997</v>
      </c>
      <c r="T28" s="47">
        <f t="shared" si="7"/>
        <v>293.60099999999989</v>
      </c>
    </row>
    <row r="29" spans="1:20" ht="15.75" thickBot="1" x14ac:dyDescent="0.3">
      <c r="A29" s="57" t="s">
        <v>39</v>
      </c>
      <c r="B29" s="58"/>
      <c r="C29" s="59"/>
      <c r="D29" s="48">
        <f>D4+D5-D28</f>
        <v>256330</v>
      </c>
      <c r="E29" s="48">
        <f t="shared" ref="E29:L29" si="8">E4+E5-E28</f>
        <v>4110</v>
      </c>
      <c r="F29" s="48">
        <f t="shared" si="8"/>
        <v>9820</v>
      </c>
      <c r="G29" s="48">
        <f t="shared" si="8"/>
        <v>70</v>
      </c>
      <c r="H29" s="48">
        <f t="shared" si="8"/>
        <v>12725</v>
      </c>
      <c r="I29" s="48">
        <f t="shared" si="8"/>
        <v>1425</v>
      </c>
      <c r="J29" s="48">
        <f t="shared" si="8"/>
        <v>387</v>
      </c>
      <c r="K29" s="48">
        <f t="shared" si="8"/>
        <v>600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52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2000</v>
      </c>
      <c r="N27" s="40">
        <f t="shared" si="1"/>
        <v>2000</v>
      </c>
      <c r="O27" s="25">
        <f t="shared" si="2"/>
        <v>55</v>
      </c>
      <c r="P27" s="41"/>
      <c r="Q27" s="41"/>
      <c r="R27" s="24">
        <f t="shared" si="3"/>
        <v>1945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182217</v>
      </c>
      <c r="E28" s="45">
        <f t="shared" si="6"/>
        <v>80</v>
      </c>
      <c r="F28" s="45">
        <f t="shared" ref="F28:T28" si="7">SUM(F7:F27)</f>
        <v>180</v>
      </c>
      <c r="G28" s="45">
        <f t="shared" si="7"/>
        <v>10</v>
      </c>
      <c r="H28" s="45">
        <f t="shared" si="7"/>
        <v>550</v>
      </c>
      <c r="I28" s="45">
        <f t="shared" si="7"/>
        <v>126</v>
      </c>
      <c r="J28" s="45">
        <f t="shared" si="7"/>
        <v>3</v>
      </c>
      <c r="K28" s="45">
        <f t="shared" si="7"/>
        <v>45</v>
      </c>
      <c r="L28" s="45">
        <f t="shared" si="7"/>
        <v>0</v>
      </c>
      <c r="M28" s="45">
        <f t="shared" si="7"/>
        <v>190657</v>
      </c>
      <c r="N28" s="45">
        <f t="shared" si="7"/>
        <v>223486</v>
      </c>
      <c r="O28" s="46">
        <f t="shared" si="7"/>
        <v>5243.0675000000001</v>
      </c>
      <c r="P28" s="45">
        <f t="shared" si="7"/>
        <v>40040</v>
      </c>
      <c r="Q28" s="45">
        <f t="shared" si="7"/>
        <v>1632</v>
      </c>
      <c r="R28" s="45">
        <f t="shared" si="7"/>
        <v>216610.9325</v>
      </c>
      <c r="S28" s="45">
        <f t="shared" si="7"/>
        <v>1811.2415000000001</v>
      </c>
      <c r="T28" s="47">
        <f t="shared" si="7"/>
        <v>179.24149999999989</v>
      </c>
    </row>
    <row r="29" spans="1:20" ht="15.75" thickBot="1" x14ac:dyDescent="0.3">
      <c r="A29" s="57" t="s">
        <v>39</v>
      </c>
      <c r="B29" s="58"/>
      <c r="C29" s="59"/>
      <c r="D29" s="48">
        <f>D4+D5-D28</f>
        <v>593593</v>
      </c>
      <c r="E29" s="48">
        <f t="shared" ref="E29:L29" si="8">E4+E5-E28</f>
        <v>4030</v>
      </c>
      <c r="F29" s="48">
        <f t="shared" si="8"/>
        <v>9640</v>
      </c>
      <c r="G29" s="48">
        <f t="shared" si="8"/>
        <v>60</v>
      </c>
      <c r="H29" s="48">
        <f t="shared" si="8"/>
        <v>12175</v>
      </c>
      <c r="I29" s="48">
        <f t="shared" si="8"/>
        <v>1299</v>
      </c>
      <c r="J29" s="48">
        <f t="shared" si="8"/>
        <v>384</v>
      </c>
      <c r="K29" s="48">
        <f t="shared" si="8"/>
        <v>555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54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1299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275741</v>
      </c>
      <c r="E5" s="4"/>
      <c r="F5" s="4"/>
      <c r="G5" s="4"/>
      <c r="H5" s="4"/>
      <c r="I5" s="1"/>
      <c r="J5" s="1">
        <v>200</v>
      </c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16461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16461</v>
      </c>
      <c r="N27" s="40">
        <f t="shared" si="1"/>
        <v>17416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16863.322500000002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219581</v>
      </c>
      <c r="E28" s="45">
        <f t="shared" si="6"/>
        <v>130</v>
      </c>
      <c r="F28" s="45">
        <f t="shared" ref="F28:T28" si="7">SUM(F7:F27)</f>
        <v>270</v>
      </c>
      <c r="G28" s="45">
        <f>SUM(G7:G27)</f>
        <v>0</v>
      </c>
      <c r="H28" s="45">
        <f t="shared" si="7"/>
        <v>1010</v>
      </c>
      <c r="I28" s="45">
        <f t="shared" si="7"/>
        <v>73</v>
      </c>
      <c r="J28" s="45">
        <f t="shared" si="7"/>
        <v>0</v>
      </c>
      <c r="K28" s="45">
        <f t="shared" si="7"/>
        <v>31</v>
      </c>
      <c r="L28" s="45">
        <f t="shared" si="7"/>
        <v>0</v>
      </c>
      <c r="M28" s="45">
        <f t="shared" si="7"/>
        <v>233971</v>
      </c>
      <c r="N28" s="45">
        <f t="shared" si="7"/>
        <v>253556</v>
      </c>
      <c r="O28" s="46">
        <f t="shared" si="7"/>
        <v>6434.2024999999985</v>
      </c>
      <c r="P28" s="45">
        <f t="shared" si="7"/>
        <v>181425</v>
      </c>
      <c r="Q28" s="45">
        <f t="shared" si="7"/>
        <v>2010</v>
      </c>
      <c r="R28" s="45">
        <f t="shared" si="7"/>
        <v>245111.79749999999</v>
      </c>
      <c r="S28" s="45">
        <f t="shared" si="7"/>
        <v>2222.7244999999998</v>
      </c>
      <c r="T28" s="47">
        <f t="shared" si="7"/>
        <v>212.72449999999998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>E4+E5-E28</f>
        <v>3900</v>
      </c>
      <c r="F29" s="48">
        <f t="shared" ref="F29:L29" si="8">F4+F5-F28</f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584</v>
      </c>
      <c r="K4" s="2">
        <f>'6'!K29</f>
        <v>524</v>
      </c>
      <c r="L4" s="2">
        <f>'6'!L29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'7'!D29</f>
        <v>649753</v>
      </c>
      <c r="E4" s="2">
        <f>'7'!E29</f>
        <v>3900</v>
      </c>
      <c r="F4" s="2">
        <f>'7'!F29</f>
        <v>9370</v>
      </c>
      <c r="G4" s="2">
        <f>'7'!G29</f>
        <v>60</v>
      </c>
      <c r="H4" s="2">
        <f>'7'!H29</f>
        <v>11165</v>
      </c>
      <c r="I4" s="2">
        <f>'7'!I29</f>
        <v>1226</v>
      </c>
      <c r="J4" s="2">
        <f>'7'!J29</f>
        <v>584</v>
      </c>
      <c r="K4" s="2">
        <f>'7'!K29</f>
        <v>524</v>
      </c>
      <c r="L4" s="2">
        <f>'7'!L29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'8'!D29</f>
        <v>649753</v>
      </c>
      <c r="E4" s="2">
        <f>'8'!E29</f>
        <v>3900</v>
      </c>
      <c r="F4" s="2">
        <f>'8'!F29</f>
        <v>9370</v>
      </c>
      <c r="G4" s="2">
        <f>'8'!G29</f>
        <v>60</v>
      </c>
      <c r="H4" s="2">
        <f>'8'!H29</f>
        <v>11165</v>
      </c>
      <c r="I4" s="2">
        <f>'8'!I29</f>
        <v>1226</v>
      </c>
      <c r="J4" s="2">
        <f>'8'!J29</f>
        <v>584</v>
      </c>
      <c r="K4" s="2">
        <f>'8'!K29</f>
        <v>524</v>
      </c>
      <c r="L4" s="2">
        <f>'8'!L29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 t="shared" ref="E29:L29" si="8">E4+E5-E28</f>
        <v>3900</v>
      </c>
      <c r="F29" s="48">
        <f t="shared" si="8"/>
        <v>9370</v>
      </c>
      <c r="G29" s="48">
        <f t="shared" si="8"/>
        <v>60</v>
      </c>
      <c r="H29" s="48">
        <f t="shared" si="8"/>
        <v>11165</v>
      </c>
      <c r="I29" s="48">
        <f t="shared" si="8"/>
        <v>1226</v>
      </c>
      <c r="J29" s="48">
        <f t="shared" si="8"/>
        <v>584</v>
      </c>
      <c r="K29" s="48">
        <f t="shared" si="8"/>
        <v>524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2021-09-06T18:04:27Z</dcterms:modified>
</cp:coreProperties>
</file>