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8017\Desktop\Hello Daffodils\"/>
    </mc:Choice>
  </mc:AlternateContent>
  <bookViews>
    <workbookView xWindow="240" yWindow="90" windowWidth="20055" windowHeight="7695" tabRatio="784" activeTab="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62913"/>
</workbook>
</file>

<file path=xl/calcChain.xml><?xml version="1.0" encoding="utf-8"?>
<calcChain xmlns="http://schemas.openxmlformats.org/spreadsheetml/2006/main"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N9" i="33" s="1"/>
  <c r="D10" i="33"/>
  <c r="D11" i="33"/>
  <c r="D12" i="33"/>
  <c r="D13" i="33"/>
  <c r="N13" i="33" s="1"/>
  <c r="D14" i="33"/>
  <c r="D15" i="33"/>
  <c r="D16" i="33"/>
  <c r="D17" i="33"/>
  <c r="N17" i="33" s="1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H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I29" i="2" s="1"/>
  <c r="I4" i="3" s="1"/>
  <c r="I29" i="3" s="1"/>
  <c r="I4" i="4" s="1"/>
  <c r="I29" i="4" s="1"/>
  <c r="I4" i="5" s="1"/>
  <c r="H28" i="1"/>
  <c r="G28" i="1"/>
  <c r="G29" i="1" s="1"/>
  <c r="G4" i="2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3" l="1"/>
  <c r="J28" i="33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F29" i="33"/>
  <c r="J29" i="33"/>
  <c r="H29" i="33"/>
  <c r="D28" i="33"/>
  <c r="D29" i="33" s="1"/>
  <c r="M7" i="33"/>
  <c r="S7" i="33" s="1"/>
  <c r="T7" i="33" s="1"/>
  <c r="N7" i="33"/>
  <c r="R27" i="33"/>
  <c r="S18" i="33"/>
  <c r="T18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0" i="33" l="1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<sst xmlns="http://schemas.openxmlformats.org/spreadsheetml/2006/main" count="1493" uniqueCount="54">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</sst>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42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59" t="s">
        <v>39</v>
      </c>
      <c r="B29" s="60"/>
      <c r="C29" s="61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'9'!D29</f>
        <v>566073</v>
      </c>
      <c r="E4" s="2">
        <f>'9'!E29</f>
        <v>7045</v>
      </c>
      <c r="F4" s="2">
        <f>'9'!F29</f>
        <v>15830</v>
      </c>
      <c r="G4" s="2">
        <f>'9'!G29</f>
        <v>490</v>
      </c>
      <c r="H4" s="2">
        <f>'9'!H29</f>
        <v>30520</v>
      </c>
      <c r="I4" s="2">
        <f>'9'!I29</f>
        <v>786</v>
      </c>
      <c r="J4" s="2">
        <f>'9'!J29</f>
        <v>519</v>
      </c>
      <c r="K4" s="2">
        <f>'9'!K29</f>
        <v>535</v>
      </c>
      <c r="L4" s="2">
        <f>'9'!L29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'10'!D29</f>
        <v>566073</v>
      </c>
      <c r="E4" s="2">
        <f>'10'!E29</f>
        <v>7045</v>
      </c>
      <c r="F4" s="2">
        <f>'10'!F29</f>
        <v>15830</v>
      </c>
      <c r="G4" s="2">
        <f>'10'!G29</f>
        <v>490</v>
      </c>
      <c r="H4" s="2">
        <f>'10'!H29</f>
        <v>30520</v>
      </c>
      <c r="I4" s="2">
        <f>'10'!I29</f>
        <v>786</v>
      </c>
      <c r="J4" s="2">
        <f>'10'!J29</f>
        <v>519</v>
      </c>
      <c r="K4" s="2">
        <f>'10'!K29</f>
        <v>535</v>
      </c>
      <c r="L4" s="2">
        <f>'10'!L29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'11'!D29</f>
        <v>566073</v>
      </c>
      <c r="E4" s="2">
        <f>'11'!E29</f>
        <v>7045</v>
      </c>
      <c r="F4" s="2">
        <f>'11'!F29</f>
        <v>15830</v>
      </c>
      <c r="G4" s="2">
        <f>'11'!G29</f>
        <v>490</v>
      </c>
      <c r="H4" s="2">
        <f>'11'!H29</f>
        <v>30520</v>
      </c>
      <c r="I4" s="2">
        <f>'11'!I29</f>
        <v>786</v>
      </c>
      <c r="J4" s="2">
        <f>'11'!J29</f>
        <v>519</v>
      </c>
      <c r="K4" s="2">
        <f>'11'!K29</f>
        <v>535</v>
      </c>
      <c r="L4" s="2">
        <f>'11'!L29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'12'!D29</f>
        <v>566073</v>
      </c>
      <c r="E4" s="2">
        <f>'12'!E29</f>
        <v>7045</v>
      </c>
      <c r="F4" s="2">
        <f>'12'!F29</f>
        <v>15830</v>
      </c>
      <c r="G4" s="2">
        <f>'12'!G29</f>
        <v>490</v>
      </c>
      <c r="H4" s="2">
        <f>'12'!H29</f>
        <v>30520</v>
      </c>
      <c r="I4" s="2">
        <f>'12'!I29</f>
        <v>786</v>
      </c>
      <c r="J4" s="2">
        <f>'12'!J29</f>
        <v>519</v>
      </c>
      <c r="K4" s="2">
        <f>'12'!K29</f>
        <v>535</v>
      </c>
      <c r="L4" s="2">
        <f>'12'!L29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'13'!D29</f>
        <v>566073</v>
      </c>
      <c r="E4" s="2">
        <f>'13'!E29</f>
        <v>7045</v>
      </c>
      <c r="F4" s="2">
        <f>'13'!F29</f>
        <v>15830</v>
      </c>
      <c r="G4" s="2">
        <f>'13'!G29</f>
        <v>490</v>
      </c>
      <c r="H4" s="2">
        <f>'13'!H29</f>
        <v>30520</v>
      </c>
      <c r="I4" s="2">
        <f>'13'!I29</f>
        <v>786</v>
      </c>
      <c r="J4" s="2">
        <f>'13'!J29</f>
        <v>519</v>
      </c>
      <c r="K4" s="2">
        <f>'13'!K29</f>
        <v>535</v>
      </c>
      <c r="L4" s="2">
        <f>'13'!L29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'14'!D29</f>
        <v>566073</v>
      </c>
      <c r="E4" s="2">
        <f>'14'!E29</f>
        <v>7045</v>
      </c>
      <c r="F4" s="2">
        <f>'14'!F29</f>
        <v>15830</v>
      </c>
      <c r="G4" s="2">
        <f>'14'!G29</f>
        <v>490</v>
      </c>
      <c r="H4" s="2">
        <f>'14'!H29</f>
        <v>30520</v>
      </c>
      <c r="I4" s="2">
        <f>'14'!I29</f>
        <v>786</v>
      </c>
      <c r="J4" s="2">
        <f>'14'!J29</f>
        <v>519</v>
      </c>
      <c r="K4" s="2">
        <f>'14'!K29</f>
        <v>535</v>
      </c>
      <c r="L4" s="2">
        <f>'14'!L29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'15'!D29</f>
        <v>566073</v>
      </c>
      <c r="E4" s="2">
        <f>'15'!E29</f>
        <v>7045</v>
      </c>
      <c r="F4" s="2">
        <f>'15'!F29</f>
        <v>15830</v>
      </c>
      <c r="G4" s="2">
        <f>'15'!G29</f>
        <v>490</v>
      </c>
      <c r="H4" s="2">
        <f>'15'!H29</f>
        <v>30520</v>
      </c>
      <c r="I4" s="2">
        <f>'15'!I29</f>
        <v>786</v>
      </c>
      <c r="J4" s="2">
        <f>'15'!J29</f>
        <v>519</v>
      </c>
      <c r="K4" s="2">
        <f>'15'!K29</f>
        <v>535</v>
      </c>
      <c r="L4" s="2">
        <f>'15'!L29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'16'!D29</f>
        <v>566073</v>
      </c>
      <c r="E4" s="2">
        <f>'16'!E29</f>
        <v>7045</v>
      </c>
      <c r="F4" s="2">
        <f>'16'!F29</f>
        <v>15830</v>
      </c>
      <c r="G4" s="2">
        <f>'16'!G29</f>
        <v>490</v>
      </c>
      <c r="H4" s="2">
        <f>'16'!H29</f>
        <v>30520</v>
      </c>
      <c r="I4" s="2">
        <f>'16'!I29</f>
        <v>786</v>
      </c>
      <c r="J4" s="2">
        <f>'16'!J29</f>
        <v>519</v>
      </c>
      <c r="K4" s="2">
        <f>'16'!K29</f>
        <v>535</v>
      </c>
      <c r="L4" s="2">
        <f>'16'!L29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'17'!D29</f>
        <v>566073</v>
      </c>
      <c r="E4" s="2">
        <f>'17'!E29</f>
        <v>7045</v>
      </c>
      <c r="F4" s="2">
        <f>'17'!F29</f>
        <v>15830</v>
      </c>
      <c r="G4" s="2">
        <f>'17'!G29</f>
        <v>490</v>
      </c>
      <c r="H4" s="2">
        <f>'17'!H29</f>
        <v>30520</v>
      </c>
      <c r="I4" s="2">
        <f>'17'!I29</f>
        <v>786</v>
      </c>
      <c r="J4" s="2">
        <f>'17'!J29</f>
        <v>519</v>
      </c>
      <c r="K4" s="2">
        <f>'17'!K29</f>
        <v>535</v>
      </c>
      <c r="L4" s="2">
        <f>'17'!L29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'18'!D29</f>
        <v>566073</v>
      </c>
      <c r="E4" s="2">
        <f>'18'!E29</f>
        <v>7045</v>
      </c>
      <c r="F4" s="2">
        <f>'18'!F29</f>
        <v>15830</v>
      </c>
      <c r="G4" s="2">
        <f>'18'!G29</f>
        <v>490</v>
      </c>
      <c r="H4" s="2">
        <f>'18'!H29</f>
        <v>30520</v>
      </c>
      <c r="I4" s="2">
        <f>'18'!I29</f>
        <v>786</v>
      </c>
      <c r="J4" s="2">
        <f>'18'!J29</f>
        <v>519</v>
      </c>
      <c r="K4" s="2">
        <f>'18'!K29</f>
        <v>535</v>
      </c>
      <c r="L4" s="2">
        <f>'18'!L29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49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59" t="s">
        <v>39</v>
      </c>
      <c r="B29" s="60"/>
      <c r="C29" s="61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'19'!D29</f>
        <v>566073</v>
      </c>
      <c r="E4" s="2">
        <f>'19'!E29</f>
        <v>7045</v>
      </c>
      <c r="F4" s="2">
        <f>'19'!F29</f>
        <v>15830</v>
      </c>
      <c r="G4" s="2">
        <f>'19'!G29</f>
        <v>490</v>
      </c>
      <c r="H4" s="2">
        <f>'19'!H29</f>
        <v>30520</v>
      </c>
      <c r="I4" s="2">
        <f>'19'!I29</f>
        <v>786</v>
      </c>
      <c r="J4" s="2">
        <f>'19'!J29</f>
        <v>519</v>
      </c>
      <c r="K4" s="2">
        <f>'19'!K29</f>
        <v>535</v>
      </c>
      <c r="L4" s="2">
        <f>'19'!L29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'20'!D29</f>
        <v>566073</v>
      </c>
      <c r="E4" s="2">
        <f>'20'!E29</f>
        <v>7045</v>
      </c>
      <c r="F4" s="2">
        <f>'20'!F29</f>
        <v>15830</v>
      </c>
      <c r="G4" s="2">
        <f>'20'!G29</f>
        <v>490</v>
      </c>
      <c r="H4" s="2">
        <f>'20'!H29</f>
        <v>30520</v>
      </c>
      <c r="I4" s="2">
        <f>'20'!I29</f>
        <v>786</v>
      </c>
      <c r="J4" s="2">
        <f>'20'!J29</f>
        <v>519</v>
      </c>
      <c r="K4" s="2">
        <f>'20'!K29</f>
        <v>535</v>
      </c>
      <c r="L4" s="2">
        <f>'20'!L29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'21'!D29</f>
        <v>566073</v>
      </c>
      <c r="E4" s="2">
        <f>'21'!E29</f>
        <v>7045</v>
      </c>
      <c r="F4" s="2">
        <f>'21'!F29</f>
        <v>15830</v>
      </c>
      <c r="G4" s="2">
        <f>'21'!G29</f>
        <v>490</v>
      </c>
      <c r="H4" s="2">
        <f>'21'!H29</f>
        <v>30520</v>
      </c>
      <c r="I4" s="2">
        <f>'21'!I29</f>
        <v>786</v>
      </c>
      <c r="J4" s="2">
        <f>'21'!J29</f>
        <v>519</v>
      </c>
      <c r="K4" s="2">
        <f>'21'!K29</f>
        <v>535</v>
      </c>
      <c r="L4" s="2">
        <f>'21'!L29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'22'!D29</f>
        <v>566073</v>
      </c>
      <c r="E4" s="2">
        <f>'22'!E29</f>
        <v>7045</v>
      </c>
      <c r="F4" s="2">
        <f>'22'!F29</f>
        <v>15830</v>
      </c>
      <c r="G4" s="2">
        <f>'22'!G29</f>
        <v>490</v>
      </c>
      <c r="H4" s="2">
        <f>'22'!H29</f>
        <v>30520</v>
      </c>
      <c r="I4" s="2">
        <f>'22'!I29</f>
        <v>786</v>
      </c>
      <c r="J4" s="2">
        <f>'22'!J29</f>
        <v>519</v>
      </c>
      <c r="K4" s="2">
        <f>'22'!K29</f>
        <v>535</v>
      </c>
      <c r="L4" s="2">
        <f>'22'!L29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'23'!D29</f>
        <v>566073</v>
      </c>
      <c r="E4" s="2">
        <f>'23'!E29</f>
        <v>7045</v>
      </c>
      <c r="F4" s="2">
        <f>'23'!F29</f>
        <v>15830</v>
      </c>
      <c r="G4" s="2">
        <f>'23'!G29</f>
        <v>490</v>
      </c>
      <c r="H4" s="2">
        <f>'23'!H29</f>
        <v>30520</v>
      </c>
      <c r="I4" s="2">
        <f>'23'!I29</f>
        <v>786</v>
      </c>
      <c r="J4" s="2">
        <f>'23'!J29</f>
        <v>519</v>
      </c>
      <c r="K4" s="2">
        <f>'23'!K29</f>
        <v>535</v>
      </c>
      <c r="L4" s="2">
        <f>'23'!L29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'24'!D29</f>
        <v>566073</v>
      </c>
      <c r="E4" s="2">
        <f>'24'!E29</f>
        <v>7045</v>
      </c>
      <c r="F4" s="2">
        <f>'24'!F29</f>
        <v>15830</v>
      </c>
      <c r="G4" s="2">
        <f>'24'!G29</f>
        <v>490</v>
      </c>
      <c r="H4" s="2">
        <f>'24'!H29</f>
        <v>30520</v>
      </c>
      <c r="I4" s="2">
        <f>'24'!I29</f>
        <v>786</v>
      </c>
      <c r="J4" s="2">
        <f>'24'!J29</f>
        <v>519</v>
      </c>
      <c r="K4" s="2">
        <f>'24'!K29</f>
        <v>535</v>
      </c>
      <c r="L4" s="2">
        <f>'24'!L29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'25'!D29</f>
        <v>566073</v>
      </c>
      <c r="E4" s="2">
        <f>'25'!E29</f>
        <v>7045</v>
      </c>
      <c r="F4" s="2">
        <f>'25'!F29</f>
        <v>15830</v>
      </c>
      <c r="G4" s="2">
        <f>'25'!G29</f>
        <v>490</v>
      </c>
      <c r="H4" s="2">
        <f>'25'!H29</f>
        <v>30520</v>
      </c>
      <c r="I4" s="2">
        <f>'25'!I29</f>
        <v>786</v>
      </c>
      <c r="J4" s="2">
        <f>'25'!J29</f>
        <v>519</v>
      </c>
      <c r="K4" s="2">
        <f>'25'!K29</f>
        <v>535</v>
      </c>
      <c r="L4" s="2">
        <f>'25'!L29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'26'!D29</f>
        <v>566073</v>
      </c>
      <c r="E4" s="2">
        <f>'26'!E29</f>
        <v>7045</v>
      </c>
      <c r="F4" s="2">
        <f>'26'!F29</f>
        <v>15830</v>
      </c>
      <c r="G4" s="2">
        <f>'26'!G29</f>
        <v>490</v>
      </c>
      <c r="H4" s="2">
        <f>'26'!H29</f>
        <v>30520</v>
      </c>
      <c r="I4" s="2">
        <f>'26'!I29</f>
        <v>786</v>
      </c>
      <c r="J4" s="2">
        <f>'26'!J29</f>
        <v>519</v>
      </c>
      <c r="K4" s="2">
        <f>'26'!K29</f>
        <v>535</v>
      </c>
      <c r="L4" s="2">
        <f>'26'!L29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'27'!D29</f>
        <v>566073</v>
      </c>
      <c r="E4" s="2">
        <f>'27'!E29</f>
        <v>7045</v>
      </c>
      <c r="F4" s="2">
        <f>'27'!F29</f>
        <v>15830</v>
      </c>
      <c r="G4" s="2">
        <f>'27'!G29</f>
        <v>490</v>
      </c>
      <c r="H4" s="2">
        <f>'27'!H29</f>
        <v>30520</v>
      </c>
      <c r="I4" s="2">
        <f>'27'!I29</f>
        <v>786</v>
      </c>
      <c r="J4" s="2">
        <f>'27'!J29</f>
        <v>519</v>
      </c>
      <c r="K4" s="2">
        <f>'27'!K29</f>
        <v>535</v>
      </c>
      <c r="L4" s="2">
        <f>'27'!L29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'28'!D29</f>
        <v>566073</v>
      </c>
      <c r="E4" s="2">
        <f>'28'!E29</f>
        <v>7045</v>
      </c>
      <c r="F4" s="2">
        <f>'28'!F29</f>
        <v>15830</v>
      </c>
      <c r="G4" s="2">
        <f>'28'!G29</f>
        <v>490</v>
      </c>
      <c r="H4" s="2">
        <f>'28'!H29</f>
        <v>30520</v>
      </c>
      <c r="I4" s="2">
        <f>'28'!I29</f>
        <v>786</v>
      </c>
      <c r="J4" s="2">
        <f>'28'!J29</f>
        <v>519</v>
      </c>
      <c r="K4" s="2">
        <f>'28'!K29</f>
        <v>535</v>
      </c>
      <c r="L4" s="2">
        <f>'28'!L29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59" t="s">
        <v>39</v>
      </c>
      <c r="B29" s="60"/>
      <c r="C29" s="61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'29'!D29</f>
        <v>566073</v>
      </c>
      <c r="E4" s="2">
        <f>'29'!E29</f>
        <v>7045</v>
      </c>
      <c r="F4" s="2">
        <f>'29'!F29</f>
        <v>15830</v>
      </c>
      <c r="G4" s="2">
        <f>'29'!G29</f>
        <v>490</v>
      </c>
      <c r="H4" s="2">
        <f>'29'!H29</f>
        <v>30520</v>
      </c>
      <c r="I4" s="2">
        <f>'29'!I29</f>
        <v>786</v>
      </c>
      <c r="J4" s="2">
        <f>'29'!J29</f>
        <v>519</v>
      </c>
      <c r="K4" s="2">
        <f>'29'!K29</f>
        <v>535</v>
      </c>
      <c r="L4" s="2">
        <f>'29'!L29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'30'!D29</f>
        <v>566073</v>
      </c>
      <c r="E4" s="2">
        <f>'30'!E29</f>
        <v>7045</v>
      </c>
      <c r="F4" s="2">
        <f>'30'!F29</f>
        <v>15830</v>
      </c>
      <c r="G4" s="2">
        <f>'30'!G29</f>
        <v>490</v>
      </c>
      <c r="H4" s="2">
        <f>'30'!H29</f>
        <v>30520</v>
      </c>
      <c r="I4" s="2">
        <f>'30'!I29</f>
        <v>786</v>
      </c>
      <c r="J4" s="2">
        <f>'30'!J29</f>
        <v>519</v>
      </c>
      <c r="K4" s="2">
        <f>'30'!K29</f>
        <v>535</v>
      </c>
      <c r="L4" s="2">
        <f>'30'!L29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/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835844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23459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23459</v>
      </c>
      <c r="N7" s="24">
        <f>D7+E7*20+F7*10+G7*9+H7*9+I7*191+J7*191+K7*182+L7*100</f>
        <v>23459</v>
      </c>
      <c r="O7" s="25">
        <f>M7*2.75%</f>
        <v>645.12250000000006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255</v>
      </c>
      <c r="R7" s="24">
        <f>M7-(M7*2.75%)+I7*191+J7*191+K7*182+L7*100-Q7</f>
        <v>22558.877499999999</v>
      </c>
      <c r="S7" s="25">
        <f>M7*0.95%</f>
        <v>222.8605</v>
      </c>
      <c r="T7" s="27">
        <f>S7-Q7</f>
        <v>-32.139499999999998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15128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15128</v>
      </c>
      <c r="N8" s="24">
        <f t="shared" ref="N8:N27" si="1">D8+E8*20+F8*10+G8*9+H8*9+I8*191+J8*191+K8*182+L8*100</f>
        <v>15128</v>
      </c>
      <c r="O8" s="25">
        <f t="shared" ref="O8:O27" si="2">M8*2.75%</f>
        <v>416.02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237</v>
      </c>
      <c r="R8" s="24">
        <f t="shared" ref="R8:R27" si="3">M8-(M8*2.75%)+I8*191+J8*191+K8*182+L8*100-Q8</f>
        <v>14474.98</v>
      </c>
      <c r="S8" s="25">
        <f t="shared" ref="S8:S27" si="4">M8*0.95%</f>
        <v>143.71600000000001</v>
      </c>
      <c r="T8" s="27">
        <f t="shared" ref="T8:T27" si="5">S8-Q8</f>
        <v>-93.283999999999992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37051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39211</v>
      </c>
      <c r="N9" s="24">
        <f t="shared" si="1"/>
        <v>40339</v>
      </c>
      <c r="O9" s="25">
        <f t="shared" si="2"/>
        <v>1078.3025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473</v>
      </c>
      <c r="R9" s="24">
        <f t="shared" si="3"/>
        <v>38787.697500000002</v>
      </c>
      <c r="S9" s="25">
        <f t="shared" si="4"/>
        <v>372.50450000000001</v>
      </c>
      <c r="T9" s="27">
        <f t="shared" si="5"/>
        <v>-100.49549999999999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10956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12306</v>
      </c>
      <c r="N10" s="24">
        <f t="shared" si="1"/>
        <v>18227</v>
      </c>
      <c r="O10" s="25">
        <f t="shared" si="2"/>
        <v>338.41500000000002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64</v>
      </c>
      <c r="R10" s="24">
        <f t="shared" si="3"/>
        <v>17824.584999999999</v>
      </c>
      <c r="S10" s="25">
        <f t="shared" si="4"/>
        <v>116.907</v>
      </c>
      <c r="T10" s="27">
        <f t="shared" si="5"/>
        <v>52.906999999999996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26397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28647</v>
      </c>
      <c r="N11" s="24">
        <f t="shared" si="1"/>
        <v>37024</v>
      </c>
      <c r="O11" s="25">
        <f t="shared" si="2"/>
        <v>787.79250000000002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143</v>
      </c>
      <c r="R11" s="24">
        <f t="shared" si="3"/>
        <v>36093.207500000004</v>
      </c>
      <c r="S11" s="25">
        <f t="shared" si="4"/>
        <v>272.1465</v>
      </c>
      <c r="T11" s="27">
        <f t="shared" si="5"/>
        <v>129.1465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6531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6531</v>
      </c>
      <c r="N12" s="24">
        <f t="shared" si="1"/>
        <v>6531</v>
      </c>
      <c r="O12" s="25">
        <f t="shared" si="2"/>
        <v>179.60249999999999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</v>
      </c>
      <c r="R12" s="24">
        <f t="shared" si="3"/>
        <v>6345.3975</v>
      </c>
      <c r="S12" s="25">
        <f t="shared" si="4"/>
        <v>62.044499999999999</v>
      </c>
      <c r="T12" s="27">
        <f t="shared" si="5"/>
        <v>56.044499999999999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17983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17983</v>
      </c>
      <c r="N13" s="24">
        <f t="shared" si="1"/>
        <v>17983</v>
      </c>
      <c r="O13" s="25">
        <f t="shared" si="2"/>
        <v>494.53250000000003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17488.467499999999</v>
      </c>
      <c r="S13" s="25">
        <f t="shared" si="4"/>
        <v>170.83849999999998</v>
      </c>
      <c r="T13" s="27">
        <f t="shared" si="5"/>
        <v>170.83849999999998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18398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18398</v>
      </c>
      <c r="N14" s="24">
        <f t="shared" si="1"/>
        <v>18398</v>
      </c>
      <c r="O14" s="25">
        <f t="shared" si="2"/>
        <v>505.94499999999999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174</v>
      </c>
      <c r="R14" s="24">
        <f t="shared" si="3"/>
        <v>17718.055</v>
      </c>
      <c r="S14" s="25">
        <f t="shared" si="4"/>
        <v>174.78100000000001</v>
      </c>
      <c r="T14" s="27">
        <f t="shared" si="5"/>
        <v>0.78100000000000591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28202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0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28202</v>
      </c>
      <c r="N15" s="24">
        <f t="shared" si="1"/>
        <v>28202</v>
      </c>
      <c r="O15" s="25">
        <f t="shared" si="2"/>
        <v>775.55499999999995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320</v>
      </c>
      <c r="R15" s="24">
        <f t="shared" si="3"/>
        <v>27106.445</v>
      </c>
      <c r="S15" s="25">
        <f t="shared" si="4"/>
        <v>267.91899999999998</v>
      </c>
      <c r="T15" s="27">
        <f t="shared" si="5"/>
        <v>-52.081000000000017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37382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40132</v>
      </c>
      <c r="N16" s="24">
        <f t="shared" si="1"/>
        <v>40132</v>
      </c>
      <c r="O16" s="25">
        <f t="shared" si="2"/>
        <v>1103.6300000000001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346</v>
      </c>
      <c r="R16" s="24">
        <f t="shared" si="3"/>
        <v>38682.370000000003</v>
      </c>
      <c r="S16" s="25">
        <f t="shared" si="4"/>
        <v>381.25399999999996</v>
      </c>
      <c r="T16" s="27">
        <f t="shared" si="5"/>
        <v>35.253999999999962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28842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28842</v>
      </c>
      <c r="N17" s="24">
        <f t="shared" si="1"/>
        <v>28842</v>
      </c>
      <c r="O17" s="25">
        <f t="shared" si="2"/>
        <v>793.15499999999997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194</v>
      </c>
      <c r="R17" s="24">
        <f t="shared" si="3"/>
        <v>27854.845000000001</v>
      </c>
      <c r="S17" s="25">
        <f t="shared" si="4"/>
        <v>273.99899999999997</v>
      </c>
      <c r="T17" s="27">
        <f t="shared" si="5"/>
        <v>79.998999999999967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11927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11927</v>
      </c>
      <c r="N18" s="24">
        <f t="shared" si="1"/>
        <v>13837</v>
      </c>
      <c r="O18" s="25">
        <f t="shared" si="2"/>
        <v>327.99250000000001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230</v>
      </c>
      <c r="R18" s="24">
        <f t="shared" si="3"/>
        <v>13279.0075</v>
      </c>
      <c r="S18" s="25">
        <f t="shared" si="4"/>
        <v>113.3065</v>
      </c>
      <c r="T18" s="27">
        <f t="shared" si="5"/>
        <v>-116.6935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25414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29704</v>
      </c>
      <c r="N19" s="24">
        <f t="shared" si="1"/>
        <v>33524</v>
      </c>
      <c r="O19" s="25">
        <f t="shared" si="2"/>
        <v>816.86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480</v>
      </c>
      <c r="R19" s="24">
        <f t="shared" si="3"/>
        <v>32227.14</v>
      </c>
      <c r="S19" s="25">
        <f t="shared" si="4"/>
        <v>282.18799999999999</v>
      </c>
      <c r="T19" s="27">
        <f t="shared" si="5"/>
        <v>-197.81200000000001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14978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15928</v>
      </c>
      <c r="N20" s="24">
        <f t="shared" si="1"/>
        <v>15928</v>
      </c>
      <c r="O20" s="25">
        <f t="shared" si="2"/>
        <v>438.02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260</v>
      </c>
      <c r="R20" s="24">
        <f t="shared" si="3"/>
        <v>15229.98</v>
      </c>
      <c r="S20" s="25">
        <f t="shared" si="4"/>
        <v>151.316</v>
      </c>
      <c r="T20" s="27">
        <f t="shared" si="5"/>
        <v>-108.684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8498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13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11948</v>
      </c>
      <c r="N21" s="24">
        <f t="shared" si="1"/>
        <v>14431</v>
      </c>
      <c r="O21" s="25">
        <f t="shared" si="2"/>
        <v>328.57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20</v>
      </c>
      <c r="R21" s="24">
        <f t="shared" si="3"/>
        <v>14082.43</v>
      </c>
      <c r="S21" s="25">
        <f t="shared" si="4"/>
        <v>113.506</v>
      </c>
      <c r="T21" s="27">
        <f t="shared" si="5"/>
        <v>93.506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43945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43945</v>
      </c>
      <c r="N22" s="24">
        <f t="shared" si="1"/>
        <v>49585</v>
      </c>
      <c r="O22" s="25">
        <f t="shared" si="2"/>
        <v>1208.4875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400</v>
      </c>
      <c r="R22" s="24">
        <f t="shared" si="3"/>
        <v>47976.512499999997</v>
      </c>
      <c r="S22" s="25">
        <f t="shared" si="4"/>
        <v>417.47749999999996</v>
      </c>
      <c r="T22" s="27">
        <f t="shared" si="5"/>
        <v>17.477499999999964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16239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16239</v>
      </c>
      <c r="N23" s="24">
        <f t="shared" si="1"/>
        <v>16239</v>
      </c>
      <c r="O23" s="25">
        <f t="shared" si="2"/>
        <v>446.57249999999999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158</v>
      </c>
      <c r="R23" s="24">
        <f t="shared" si="3"/>
        <v>15634.4275</v>
      </c>
      <c r="S23" s="25">
        <f t="shared" si="4"/>
        <v>154.2705</v>
      </c>
      <c r="T23" s="27">
        <f t="shared" si="5"/>
        <v>-3.7295000000000016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70040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74540</v>
      </c>
      <c r="N24" s="24">
        <f t="shared" si="1"/>
        <v>77978</v>
      </c>
      <c r="O24" s="25">
        <f t="shared" si="2"/>
        <v>2049.85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401</v>
      </c>
      <c r="R24" s="24">
        <f t="shared" si="3"/>
        <v>75527.149999999994</v>
      </c>
      <c r="S24" s="25">
        <f t="shared" si="4"/>
        <v>708.13</v>
      </c>
      <c r="T24" s="27">
        <f t="shared" si="5"/>
        <v>307.13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12744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150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15744</v>
      </c>
      <c r="N25" s="24">
        <f t="shared" si="1"/>
        <v>19164</v>
      </c>
      <c r="O25" s="25">
        <f t="shared" si="2"/>
        <v>432.96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182</v>
      </c>
      <c r="R25" s="24">
        <f t="shared" si="3"/>
        <v>18549.04</v>
      </c>
      <c r="S25" s="25">
        <f t="shared" si="4"/>
        <v>149.56799999999998</v>
      </c>
      <c r="T25" s="27">
        <f t="shared" si="5"/>
        <v>-32.432000000000016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22739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29139</v>
      </c>
      <c r="N26" s="24">
        <f t="shared" si="1"/>
        <v>30094</v>
      </c>
      <c r="O26" s="25">
        <f t="shared" si="2"/>
        <v>801.32249999999999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108</v>
      </c>
      <c r="R26" s="24">
        <f t="shared" si="3"/>
        <v>29184.677500000002</v>
      </c>
      <c r="S26" s="25">
        <f t="shared" si="4"/>
        <v>276.82049999999998</v>
      </c>
      <c r="T26" s="27">
        <f t="shared" si="5"/>
        <v>168.82049999999998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11436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11436</v>
      </c>
      <c r="N27" s="40">
        <f t="shared" si="1"/>
        <v>11436</v>
      </c>
      <c r="O27" s="25">
        <f t="shared" si="2"/>
        <v>314.49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11121.51</v>
      </c>
      <c r="S27" s="42">
        <f t="shared" si="4"/>
        <v>108.642</v>
      </c>
      <c r="T27" s="43">
        <f t="shared" si="5"/>
        <v>108.642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488289</v>
      </c>
      <c r="E28" s="45">
        <f t="shared" si="6"/>
        <v>360</v>
      </c>
      <c r="F28" s="45">
        <f t="shared" ref="F28:T28" si="7">SUM(F7:F27)</f>
        <v>410</v>
      </c>
      <c r="G28" s="45">
        <f t="shared" si="7"/>
        <v>0</v>
      </c>
      <c r="H28" s="45">
        <f t="shared" si="7"/>
        <v>2200</v>
      </c>
      <c r="I28" s="45">
        <f t="shared" si="7"/>
        <v>169</v>
      </c>
      <c r="J28" s="45">
        <f t="shared" si="7"/>
        <v>9</v>
      </c>
      <c r="K28" s="45">
        <f t="shared" si="7"/>
        <v>17</v>
      </c>
      <c r="L28" s="45">
        <f t="shared" si="7"/>
        <v>0</v>
      </c>
      <c r="M28" s="45">
        <f t="shared" si="7"/>
        <v>519389</v>
      </c>
      <c r="N28" s="45">
        <f t="shared" si="7"/>
        <v>556481</v>
      </c>
      <c r="O28" s="46">
        <f t="shared" si="7"/>
        <v>14283.197499999998</v>
      </c>
      <c r="P28" s="45">
        <f t="shared" si="7"/>
        <v>0</v>
      </c>
      <c r="Q28" s="45">
        <f t="shared" si="7"/>
        <v>4451</v>
      </c>
      <c r="R28" s="45">
        <f t="shared" si="7"/>
        <v>537746.80249999999</v>
      </c>
      <c r="S28" s="45">
        <f t="shared" si="7"/>
        <v>4934.1954999999998</v>
      </c>
      <c r="T28" s="47">
        <f t="shared" si="7"/>
        <v>483.19549999999981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59" t="s">
        <v>39</v>
      </c>
      <c r="B29" s="60"/>
      <c r="C29" s="61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3" sqref="F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52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59" t="s">
        <v>39</v>
      </c>
      <c r="B29" s="60"/>
      <c r="C29" s="61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C1" workbookViewId="0">
      <pane ySplit="6" topLeftCell="A7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1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1" ht="18.75" x14ac:dyDescent="0.25">
      <c r="A3" s="66" t="s">
        <v>53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1" x14ac:dyDescent="0.25">
      <c r="A4" s="70" t="s">
        <v>1</v>
      </c>
      <c r="B4" s="70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71"/>
      <c r="O4" s="71"/>
      <c r="P4" s="71"/>
      <c r="Q4" s="71"/>
      <c r="R4" s="71"/>
      <c r="S4" s="71"/>
      <c r="T4" s="71"/>
    </row>
    <row r="5" spans="1:21" x14ac:dyDescent="0.25">
      <c r="A5" s="70" t="s">
        <v>2</v>
      </c>
      <c r="B5" s="7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2647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3997</v>
      </c>
      <c r="N10" s="24">
        <f t="shared" si="1"/>
        <v>7053</v>
      </c>
      <c r="O10" s="25">
        <f t="shared" si="2"/>
        <v>109.9175</v>
      </c>
      <c r="P10" s="26"/>
      <c r="Q10" s="26">
        <v>24</v>
      </c>
      <c r="R10" s="24">
        <f t="shared" si="3"/>
        <v>6919.0825000000004</v>
      </c>
      <c r="S10" s="25">
        <f t="shared" si="4"/>
        <v>37.971499999999999</v>
      </c>
      <c r="T10" s="27">
        <f t="shared" si="5"/>
        <v>13.971499999999999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8121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8121</v>
      </c>
      <c r="N11" s="24">
        <f t="shared" si="1"/>
        <v>11941</v>
      </c>
      <c r="O11" s="25">
        <f t="shared" si="2"/>
        <v>223.32750000000001</v>
      </c>
      <c r="P11" s="26">
        <v>-2000</v>
      </c>
      <c r="Q11" s="26">
        <v>50</v>
      </c>
      <c r="R11" s="24">
        <f t="shared" si="3"/>
        <v>11667.672500000001</v>
      </c>
      <c r="S11" s="25">
        <f t="shared" si="4"/>
        <v>77.149500000000003</v>
      </c>
      <c r="T11" s="27">
        <f t="shared" si="5"/>
        <v>27.149500000000003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10690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13440</v>
      </c>
      <c r="N16" s="24">
        <f t="shared" si="1"/>
        <v>13440</v>
      </c>
      <c r="O16" s="25">
        <f t="shared" si="2"/>
        <v>369.6</v>
      </c>
      <c r="P16" s="26">
        <v>3000</v>
      </c>
      <c r="Q16" s="26">
        <v>110</v>
      </c>
      <c r="R16" s="24">
        <f t="shared" si="3"/>
        <v>12960.4</v>
      </c>
      <c r="S16" s="25">
        <f t="shared" si="4"/>
        <v>127.67999999999999</v>
      </c>
      <c r="T16" s="27">
        <f t="shared" si="5"/>
        <v>17.679999999999993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56" t="s">
        <v>38</v>
      </c>
      <c r="B28" s="57"/>
      <c r="C28" s="58"/>
      <c r="D28" s="44">
        <f t="shared" ref="D28:E28" si="6">SUM(D7:D27)</f>
        <v>138702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158952</v>
      </c>
      <c r="N28" s="45">
        <f t="shared" si="7"/>
        <v>182701</v>
      </c>
      <c r="O28" s="46">
        <f t="shared" si="7"/>
        <v>4371.18</v>
      </c>
      <c r="P28" s="45">
        <f t="shared" si="7"/>
        <v>34456</v>
      </c>
      <c r="Q28" s="45">
        <f t="shared" si="7"/>
        <v>1490</v>
      </c>
      <c r="R28" s="45">
        <f t="shared" si="7"/>
        <v>176839.81999999998</v>
      </c>
      <c r="S28" s="45">
        <f t="shared" si="7"/>
        <v>1510.0439999999999</v>
      </c>
      <c r="T28" s="47">
        <f t="shared" si="7"/>
        <v>20.043999999999944</v>
      </c>
    </row>
    <row r="29" spans="1:21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'6'!D29</f>
        <v>566073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'7'!D29</f>
        <v>566073</v>
      </c>
      <c r="E4" s="2">
        <f>'7'!E29</f>
        <v>7045</v>
      </c>
      <c r="F4" s="2">
        <f>'7'!F29</f>
        <v>15830</v>
      </c>
      <c r="G4" s="2">
        <f>'7'!G29</f>
        <v>490</v>
      </c>
      <c r="H4" s="2">
        <f>'7'!H29</f>
        <v>30520</v>
      </c>
      <c r="I4" s="2">
        <f>'7'!I29</f>
        <v>786</v>
      </c>
      <c r="J4" s="2">
        <f>'7'!J29</f>
        <v>519</v>
      </c>
      <c r="K4" s="2">
        <f>'7'!K29</f>
        <v>535</v>
      </c>
      <c r="L4" s="2">
        <f>'7'!L29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'8'!D29</f>
        <v>566073</v>
      </c>
      <c r="E4" s="2">
        <f>'8'!E29</f>
        <v>7045</v>
      </c>
      <c r="F4" s="2">
        <f>'8'!F29</f>
        <v>15830</v>
      </c>
      <c r="G4" s="2">
        <f>'8'!G29</f>
        <v>490</v>
      </c>
      <c r="H4" s="2">
        <f>'8'!H29</f>
        <v>30520</v>
      </c>
      <c r="I4" s="2">
        <f>'8'!I29</f>
        <v>786</v>
      </c>
      <c r="J4" s="2">
        <f>'8'!J29</f>
        <v>519</v>
      </c>
      <c r="K4" s="2">
        <f>'8'!K29</f>
        <v>535</v>
      </c>
      <c r="L4" s="2">
        <f>'8'!L29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8801715116767</cp:lastModifiedBy>
  <dcterms:created xsi:type="dcterms:W3CDTF">2021-02-14T11:20:00Z</dcterms:created>
  <dcterms:modified xsi:type="dcterms:W3CDTF">2021-07-06T19:29:29Z</dcterms:modified>
</cp:coreProperties>
</file>