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N15" i="10" l="1"/>
  <c r="N16" i="10"/>
  <c r="N17" i="10"/>
  <c r="N18" i="10"/>
  <c r="O13" i="10"/>
  <c r="O14" i="10"/>
  <c r="O17" i="10"/>
  <c r="R14" i="10"/>
  <c r="R17" i="10"/>
  <c r="S14" i="10"/>
  <c r="S17" i="10"/>
  <c r="N19" i="10"/>
  <c r="N20" i="10"/>
  <c r="N21" i="10"/>
  <c r="U28" i="10"/>
  <c r="V8" i="10"/>
  <c r="V12" i="10"/>
  <c r="V13" i="10"/>
  <c r="V24" i="10"/>
  <c r="V26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L28" i="33" s="1"/>
  <c r="L29" i="33" s="1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T17" i="10" s="1"/>
  <c r="M16" i="10"/>
  <c r="M15" i="10"/>
  <c r="N14" i="10"/>
  <c r="M14" i="10"/>
  <c r="V14" i="10" s="1"/>
  <c r="N13" i="10"/>
  <c r="M13" i="10"/>
  <c r="N12" i="10"/>
  <c r="M12" i="10"/>
  <c r="R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8" i="33" l="1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F29" i="33"/>
  <c r="H29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<sst xmlns="http://schemas.openxmlformats.org/spreadsheetml/2006/main" count="1497" uniqueCount="61">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</sst>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42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73" t="s">
        <v>39</v>
      </c>
      <c r="B29" s="74"/>
      <c r="C29" s="75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22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2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2" ht="18.75" x14ac:dyDescent="0.25">
      <c r="A3" s="80" t="s">
        <v>59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92"/>
      <c r="O3" s="92"/>
      <c r="P3" s="92"/>
      <c r="Q3" s="92"/>
      <c r="R3" s="92"/>
      <c r="S3" s="92"/>
      <c r="T3" s="92"/>
    </row>
    <row r="4" spans="1:22" x14ac:dyDescent="0.25">
      <c r="A4" s="84" t="s">
        <v>1</v>
      </c>
      <c r="B4" s="84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86"/>
      <c r="O4" s="87"/>
      <c r="P4" s="87"/>
      <c r="Q4" s="87"/>
      <c r="R4" s="87"/>
      <c r="S4" s="87"/>
      <c r="T4" s="87"/>
      <c r="U4" s="87"/>
      <c r="V4" s="88"/>
    </row>
    <row r="5" spans="1:22" x14ac:dyDescent="0.25">
      <c r="A5" s="84" t="s">
        <v>2</v>
      </c>
      <c r="B5" s="84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86"/>
      <c r="O5" s="87"/>
      <c r="P5" s="87"/>
      <c r="Q5" s="87"/>
      <c r="R5" s="87"/>
      <c r="S5" s="87"/>
      <c r="T5" s="87"/>
      <c r="U5" s="87"/>
      <c r="V5" s="8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5565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6865</v>
      </c>
      <c r="N25" s="24">
        <f t="shared" si="1"/>
        <v>6865</v>
      </c>
      <c r="O25" s="25">
        <f t="shared" si="2"/>
        <v>188.78749999999999</v>
      </c>
      <c r="P25" s="26"/>
      <c r="Q25" s="26">
        <v>54</v>
      </c>
      <c r="R25" s="24">
        <f t="shared" si="3"/>
        <v>6622.2124999999996</v>
      </c>
      <c r="S25" s="25">
        <f t="shared" si="4"/>
        <v>65.217500000000001</v>
      </c>
      <c r="T25" s="64">
        <f t="shared" si="5"/>
        <v>11.217500000000001</v>
      </c>
      <c r="U25" s="61"/>
      <c r="V25" s="69">
        <f t="shared" si="6"/>
        <v>6622.2124999999996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70" t="s">
        <v>38</v>
      </c>
      <c r="B28" s="71"/>
      <c r="C28" s="72"/>
      <c r="D28" s="44">
        <f t="shared" ref="D28:E28" si="7">SUM(D7:D27)</f>
        <v>161786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171376</v>
      </c>
      <c r="N28" s="66">
        <f t="shared" si="8"/>
        <v>174658</v>
      </c>
      <c r="O28" s="67">
        <f t="shared" si="8"/>
        <v>4712.8400000000011</v>
      </c>
      <c r="P28" s="66">
        <f t="shared" si="8"/>
        <v>25503</v>
      </c>
      <c r="Q28" s="66">
        <f t="shared" si="8"/>
        <v>2031</v>
      </c>
      <c r="R28" s="66">
        <f t="shared" si="8"/>
        <v>176984.16000000003</v>
      </c>
      <c r="S28" s="66">
        <f t="shared" si="8"/>
        <v>1628.0720000000001</v>
      </c>
      <c r="T28" s="68">
        <f t="shared" si="8"/>
        <v>-402.92800000000005</v>
      </c>
      <c r="U28" s="68">
        <f t="shared" si="8"/>
        <v>5123</v>
      </c>
      <c r="V28" s="68">
        <f t="shared" si="8"/>
        <v>171861.16000000003</v>
      </c>
    </row>
    <row r="29" spans="1:22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'10'!D29</f>
        <v>229396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'11'!D29</f>
        <v>229396</v>
      </c>
      <c r="E4" s="2">
        <f>'11'!E29</f>
        <v>11335</v>
      </c>
      <c r="F4" s="2">
        <f>'11'!F29</f>
        <v>24050</v>
      </c>
      <c r="G4" s="2">
        <f>'11'!G29</f>
        <v>410</v>
      </c>
      <c r="H4" s="2">
        <f>'11'!H29</f>
        <v>47680</v>
      </c>
      <c r="I4" s="2">
        <f>'11'!I29</f>
        <v>1120</v>
      </c>
      <c r="J4" s="2">
        <f>'11'!J29</f>
        <v>492</v>
      </c>
      <c r="K4" s="2">
        <f>'11'!K29</f>
        <v>498</v>
      </c>
      <c r="L4" s="2">
        <f>'11'!L29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'12'!D29</f>
        <v>229396</v>
      </c>
      <c r="E4" s="2">
        <f>'12'!E29</f>
        <v>11335</v>
      </c>
      <c r="F4" s="2">
        <f>'12'!F29</f>
        <v>24050</v>
      </c>
      <c r="G4" s="2">
        <f>'12'!G29</f>
        <v>410</v>
      </c>
      <c r="H4" s="2">
        <f>'12'!H29</f>
        <v>47680</v>
      </c>
      <c r="I4" s="2">
        <f>'12'!I29</f>
        <v>1120</v>
      </c>
      <c r="J4" s="2">
        <f>'12'!J29</f>
        <v>492</v>
      </c>
      <c r="K4" s="2">
        <f>'12'!K29</f>
        <v>498</v>
      </c>
      <c r="L4" s="2">
        <f>'12'!L29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'13'!D29</f>
        <v>229396</v>
      </c>
      <c r="E4" s="2">
        <f>'13'!E29</f>
        <v>11335</v>
      </c>
      <c r="F4" s="2">
        <f>'13'!F29</f>
        <v>24050</v>
      </c>
      <c r="G4" s="2">
        <f>'13'!G29</f>
        <v>410</v>
      </c>
      <c r="H4" s="2">
        <f>'13'!H29</f>
        <v>47680</v>
      </c>
      <c r="I4" s="2">
        <f>'13'!I29</f>
        <v>1120</v>
      </c>
      <c r="J4" s="2">
        <f>'13'!J29</f>
        <v>492</v>
      </c>
      <c r="K4" s="2">
        <f>'13'!K29</f>
        <v>498</v>
      </c>
      <c r="L4" s="2">
        <f>'13'!L29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'14'!D29</f>
        <v>229396</v>
      </c>
      <c r="E4" s="2">
        <f>'14'!E29</f>
        <v>11335</v>
      </c>
      <c r="F4" s="2">
        <f>'14'!F29</f>
        <v>24050</v>
      </c>
      <c r="G4" s="2">
        <f>'14'!G29</f>
        <v>410</v>
      </c>
      <c r="H4" s="2">
        <f>'14'!H29</f>
        <v>47680</v>
      </c>
      <c r="I4" s="2">
        <f>'14'!I29</f>
        <v>1120</v>
      </c>
      <c r="J4" s="2">
        <f>'14'!J29</f>
        <v>492</v>
      </c>
      <c r="K4" s="2">
        <f>'14'!K29</f>
        <v>498</v>
      </c>
      <c r="L4" s="2">
        <f>'14'!L29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'15'!D29</f>
        <v>229396</v>
      </c>
      <c r="E4" s="2">
        <f>'15'!E29</f>
        <v>11335</v>
      </c>
      <c r="F4" s="2">
        <f>'15'!F29</f>
        <v>24050</v>
      </c>
      <c r="G4" s="2">
        <f>'15'!G29</f>
        <v>410</v>
      </c>
      <c r="H4" s="2">
        <f>'15'!H29</f>
        <v>47680</v>
      </c>
      <c r="I4" s="2">
        <f>'15'!I29</f>
        <v>1120</v>
      </c>
      <c r="J4" s="2">
        <f>'15'!J29</f>
        <v>492</v>
      </c>
      <c r="K4" s="2">
        <f>'15'!K29</f>
        <v>498</v>
      </c>
      <c r="L4" s="2">
        <f>'15'!L29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'16'!D29</f>
        <v>229396</v>
      </c>
      <c r="E4" s="2">
        <f>'16'!E29</f>
        <v>11335</v>
      </c>
      <c r="F4" s="2">
        <f>'16'!F29</f>
        <v>24050</v>
      </c>
      <c r="G4" s="2">
        <f>'16'!G29</f>
        <v>410</v>
      </c>
      <c r="H4" s="2">
        <f>'16'!H29</f>
        <v>47680</v>
      </c>
      <c r="I4" s="2">
        <f>'16'!I29</f>
        <v>1120</v>
      </c>
      <c r="J4" s="2">
        <f>'16'!J29</f>
        <v>492</v>
      </c>
      <c r="K4" s="2">
        <f>'16'!K29</f>
        <v>498</v>
      </c>
      <c r="L4" s="2">
        <f>'16'!L29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'17'!D29</f>
        <v>229396</v>
      </c>
      <c r="E4" s="2">
        <f>'17'!E29</f>
        <v>11335</v>
      </c>
      <c r="F4" s="2">
        <f>'17'!F29</f>
        <v>24050</v>
      </c>
      <c r="G4" s="2">
        <f>'17'!G29</f>
        <v>410</v>
      </c>
      <c r="H4" s="2">
        <f>'17'!H29</f>
        <v>47680</v>
      </c>
      <c r="I4" s="2">
        <f>'17'!I29</f>
        <v>1120</v>
      </c>
      <c r="J4" s="2">
        <f>'17'!J29</f>
        <v>492</v>
      </c>
      <c r="K4" s="2">
        <f>'17'!K29</f>
        <v>498</v>
      </c>
      <c r="L4" s="2">
        <f>'17'!L29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'18'!D29</f>
        <v>229396</v>
      </c>
      <c r="E4" s="2">
        <f>'18'!E29</f>
        <v>11335</v>
      </c>
      <c r="F4" s="2">
        <f>'18'!F29</f>
        <v>24050</v>
      </c>
      <c r="G4" s="2">
        <f>'18'!G29</f>
        <v>410</v>
      </c>
      <c r="H4" s="2">
        <f>'18'!H29</f>
        <v>47680</v>
      </c>
      <c r="I4" s="2">
        <f>'18'!I29</f>
        <v>1120</v>
      </c>
      <c r="J4" s="2">
        <f>'18'!J29</f>
        <v>492</v>
      </c>
      <c r="K4" s="2">
        <f>'18'!K29</f>
        <v>498</v>
      </c>
      <c r="L4" s="2">
        <f>'18'!L29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49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3" t="s">
        <v>39</v>
      </c>
      <c r="B29" s="74"/>
      <c r="C29" s="75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'19'!D29</f>
        <v>229396</v>
      </c>
      <c r="E4" s="2">
        <f>'19'!E29</f>
        <v>11335</v>
      </c>
      <c r="F4" s="2">
        <f>'19'!F29</f>
        <v>24050</v>
      </c>
      <c r="G4" s="2">
        <f>'19'!G29</f>
        <v>410</v>
      </c>
      <c r="H4" s="2">
        <f>'19'!H29</f>
        <v>47680</v>
      </c>
      <c r="I4" s="2">
        <f>'19'!I29</f>
        <v>1120</v>
      </c>
      <c r="J4" s="2">
        <f>'19'!J29</f>
        <v>492</v>
      </c>
      <c r="K4" s="2">
        <f>'19'!K29</f>
        <v>498</v>
      </c>
      <c r="L4" s="2">
        <f>'19'!L29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'20'!D29</f>
        <v>229396</v>
      </c>
      <c r="E4" s="2">
        <f>'20'!E29</f>
        <v>11335</v>
      </c>
      <c r="F4" s="2">
        <f>'20'!F29</f>
        <v>24050</v>
      </c>
      <c r="G4" s="2">
        <f>'20'!G29</f>
        <v>410</v>
      </c>
      <c r="H4" s="2">
        <f>'20'!H29</f>
        <v>47680</v>
      </c>
      <c r="I4" s="2">
        <f>'20'!I29</f>
        <v>1120</v>
      </c>
      <c r="J4" s="2">
        <f>'20'!J29</f>
        <v>492</v>
      </c>
      <c r="K4" s="2">
        <f>'20'!K29</f>
        <v>498</v>
      </c>
      <c r="L4" s="2">
        <f>'20'!L29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'21'!D29</f>
        <v>229396</v>
      </c>
      <c r="E4" s="2">
        <f>'21'!E29</f>
        <v>11335</v>
      </c>
      <c r="F4" s="2">
        <f>'21'!F29</f>
        <v>24050</v>
      </c>
      <c r="G4" s="2">
        <f>'21'!G29</f>
        <v>410</v>
      </c>
      <c r="H4" s="2">
        <f>'21'!H29</f>
        <v>47680</v>
      </c>
      <c r="I4" s="2">
        <f>'21'!I29</f>
        <v>1120</v>
      </c>
      <c r="J4" s="2">
        <f>'21'!J29</f>
        <v>492</v>
      </c>
      <c r="K4" s="2">
        <f>'21'!K29</f>
        <v>498</v>
      </c>
      <c r="L4" s="2">
        <f>'21'!L29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'22'!D29</f>
        <v>229396</v>
      </c>
      <c r="E4" s="2">
        <f>'22'!E29</f>
        <v>11335</v>
      </c>
      <c r="F4" s="2">
        <f>'22'!F29</f>
        <v>24050</v>
      </c>
      <c r="G4" s="2">
        <f>'22'!G29</f>
        <v>410</v>
      </c>
      <c r="H4" s="2">
        <f>'22'!H29</f>
        <v>47680</v>
      </c>
      <c r="I4" s="2">
        <f>'22'!I29</f>
        <v>1120</v>
      </c>
      <c r="J4" s="2">
        <f>'22'!J29</f>
        <v>492</v>
      </c>
      <c r="K4" s="2">
        <f>'22'!K29</f>
        <v>498</v>
      </c>
      <c r="L4" s="2">
        <f>'22'!L29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'23'!D29</f>
        <v>229396</v>
      </c>
      <c r="E4" s="2">
        <f>'23'!E29</f>
        <v>11335</v>
      </c>
      <c r="F4" s="2">
        <f>'23'!F29</f>
        <v>24050</v>
      </c>
      <c r="G4" s="2">
        <f>'23'!G29</f>
        <v>410</v>
      </c>
      <c r="H4" s="2">
        <f>'23'!H29</f>
        <v>47680</v>
      </c>
      <c r="I4" s="2">
        <f>'23'!I29</f>
        <v>1120</v>
      </c>
      <c r="J4" s="2">
        <f>'23'!J29</f>
        <v>492</v>
      </c>
      <c r="K4" s="2">
        <f>'23'!K29</f>
        <v>498</v>
      </c>
      <c r="L4" s="2">
        <f>'23'!L29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'24'!D29</f>
        <v>229396</v>
      </c>
      <c r="E4" s="2">
        <f>'24'!E29</f>
        <v>11335</v>
      </c>
      <c r="F4" s="2">
        <f>'24'!F29</f>
        <v>24050</v>
      </c>
      <c r="G4" s="2">
        <f>'24'!G29</f>
        <v>410</v>
      </c>
      <c r="H4" s="2">
        <f>'24'!H29</f>
        <v>47680</v>
      </c>
      <c r="I4" s="2">
        <f>'24'!I29</f>
        <v>1120</v>
      </c>
      <c r="J4" s="2">
        <f>'24'!J29</f>
        <v>492</v>
      </c>
      <c r="K4" s="2">
        <f>'24'!K29</f>
        <v>498</v>
      </c>
      <c r="L4" s="2">
        <f>'24'!L29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'25'!D29</f>
        <v>229396</v>
      </c>
      <c r="E4" s="2">
        <f>'25'!E29</f>
        <v>11335</v>
      </c>
      <c r="F4" s="2">
        <f>'25'!F29</f>
        <v>24050</v>
      </c>
      <c r="G4" s="2">
        <f>'25'!G29</f>
        <v>410</v>
      </c>
      <c r="H4" s="2">
        <f>'25'!H29</f>
        <v>47680</v>
      </c>
      <c r="I4" s="2">
        <f>'25'!I29</f>
        <v>1120</v>
      </c>
      <c r="J4" s="2">
        <f>'25'!J29</f>
        <v>492</v>
      </c>
      <c r="K4" s="2">
        <f>'25'!K29</f>
        <v>498</v>
      </c>
      <c r="L4" s="2">
        <f>'25'!L29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'26'!D29</f>
        <v>229396</v>
      </c>
      <c r="E4" s="2">
        <f>'26'!E29</f>
        <v>11335</v>
      </c>
      <c r="F4" s="2">
        <f>'26'!F29</f>
        <v>24050</v>
      </c>
      <c r="G4" s="2">
        <f>'26'!G29</f>
        <v>410</v>
      </c>
      <c r="H4" s="2">
        <f>'26'!H29</f>
        <v>47680</v>
      </c>
      <c r="I4" s="2">
        <f>'26'!I29</f>
        <v>1120</v>
      </c>
      <c r="J4" s="2">
        <f>'26'!J29</f>
        <v>492</v>
      </c>
      <c r="K4" s="2">
        <f>'26'!K29</f>
        <v>498</v>
      </c>
      <c r="L4" s="2">
        <f>'26'!L29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'27'!D29</f>
        <v>229396</v>
      </c>
      <c r="E4" s="2">
        <f>'27'!E29</f>
        <v>11335</v>
      </c>
      <c r="F4" s="2">
        <f>'27'!F29</f>
        <v>24050</v>
      </c>
      <c r="G4" s="2">
        <f>'27'!G29</f>
        <v>410</v>
      </c>
      <c r="H4" s="2">
        <f>'27'!H29</f>
        <v>47680</v>
      </c>
      <c r="I4" s="2">
        <f>'27'!I29</f>
        <v>1120</v>
      </c>
      <c r="J4" s="2">
        <f>'27'!J29</f>
        <v>492</v>
      </c>
      <c r="K4" s="2">
        <f>'27'!K29</f>
        <v>498</v>
      </c>
      <c r="L4" s="2">
        <f>'27'!L29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'28'!D29</f>
        <v>229396</v>
      </c>
      <c r="E4" s="2">
        <f>'28'!E29</f>
        <v>11335</v>
      </c>
      <c r="F4" s="2">
        <f>'28'!F29</f>
        <v>24050</v>
      </c>
      <c r="G4" s="2">
        <f>'28'!G29</f>
        <v>410</v>
      </c>
      <c r="H4" s="2">
        <f>'28'!H29</f>
        <v>47680</v>
      </c>
      <c r="I4" s="2">
        <f>'28'!I29</f>
        <v>1120</v>
      </c>
      <c r="J4" s="2">
        <f>'28'!J29</f>
        <v>492</v>
      </c>
      <c r="K4" s="2">
        <f>'28'!K29</f>
        <v>498</v>
      </c>
      <c r="L4" s="2">
        <f>'28'!L29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50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73" t="s">
        <v>39</v>
      </c>
      <c r="B29" s="74"/>
      <c r="C29" s="75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'29'!D29</f>
        <v>229396</v>
      </c>
      <c r="E4" s="2">
        <f>'29'!E29</f>
        <v>11335</v>
      </c>
      <c r="F4" s="2">
        <f>'29'!F29</f>
        <v>24050</v>
      </c>
      <c r="G4" s="2">
        <f>'29'!G29</f>
        <v>410</v>
      </c>
      <c r="H4" s="2">
        <f>'29'!H29</f>
        <v>47680</v>
      </c>
      <c r="I4" s="2">
        <f>'29'!I29</f>
        <v>1120</v>
      </c>
      <c r="J4" s="2">
        <f>'29'!J29</f>
        <v>492</v>
      </c>
      <c r="K4" s="2">
        <f>'29'!K29</f>
        <v>498</v>
      </c>
      <c r="L4" s="2">
        <f>'29'!L29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'30'!D29</f>
        <v>229396</v>
      </c>
      <c r="E4" s="2">
        <f>'30'!E29</f>
        <v>11335</v>
      </c>
      <c r="F4" s="2">
        <f>'30'!F29</f>
        <v>24050</v>
      </c>
      <c r="G4" s="2">
        <f>'30'!G29</f>
        <v>410</v>
      </c>
      <c r="H4" s="2">
        <f>'30'!H29</f>
        <v>47680</v>
      </c>
      <c r="I4" s="2">
        <f>'30'!I29</f>
        <v>1120</v>
      </c>
      <c r="J4" s="2">
        <f>'30'!J29</f>
        <v>492</v>
      </c>
      <c r="K4" s="2">
        <f>'30'!K29</f>
        <v>498</v>
      </c>
      <c r="L4" s="2">
        <f>'30'!L29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/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1047663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60460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610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66750</v>
      </c>
      <c r="N7" s="24">
        <f>D7+E7*20+F7*10+G7*9+H7*9+I7*191+J7*191+K7*182+L7*100</f>
        <v>71671</v>
      </c>
      <c r="O7" s="25">
        <f>M7*2.75%</f>
        <v>1835.625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584</v>
      </c>
      <c r="R7" s="24">
        <f>M7-(M7*2.75%)+I7*191+J7*191+K7*182+L7*100-Q7</f>
        <v>69251.375</v>
      </c>
      <c r="S7" s="25">
        <f>M7*0.95%</f>
        <v>634.125</v>
      </c>
      <c r="T7" s="27">
        <f>S7-Q7</f>
        <v>50.125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30447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36517</v>
      </c>
      <c r="N8" s="24">
        <f t="shared" ref="N8:N27" si="1">D8+E8*20+F8*10+G8*9+H8*9+I8*191+J8*191+K8*182+L8*100</f>
        <v>36517</v>
      </c>
      <c r="O8" s="25">
        <f t="shared" ref="O8:O27" si="2">M8*2.75%</f>
        <v>1004.2175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440</v>
      </c>
      <c r="R8" s="24">
        <f t="shared" ref="R8:R27" si="3">M8-(M8*2.75%)+I8*191+J8*191+K8*182+L8*100-Q8</f>
        <v>35072.782500000001</v>
      </c>
      <c r="S8" s="25">
        <f t="shared" ref="S8:S27" si="4">M8*0.95%</f>
        <v>346.91149999999999</v>
      </c>
      <c r="T8" s="27">
        <f t="shared" ref="T8:T27" si="5">S8-Q8</f>
        <v>-93.08850000000001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87866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140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95366</v>
      </c>
      <c r="N9" s="24">
        <f t="shared" si="1"/>
        <v>104098</v>
      </c>
      <c r="O9" s="25">
        <f t="shared" si="2"/>
        <v>2622.5650000000001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918</v>
      </c>
      <c r="R9" s="24">
        <f t="shared" si="3"/>
        <v>100557.435</v>
      </c>
      <c r="S9" s="25">
        <f t="shared" si="4"/>
        <v>905.97699999999998</v>
      </c>
      <c r="T9" s="27">
        <f t="shared" si="5"/>
        <v>-12.023000000000025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25026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26876</v>
      </c>
      <c r="N10" s="24">
        <f t="shared" si="1"/>
        <v>33925</v>
      </c>
      <c r="O10" s="25">
        <f t="shared" si="2"/>
        <v>739.09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134</v>
      </c>
      <c r="R10" s="24">
        <f t="shared" si="3"/>
        <v>33051.910000000003</v>
      </c>
      <c r="S10" s="25">
        <f t="shared" si="4"/>
        <v>255.322</v>
      </c>
      <c r="T10" s="27">
        <f t="shared" si="5"/>
        <v>121.322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55998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58248</v>
      </c>
      <c r="N11" s="24">
        <f t="shared" si="1"/>
        <v>70427</v>
      </c>
      <c r="O11" s="25">
        <f t="shared" si="2"/>
        <v>1601.82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367</v>
      </c>
      <c r="R11" s="24">
        <f t="shared" si="3"/>
        <v>68458.179999999993</v>
      </c>
      <c r="S11" s="25">
        <f t="shared" si="4"/>
        <v>553.35599999999999</v>
      </c>
      <c r="T11" s="27">
        <f t="shared" si="5"/>
        <v>186.35599999999999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24358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28258</v>
      </c>
      <c r="N12" s="24">
        <f t="shared" si="1"/>
        <v>28258</v>
      </c>
      <c r="O12" s="25">
        <f t="shared" si="2"/>
        <v>777.09500000000003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97</v>
      </c>
      <c r="R12" s="24">
        <f t="shared" si="3"/>
        <v>27383.904999999999</v>
      </c>
      <c r="S12" s="25">
        <f t="shared" si="4"/>
        <v>268.45099999999996</v>
      </c>
      <c r="T12" s="27">
        <f t="shared" si="5"/>
        <v>171.45099999999996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37885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37885</v>
      </c>
      <c r="N13" s="24">
        <f t="shared" si="1"/>
        <v>37885</v>
      </c>
      <c r="O13" s="25">
        <f t="shared" si="2"/>
        <v>1041.8375000000001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</v>
      </c>
      <c r="R13" s="24">
        <f t="shared" si="3"/>
        <v>36833.162499999999</v>
      </c>
      <c r="S13" s="25">
        <f t="shared" si="4"/>
        <v>359.90749999999997</v>
      </c>
      <c r="T13" s="27">
        <f t="shared" si="5"/>
        <v>349.90749999999997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47105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48725</v>
      </c>
      <c r="N14" s="24">
        <f t="shared" si="1"/>
        <v>55574</v>
      </c>
      <c r="O14" s="25">
        <f t="shared" si="2"/>
        <v>1339.9375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503</v>
      </c>
      <c r="R14" s="24">
        <f t="shared" si="3"/>
        <v>53731.0625</v>
      </c>
      <c r="S14" s="25">
        <f t="shared" si="4"/>
        <v>462.88749999999999</v>
      </c>
      <c r="T14" s="27">
        <f t="shared" si="5"/>
        <v>-40.112500000000011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58561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60471</v>
      </c>
      <c r="N15" s="24">
        <f t="shared" si="1"/>
        <v>63091</v>
      </c>
      <c r="O15" s="25">
        <f t="shared" si="2"/>
        <v>1662.9525000000001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641</v>
      </c>
      <c r="R15" s="24">
        <f t="shared" si="3"/>
        <v>60787.047500000001</v>
      </c>
      <c r="S15" s="25">
        <f t="shared" si="4"/>
        <v>574.47450000000003</v>
      </c>
      <c r="T15" s="27">
        <f t="shared" si="5"/>
        <v>-66.525499999999965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69695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74695</v>
      </c>
      <c r="N16" s="24">
        <f t="shared" si="1"/>
        <v>74695</v>
      </c>
      <c r="O16" s="25">
        <f t="shared" si="2"/>
        <v>2054.1125000000002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653</v>
      </c>
      <c r="R16" s="24">
        <f t="shared" si="3"/>
        <v>71987.887499999997</v>
      </c>
      <c r="S16" s="25">
        <f t="shared" si="4"/>
        <v>709.60249999999996</v>
      </c>
      <c r="T16" s="27">
        <f t="shared" si="5"/>
        <v>56.602499999999964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51018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54408</v>
      </c>
      <c r="N17" s="24">
        <f t="shared" si="1"/>
        <v>58183</v>
      </c>
      <c r="O17" s="25">
        <f t="shared" si="2"/>
        <v>1496.22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472</v>
      </c>
      <c r="R17" s="24">
        <f t="shared" si="3"/>
        <v>56214.78</v>
      </c>
      <c r="S17" s="25">
        <f t="shared" si="4"/>
        <v>516.87599999999998</v>
      </c>
      <c r="T17" s="27">
        <f t="shared" si="5"/>
        <v>44.875999999999976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27051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27051</v>
      </c>
      <c r="N18" s="24">
        <f t="shared" si="1"/>
        <v>29916</v>
      </c>
      <c r="O18" s="25">
        <f t="shared" si="2"/>
        <v>743.90250000000003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937</v>
      </c>
      <c r="R18" s="24">
        <f t="shared" si="3"/>
        <v>28235.0975</v>
      </c>
      <c r="S18" s="25">
        <f t="shared" si="4"/>
        <v>256.98449999999997</v>
      </c>
      <c r="T18" s="27">
        <f t="shared" si="5"/>
        <v>-680.01549999999997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57805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62635</v>
      </c>
      <c r="N19" s="24">
        <f t="shared" si="1"/>
        <v>69320</v>
      </c>
      <c r="O19" s="25">
        <f t="shared" si="2"/>
        <v>1722.4625000000001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840</v>
      </c>
      <c r="R19" s="24">
        <f t="shared" si="3"/>
        <v>66757.537500000006</v>
      </c>
      <c r="S19" s="25">
        <f t="shared" si="4"/>
        <v>595.03250000000003</v>
      </c>
      <c r="T19" s="27">
        <f t="shared" si="5"/>
        <v>-244.96749999999997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28777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29727</v>
      </c>
      <c r="N20" s="24">
        <f t="shared" si="1"/>
        <v>29727</v>
      </c>
      <c r="O20" s="25">
        <f t="shared" si="2"/>
        <v>817.49249999999995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500</v>
      </c>
      <c r="R20" s="24">
        <f t="shared" si="3"/>
        <v>28409.5075</v>
      </c>
      <c r="S20" s="25">
        <f t="shared" si="4"/>
        <v>282.40649999999999</v>
      </c>
      <c r="T20" s="27">
        <f t="shared" si="5"/>
        <v>-217.59350000000001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27827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33277</v>
      </c>
      <c r="N21" s="24">
        <f t="shared" si="1"/>
        <v>38243</v>
      </c>
      <c r="O21" s="25">
        <f t="shared" si="2"/>
        <v>915.11749999999995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80</v>
      </c>
      <c r="R21" s="24">
        <f t="shared" si="3"/>
        <v>37247.8825</v>
      </c>
      <c r="S21" s="25">
        <f t="shared" si="4"/>
        <v>316.13150000000002</v>
      </c>
      <c r="T21" s="27">
        <f t="shared" si="5"/>
        <v>236.13150000000002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80070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90340</v>
      </c>
      <c r="N22" s="24">
        <f t="shared" si="1"/>
        <v>96935</v>
      </c>
      <c r="O22" s="25">
        <f t="shared" si="2"/>
        <v>2484.35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757</v>
      </c>
      <c r="R22" s="24">
        <f t="shared" si="3"/>
        <v>93693.65</v>
      </c>
      <c r="S22" s="25">
        <f t="shared" si="4"/>
        <v>858.23</v>
      </c>
      <c r="T22" s="27">
        <f t="shared" si="5"/>
        <v>101.23000000000002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38063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38063</v>
      </c>
      <c r="N23" s="24">
        <f t="shared" si="1"/>
        <v>38063</v>
      </c>
      <c r="O23" s="25">
        <f t="shared" si="2"/>
        <v>1046.7325000000001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397</v>
      </c>
      <c r="R23" s="24">
        <f t="shared" si="3"/>
        <v>36619.267500000002</v>
      </c>
      <c r="S23" s="25">
        <f t="shared" si="4"/>
        <v>361.5985</v>
      </c>
      <c r="T23" s="27">
        <f t="shared" si="5"/>
        <v>-35.401499999999999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122055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126555</v>
      </c>
      <c r="N24" s="24">
        <f t="shared" si="1"/>
        <v>129993</v>
      </c>
      <c r="O24" s="25">
        <f t="shared" si="2"/>
        <v>3480.2624999999998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639</v>
      </c>
      <c r="R24" s="24">
        <f t="shared" si="3"/>
        <v>125873.7375</v>
      </c>
      <c r="S24" s="25">
        <f t="shared" si="4"/>
        <v>1202.2725</v>
      </c>
      <c r="T24" s="27">
        <f t="shared" si="5"/>
        <v>563.27250000000004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32396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36696</v>
      </c>
      <c r="N25" s="24">
        <f t="shared" si="1"/>
        <v>42026</v>
      </c>
      <c r="O25" s="25">
        <f t="shared" si="2"/>
        <v>1009.14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367</v>
      </c>
      <c r="R25" s="24">
        <f t="shared" si="3"/>
        <v>40649.86</v>
      </c>
      <c r="S25" s="25">
        <f t="shared" si="4"/>
        <v>348.61199999999997</v>
      </c>
      <c r="T25" s="27">
        <f t="shared" si="5"/>
        <v>-18.388000000000034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44377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53677</v>
      </c>
      <c r="N26" s="24">
        <f t="shared" si="1"/>
        <v>56452</v>
      </c>
      <c r="O26" s="25">
        <f t="shared" si="2"/>
        <v>1476.1175000000001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288</v>
      </c>
      <c r="R26" s="24">
        <f t="shared" si="3"/>
        <v>54687.8825</v>
      </c>
      <c r="S26" s="25">
        <f t="shared" si="4"/>
        <v>509.93149999999997</v>
      </c>
      <c r="T26" s="27">
        <f t="shared" si="5"/>
        <v>221.93149999999997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29945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29945</v>
      </c>
      <c r="N27" s="40">
        <f t="shared" si="1"/>
        <v>31855</v>
      </c>
      <c r="O27" s="25">
        <f t="shared" si="2"/>
        <v>823.48749999999995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30831.512500000001</v>
      </c>
      <c r="S27" s="42">
        <f t="shared" si="4"/>
        <v>284.47750000000002</v>
      </c>
      <c r="T27" s="43">
        <f t="shared" si="5"/>
        <v>84.47750000000002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1036785</v>
      </c>
      <c r="E28" s="45">
        <f t="shared" si="6"/>
        <v>1070</v>
      </c>
      <c r="F28" s="45">
        <f t="shared" ref="F28:T28" si="7">SUM(F7:F27)</f>
        <v>1190</v>
      </c>
      <c r="G28" s="45">
        <f t="shared" si="7"/>
        <v>80</v>
      </c>
      <c r="H28" s="45">
        <f t="shared" si="7"/>
        <v>5040</v>
      </c>
      <c r="I28" s="45">
        <f t="shared" si="7"/>
        <v>335</v>
      </c>
      <c r="J28" s="45">
        <f t="shared" si="7"/>
        <v>36</v>
      </c>
      <c r="K28" s="45">
        <f t="shared" si="7"/>
        <v>54</v>
      </c>
      <c r="L28" s="45">
        <f t="shared" si="7"/>
        <v>0</v>
      </c>
      <c r="M28" s="45">
        <f t="shared" si="7"/>
        <v>1116165</v>
      </c>
      <c r="N28" s="45">
        <f t="shared" si="7"/>
        <v>1196854</v>
      </c>
      <c r="O28" s="46">
        <f t="shared" si="7"/>
        <v>30694.537499999999</v>
      </c>
      <c r="P28" s="45">
        <f t="shared" si="7"/>
        <v>0</v>
      </c>
      <c r="Q28" s="45">
        <f t="shared" si="7"/>
        <v>9824</v>
      </c>
      <c r="R28" s="45">
        <f t="shared" si="7"/>
        <v>1156335.4624999999</v>
      </c>
      <c r="S28" s="45">
        <f t="shared" si="7"/>
        <v>10603.567500000001</v>
      </c>
      <c r="T28" s="47">
        <f t="shared" si="7"/>
        <v>779.56750000000011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51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73" t="s">
        <v>39</v>
      </c>
      <c r="B29" s="74"/>
      <c r="C29" s="75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52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73" t="s">
        <v>39</v>
      </c>
      <c r="B29" s="74"/>
      <c r="C29" s="75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1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1" ht="18.75" x14ac:dyDescent="0.25">
      <c r="A3" s="80" t="s">
        <v>53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1" x14ac:dyDescent="0.25">
      <c r="A4" s="84" t="s">
        <v>1</v>
      </c>
      <c r="B4" s="84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85"/>
      <c r="O4" s="85"/>
      <c r="P4" s="85"/>
      <c r="Q4" s="85"/>
      <c r="R4" s="85"/>
      <c r="S4" s="85"/>
      <c r="T4" s="85"/>
    </row>
    <row r="5" spans="1:21" x14ac:dyDescent="0.25">
      <c r="A5" s="84" t="s">
        <v>2</v>
      </c>
      <c r="B5" s="8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70" t="s">
        <v>38</v>
      </c>
      <c r="B28" s="71"/>
      <c r="C28" s="72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73" t="s">
        <v>39</v>
      </c>
      <c r="B29" s="74"/>
      <c r="C29" s="75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E20" sqref="E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1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1" ht="18.75" x14ac:dyDescent="0.25">
      <c r="A3" s="80" t="s">
        <v>54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1" x14ac:dyDescent="0.25">
      <c r="A4" s="84" t="s">
        <v>1</v>
      </c>
      <c r="B4" s="84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85"/>
      <c r="O4" s="85"/>
      <c r="P4" s="85"/>
      <c r="Q4" s="85"/>
      <c r="R4" s="85"/>
      <c r="S4" s="85"/>
      <c r="T4" s="85"/>
    </row>
    <row r="5" spans="1:21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70" t="s">
        <v>38</v>
      </c>
      <c r="B28" s="71"/>
      <c r="C28" s="72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73" t="s">
        <v>39</v>
      </c>
      <c r="B29" s="74"/>
      <c r="C29" s="75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C35" sqref="C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4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4" ht="18.75" x14ac:dyDescent="0.25">
      <c r="A3" s="80" t="s">
        <v>58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4" x14ac:dyDescent="0.25">
      <c r="A4" s="84" t="s">
        <v>1</v>
      </c>
      <c r="B4" s="84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86"/>
      <c r="O4" s="87"/>
      <c r="P4" s="87"/>
      <c r="Q4" s="87"/>
      <c r="R4" s="87"/>
      <c r="S4" s="87"/>
      <c r="T4" s="87"/>
      <c r="U4" s="87"/>
      <c r="V4" s="87"/>
      <c r="W4" s="87"/>
      <c r="X4" s="88"/>
    </row>
    <row r="5" spans="1:24" x14ac:dyDescent="0.25">
      <c r="A5" s="84" t="s">
        <v>2</v>
      </c>
      <c r="B5" s="84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86"/>
      <c r="O5" s="87"/>
      <c r="P5" s="87"/>
      <c r="Q5" s="87"/>
      <c r="R5" s="87"/>
      <c r="S5" s="87"/>
      <c r="T5" s="87"/>
      <c r="U5" s="87"/>
      <c r="V5" s="87"/>
      <c r="W5" s="87"/>
      <c r="X5" s="8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70" t="s">
        <v>38</v>
      </c>
      <c r="B28" s="71"/>
      <c r="C28" s="72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73" t="s">
        <v>39</v>
      </c>
      <c r="B29" s="74"/>
      <c r="C29" s="75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89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1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77" priority="59" operator="equal">
      <formula>212030016606640</formula>
    </cfRule>
  </conditionalFormatting>
  <conditionalFormatting sqref="D29 E4:E6 E28:K29">
    <cfRule type="cellIs" dxfId="1076" priority="57" operator="equal">
      <formula>$E$4</formula>
    </cfRule>
    <cfRule type="cellIs" dxfId="1075" priority="58" operator="equal">
      <formula>2120</formula>
    </cfRule>
  </conditionalFormatting>
  <conditionalFormatting sqref="D29:E29 F4:F6 F28:F29">
    <cfRule type="cellIs" dxfId="1074" priority="55" operator="equal">
      <formula>$F$4</formula>
    </cfRule>
    <cfRule type="cellIs" dxfId="1073" priority="56" operator="equal">
      <formula>300</formula>
    </cfRule>
  </conditionalFormatting>
  <conditionalFormatting sqref="G4:G6 G28:G29">
    <cfRule type="cellIs" dxfId="1072" priority="53" operator="equal">
      <formula>$G$4</formula>
    </cfRule>
    <cfRule type="cellIs" dxfId="1071" priority="54" operator="equal">
      <formula>1660</formula>
    </cfRule>
  </conditionalFormatting>
  <conditionalFormatting sqref="H4:H6 H28:H29">
    <cfRule type="cellIs" dxfId="1070" priority="51" operator="equal">
      <formula>$H$4</formula>
    </cfRule>
    <cfRule type="cellIs" dxfId="1069" priority="52" operator="equal">
      <formula>6640</formula>
    </cfRule>
  </conditionalFormatting>
  <conditionalFormatting sqref="T6:T28 U28:X28">
    <cfRule type="cellIs" dxfId="1068" priority="50" operator="lessThan">
      <formula>0</formula>
    </cfRule>
  </conditionalFormatting>
  <conditionalFormatting sqref="T7:T27">
    <cfRule type="cellIs" dxfId="1067" priority="47" operator="lessThan">
      <formula>0</formula>
    </cfRule>
    <cfRule type="cellIs" dxfId="1066" priority="48" operator="lessThan">
      <formula>0</formula>
    </cfRule>
    <cfRule type="cellIs" dxfId="1065" priority="49" operator="lessThan">
      <formula>0</formula>
    </cfRule>
  </conditionalFormatting>
  <conditionalFormatting sqref="E4:E6 E28:K28">
    <cfRule type="cellIs" dxfId="1064" priority="46" operator="equal">
      <formula>$E$4</formula>
    </cfRule>
  </conditionalFormatting>
  <conditionalFormatting sqref="D28:D29 D6 D4:M4">
    <cfRule type="cellIs" dxfId="1063" priority="45" operator="equal">
      <formula>$D$4</formula>
    </cfRule>
  </conditionalFormatting>
  <conditionalFormatting sqref="I4:I6 I28:I29">
    <cfRule type="cellIs" dxfId="1062" priority="44" operator="equal">
      <formula>$I$4</formula>
    </cfRule>
  </conditionalFormatting>
  <conditionalFormatting sqref="J4:J6 J28:J29">
    <cfRule type="cellIs" dxfId="1061" priority="43" operator="equal">
      <formula>$J$4</formula>
    </cfRule>
  </conditionalFormatting>
  <conditionalFormatting sqref="K4:K6 K28:K29">
    <cfRule type="cellIs" dxfId="1060" priority="42" operator="equal">
      <formula>$K$4</formula>
    </cfRule>
  </conditionalFormatting>
  <conditionalFormatting sqref="M4:M6">
    <cfRule type="cellIs" dxfId="1059" priority="41" operator="equal">
      <formula>$L$4</formula>
    </cfRule>
  </conditionalFormatting>
  <conditionalFormatting sqref="T7:T28 U28:X28">
    <cfRule type="cellIs" dxfId="1058" priority="38" operator="lessThan">
      <formula>0</formula>
    </cfRule>
    <cfRule type="cellIs" dxfId="1057" priority="39" operator="lessThan">
      <formula>0</formula>
    </cfRule>
    <cfRule type="cellIs" dxfId="1056" priority="40" operator="lessThan">
      <formula>0</formula>
    </cfRule>
  </conditionalFormatting>
  <conditionalFormatting sqref="D5:K5">
    <cfRule type="cellIs" dxfId="1055" priority="37" operator="greaterThan">
      <formula>0</formula>
    </cfRule>
  </conditionalFormatting>
  <conditionalFormatting sqref="T6:T28 U28:X28">
    <cfRule type="cellIs" dxfId="1054" priority="36" operator="lessThan">
      <formula>0</formula>
    </cfRule>
  </conditionalFormatting>
  <conditionalFormatting sqref="T7:T27">
    <cfRule type="cellIs" dxfId="1053" priority="33" operator="lessThan">
      <formula>0</formula>
    </cfRule>
    <cfRule type="cellIs" dxfId="1052" priority="34" operator="lessThan">
      <formula>0</formula>
    </cfRule>
    <cfRule type="cellIs" dxfId="1051" priority="35" operator="lessThan">
      <formula>0</formula>
    </cfRule>
  </conditionalFormatting>
  <conditionalFormatting sqref="T7:T28 U28:X28">
    <cfRule type="cellIs" dxfId="1050" priority="30" operator="lessThan">
      <formula>0</formula>
    </cfRule>
    <cfRule type="cellIs" dxfId="1049" priority="31" operator="lessThan">
      <formula>0</formula>
    </cfRule>
    <cfRule type="cellIs" dxfId="1048" priority="32" operator="lessThan">
      <formula>0</formula>
    </cfRule>
  </conditionalFormatting>
  <conditionalFormatting sqref="D5:K5">
    <cfRule type="cellIs" dxfId="1047" priority="29" operator="greaterThan">
      <formula>0</formula>
    </cfRule>
  </conditionalFormatting>
  <conditionalFormatting sqref="L4 L6 L28:L29">
    <cfRule type="cellIs" dxfId="1046" priority="28" operator="equal">
      <formula>$L$4</formula>
    </cfRule>
  </conditionalFormatting>
  <conditionalFormatting sqref="D7:S7">
    <cfRule type="cellIs" dxfId="1045" priority="27" operator="greaterThan">
      <formula>0</formula>
    </cfRule>
  </conditionalFormatting>
  <conditionalFormatting sqref="D9:S9">
    <cfRule type="cellIs" dxfId="1044" priority="26" operator="greaterThan">
      <formula>0</formula>
    </cfRule>
  </conditionalFormatting>
  <conditionalFormatting sqref="D11:S11">
    <cfRule type="cellIs" dxfId="1043" priority="25" operator="greaterThan">
      <formula>0</formula>
    </cfRule>
  </conditionalFormatting>
  <conditionalFormatting sqref="D13:S13">
    <cfRule type="cellIs" dxfId="1042" priority="24" operator="greaterThan">
      <formula>0</formula>
    </cfRule>
  </conditionalFormatting>
  <conditionalFormatting sqref="D15:S15">
    <cfRule type="cellIs" dxfId="1041" priority="23" operator="greaterThan">
      <formula>0</formula>
    </cfRule>
  </conditionalFormatting>
  <conditionalFormatting sqref="D17:S17">
    <cfRule type="cellIs" dxfId="1040" priority="22" operator="greaterThan">
      <formula>0</formula>
    </cfRule>
  </conditionalFormatting>
  <conditionalFormatting sqref="D19:S19">
    <cfRule type="cellIs" dxfId="1039" priority="21" operator="greaterThan">
      <formula>0</formula>
    </cfRule>
  </conditionalFormatting>
  <conditionalFormatting sqref="D21:S21">
    <cfRule type="cellIs" dxfId="1038" priority="20" operator="greaterThan">
      <formula>0</formula>
    </cfRule>
  </conditionalFormatting>
  <conditionalFormatting sqref="D23:S23">
    <cfRule type="cellIs" dxfId="1037" priority="19" operator="greaterThan">
      <formula>0</formula>
    </cfRule>
  </conditionalFormatting>
  <conditionalFormatting sqref="D25:S25">
    <cfRule type="cellIs" dxfId="1036" priority="18" operator="greaterThan">
      <formula>0</formula>
    </cfRule>
  </conditionalFormatting>
  <conditionalFormatting sqref="D27:S27">
    <cfRule type="cellIs" dxfId="1035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3" t="s">
        <v>39</v>
      </c>
      <c r="B29" s="74"/>
      <c r="C29" s="75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2021-07-10T17:44:22Z</dcterms:modified>
</cp:coreProperties>
</file>