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82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4" i="34" l="1"/>
  <c r="D9" i="34"/>
  <c r="D10" i="34"/>
  <c r="D19" i="34"/>
  <c r="D20" i="34"/>
  <c r="D21" i="34"/>
  <c r="D23" i="34"/>
  <c r="D3" i="34"/>
  <c r="C4" i="34"/>
  <c r="C9" i="34"/>
  <c r="C10" i="34"/>
  <c r="C19" i="34"/>
  <c r="C20" i="34"/>
  <c r="C21" i="34"/>
  <c r="C23" i="34"/>
  <c r="C3" i="34"/>
  <c r="B24" i="34"/>
  <c r="E28" i="1" l="1"/>
  <c r="R17" i="1" l="1"/>
  <c r="R19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C15" i="34" s="1"/>
  <c r="D15" i="34" s="1"/>
  <c r="I19" i="33"/>
  <c r="J19" i="33"/>
  <c r="K19" i="33"/>
  <c r="L19" i="33"/>
  <c r="E18" i="33"/>
  <c r="F18" i="33"/>
  <c r="G18" i="33"/>
  <c r="H18" i="33"/>
  <c r="C14" i="34" s="1"/>
  <c r="D14" i="34" s="1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C12" i="34" s="1"/>
  <c r="D12" i="34" s="1"/>
  <c r="I16" i="33"/>
  <c r="J16" i="33"/>
  <c r="K16" i="33"/>
  <c r="L16" i="33"/>
  <c r="E15" i="33"/>
  <c r="F15" i="33"/>
  <c r="C11" i="34" s="1"/>
  <c r="D11" i="34" s="1"/>
  <c r="G15" i="33"/>
  <c r="H15" i="33"/>
  <c r="I15" i="33"/>
  <c r="J15" i="33"/>
  <c r="J28" i="33" s="1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N14" i="33" s="1"/>
  <c r="D15" i="33"/>
  <c r="D16" i="33"/>
  <c r="D17" i="33"/>
  <c r="D18" i="33"/>
  <c r="D19" i="33"/>
  <c r="D20" i="33"/>
  <c r="D21" i="33"/>
  <c r="M21" i="33" s="1"/>
  <c r="S21" i="33" s="1"/>
  <c r="D22" i="33"/>
  <c r="D23" i="33"/>
  <c r="M23" i="33" s="1"/>
  <c r="S23" i="33" s="1"/>
  <c r="D24" i="33"/>
  <c r="D25" i="33"/>
  <c r="D26" i="33"/>
  <c r="D27" i="33"/>
  <c r="M27" i="33" s="1"/>
  <c r="S27" i="33" s="1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S27" i="4" l="1"/>
  <c r="T27" i="4" s="1"/>
  <c r="O18" i="4"/>
  <c r="C6" i="34"/>
  <c r="D6" i="34" s="1"/>
  <c r="M10" i="33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M9" i="33"/>
  <c r="S9" i="33" s="1"/>
  <c r="T9" i="33" s="1"/>
  <c r="C24" i="34"/>
  <c r="D5" i="34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R10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M7" i="33"/>
  <c r="S7" i="33" s="1"/>
  <c r="T7" i="33" s="1"/>
  <c r="N7" i="33"/>
  <c r="R9" i="33"/>
  <c r="R11" i="33"/>
  <c r="R15" i="33"/>
  <c r="R21" i="33"/>
  <c r="R23" i="33"/>
  <c r="R27" i="33"/>
  <c r="O9" i="33"/>
  <c r="S10" i="33"/>
  <c r="T10" i="33" s="1"/>
  <c r="O21" i="33"/>
  <c r="O23" i="33"/>
  <c r="S24" i="33"/>
  <c r="T2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4" i="34" l="1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<sst xmlns="http://schemas.openxmlformats.org/spreadsheetml/2006/main" count="1519" uniqueCount="58">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</sst>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E4" sqref="E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1800</v>
      </c>
      <c r="N7" s="24">
        <f>D7+E7*20+F7*10+G7*9+H7*9+I7*191+J7*191+K7*182+L7*100</f>
        <v>1800</v>
      </c>
      <c r="O7" s="25">
        <f>M7*2.75%</f>
        <v>49.5</v>
      </c>
      <c r="P7" s="26">
        <v>9700</v>
      </c>
      <c r="Q7" s="26">
        <v>20</v>
      </c>
      <c r="R7" s="24">
        <f>M7-(M7*2.75%)+I7*191+J7*191+K7*182+L7*100-Q7</f>
        <v>1730.5</v>
      </c>
      <c r="S7" s="25">
        <f>M7*0.95%</f>
        <v>17.099999999999998</v>
      </c>
      <c r="T7" s="27">
        <f>S7-Q7</f>
        <v>-2.9000000000000021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6270</v>
      </c>
      <c r="N26" s="24">
        <f t="shared" si="1"/>
        <v>8944</v>
      </c>
      <c r="O26" s="25">
        <f t="shared" si="2"/>
        <v>172.42500000000001</v>
      </c>
      <c r="P26" s="26"/>
      <c r="Q26" s="26">
        <v>81</v>
      </c>
      <c r="R26" s="24">
        <f t="shared" si="3"/>
        <v>8690.5750000000007</v>
      </c>
      <c r="S26" s="25">
        <f t="shared" si="4"/>
        <v>59.564999999999998</v>
      </c>
      <c r="T26" s="27">
        <f t="shared" si="5"/>
        <v>-21.435000000000002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62" t="s">
        <v>38</v>
      </c>
      <c r="B28" s="63"/>
      <c r="C28" s="64"/>
      <c r="D28" s="44">
        <f t="shared" ref="D28" si="6">SUM(D7:D27)</f>
        <v>104149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114839</v>
      </c>
      <c r="N28" s="45">
        <f t="shared" si="7"/>
        <v>127411</v>
      </c>
      <c r="O28" s="46">
        <f t="shared" si="7"/>
        <v>3158.0725000000002</v>
      </c>
      <c r="P28" s="45">
        <f t="shared" si="7"/>
        <v>223592</v>
      </c>
      <c r="Q28" s="45">
        <f t="shared" si="7"/>
        <v>1591</v>
      </c>
      <c r="R28" s="45">
        <f t="shared" si="7"/>
        <v>122661.92749999999</v>
      </c>
      <c r="S28" s="45">
        <f t="shared" si="7"/>
        <v>1090.9704999999999</v>
      </c>
      <c r="T28" s="47">
        <f t="shared" si="7"/>
        <v>-500.02949999999998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478654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'9'!D29</f>
        <v>606943</v>
      </c>
      <c r="E4" s="2">
        <f>'9'!E29</f>
        <v>3125</v>
      </c>
      <c r="F4" s="2">
        <f>'9'!F29</f>
        <v>8040</v>
      </c>
      <c r="G4" s="2">
        <f>'9'!G29</f>
        <v>700</v>
      </c>
      <c r="H4" s="2">
        <f>'9'!H29</f>
        <v>17965</v>
      </c>
      <c r="I4" s="2">
        <f>'9'!I29</f>
        <v>955</v>
      </c>
      <c r="J4" s="2">
        <f>'9'!J29</f>
        <v>438</v>
      </c>
      <c r="K4" s="2">
        <f>'9'!K29</f>
        <v>550</v>
      </c>
      <c r="L4" s="2">
        <f>'9'!L29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606943</v>
      </c>
      <c r="E4" s="2">
        <f>'10'!E29</f>
        <v>3125</v>
      </c>
      <c r="F4" s="2">
        <f>'10'!F29</f>
        <v>8040</v>
      </c>
      <c r="G4" s="2">
        <f>'10'!G29</f>
        <v>700</v>
      </c>
      <c r="H4" s="2">
        <f>'10'!H29</f>
        <v>17965</v>
      </c>
      <c r="I4" s="2">
        <f>'10'!I29</f>
        <v>955</v>
      </c>
      <c r="J4" s="2">
        <f>'10'!J29</f>
        <v>438</v>
      </c>
      <c r="K4" s="2">
        <f>'10'!K29</f>
        <v>550</v>
      </c>
      <c r="L4" s="2">
        <f>'10'!L29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606943</v>
      </c>
      <c r="E4" s="2">
        <f>'11'!E29</f>
        <v>3125</v>
      </c>
      <c r="F4" s="2">
        <f>'11'!F29</f>
        <v>8040</v>
      </c>
      <c r="G4" s="2">
        <f>'11'!G29</f>
        <v>700</v>
      </c>
      <c r="H4" s="2">
        <f>'11'!H29</f>
        <v>17965</v>
      </c>
      <c r="I4" s="2">
        <f>'11'!I29</f>
        <v>955</v>
      </c>
      <c r="J4" s="2">
        <f>'11'!J29</f>
        <v>438</v>
      </c>
      <c r="K4" s="2">
        <f>'11'!K29</f>
        <v>550</v>
      </c>
      <c r="L4" s="2">
        <f>'11'!L29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606943</v>
      </c>
      <c r="E4" s="2">
        <f>'12'!E29</f>
        <v>3125</v>
      </c>
      <c r="F4" s="2">
        <f>'12'!F29</f>
        <v>8040</v>
      </c>
      <c r="G4" s="2">
        <f>'12'!G29</f>
        <v>700</v>
      </c>
      <c r="H4" s="2">
        <f>'12'!H29</f>
        <v>17965</v>
      </c>
      <c r="I4" s="2">
        <f>'12'!I29</f>
        <v>955</v>
      </c>
      <c r="J4" s="2">
        <f>'12'!J29</f>
        <v>438</v>
      </c>
      <c r="K4" s="2">
        <f>'12'!K29</f>
        <v>550</v>
      </c>
      <c r="L4" s="2">
        <f>'12'!L29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606943</v>
      </c>
      <c r="E4" s="2">
        <f>'13'!E29</f>
        <v>3125</v>
      </c>
      <c r="F4" s="2">
        <f>'13'!F29</f>
        <v>8040</v>
      </c>
      <c r="G4" s="2">
        <f>'13'!G29</f>
        <v>700</v>
      </c>
      <c r="H4" s="2">
        <f>'13'!H29</f>
        <v>17965</v>
      </c>
      <c r="I4" s="2">
        <f>'13'!I29</f>
        <v>955</v>
      </c>
      <c r="J4" s="2">
        <f>'13'!J29</f>
        <v>438</v>
      </c>
      <c r="K4" s="2">
        <f>'13'!K29</f>
        <v>550</v>
      </c>
      <c r="L4" s="2">
        <f>'13'!L29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606943</v>
      </c>
      <c r="E4" s="2">
        <f>'14'!E29</f>
        <v>3125</v>
      </c>
      <c r="F4" s="2">
        <f>'14'!F29</f>
        <v>8040</v>
      </c>
      <c r="G4" s="2">
        <f>'14'!G29</f>
        <v>700</v>
      </c>
      <c r="H4" s="2">
        <f>'14'!H29</f>
        <v>17965</v>
      </c>
      <c r="I4" s="2">
        <f>'14'!I29</f>
        <v>955</v>
      </c>
      <c r="J4" s="2">
        <f>'14'!J29</f>
        <v>438</v>
      </c>
      <c r="K4" s="2">
        <f>'14'!K29</f>
        <v>550</v>
      </c>
      <c r="L4" s="2">
        <f>'14'!L29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606943</v>
      </c>
      <c r="E4" s="2">
        <f>'15'!E29</f>
        <v>3125</v>
      </c>
      <c r="F4" s="2">
        <f>'15'!F29</f>
        <v>8040</v>
      </c>
      <c r="G4" s="2">
        <f>'15'!G29</f>
        <v>700</v>
      </c>
      <c r="H4" s="2">
        <f>'15'!H29</f>
        <v>17965</v>
      </c>
      <c r="I4" s="2">
        <f>'15'!I29</f>
        <v>955</v>
      </c>
      <c r="J4" s="2">
        <f>'15'!J29</f>
        <v>438</v>
      </c>
      <c r="K4" s="2">
        <f>'15'!K29</f>
        <v>550</v>
      </c>
      <c r="L4" s="2">
        <f>'15'!L29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606943</v>
      </c>
      <c r="E4" s="2">
        <f>'16'!E29</f>
        <v>3125</v>
      </c>
      <c r="F4" s="2">
        <f>'16'!F29</f>
        <v>8040</v>
      </c>
      <c r="G4" s="2">
        <f>'16'!G29</f>
        <v>700</v>
      </c>
      <c r="H4" s="2">
        <f>'16'!H29</f>
        <v>17965</v>
      </c>
      <c r="I4" s="2">
        <f>'16'!I29</f>
        <v>955</v>
      </c>
      <c r="J4" s="2">
        <f>'16'!J29</f>
        <v>438</v>
      </c>
      <c r="K4" s="2">
        <f>'16'!K29</f>
        <v>550</v>
      </c>
      <c r="L4" s="2">
        <f>'16'!L29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606943</v>
      </c>
      <c r="E4" s="2">
        <f>'17'!E29</f>
        <v>3125</v>
      </c>
      <c r="F4" s="2">
        <f>'17'!F29</f>
        <v>8040</v>
      </c>
      <c r="G4" s="2">
        <f>'17'!G29</f>
        <v>700</v>
      </c>
      <c r="H4" s="2">
        <f>'17'!H29</f>
        <v>17965</v>
      </c>
      <c r="I4" s="2">
        <f>'17'!I29</f>
        <v>955</v>
      </c>
      <c r="J4" s="2">
        <f>'17'!J29</f>
        <v>438</v>
      </c>
      <c r="K4" s="2">
        <f>'17'!K29</f>
        <v>550</v>
      </c>
      <c r="L4" s="2">
        <f>'17'!L29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606943</v>
      </c>
      <c r="E4" s="2">
        <f>'18'!E29</f>
        <v>3125</v>
      </c>
      <c r="F4" s="2">
        <f>'18'!F29</f>
        <v>8040</v>
      </c>
      <c r="G4" s="2">
        <f>'18'!G29</f>
        <v>700</v>
      </c>
      <c r="H4" s="2">
        <f>'18'!H29</f>
        <v>17965</v>
      </c>
      <c r="I4" s="2">
        <f>'18'!I29</f>
        <v>955</v>
      </c>
      <c r="J4" s="2">
        <f>'18'!J29</f>
        <v>438</v>
      </c>
      <c r="K4" s="2">
        <f>'18'!K29</f>
        <v>550</v>
      </c>
      <c r="L4" s="2">
        <f>'18'!L29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49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478654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8715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8715</v>
      </c>
      <c r="N18" s="24">
        <f t="shared" si="1"/>
        <v>9670</v>
      </c>
      <c r="O18" s="25">
        <f t="shared" si="2"/>
        <v>239.66249999999999</v>
      </c>
      <c r="P18" s="26"/>
      <c r="Q18" s="26">
        <v>150</v>
      </c>
      <c r="R18" s="24">
        <f t="shared" si="3"/>
        <v>9280.3374999999996</v>
      </c>
      <c r="S18" s="25">
        <f t="shared" si="4"/>
        <v>82.792500000000004</v>
      </c>
      <c r="T18" s="27">
        <f t="shared" si="5"/>
        <v>-67.207499999999996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86964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92044</v>
      </c>
      <c r="N28" s="45">
        <f t="shared" si="7"/>
        <v>97738</v>
      </c>
      <c r="O28" s="46">
        <f t="shared" si="7"/>
        <v>2531.21</v>
      </c>
      <c r="P28" s="45">
        <f t="shared" si="7"/>
        <v>0</v>
      </c>
      <c r="Q28" s="45">
        <f t="shared" si="7"/>
        <v>677</v>
      </c>
      <c r="R28" s="45">
        <f t="shared" si="7"/>
        <v>94529.79</v>
      </c>
      <c r="S28" s="45">
        <f t="shared" si="7"/>
        <v>874.41800000000001</v>
      </c>
      <c r="T28" s="47">
        <f t="shared" si="7"/>
        <v>197.41800000000001</v>
      </c>
    </row>
    <row r="29" spans="1:20" ht="15.75" thickBot="1" x14ac:dyDescent="0.3">
      <c r="A29" s="65" t="s">
        <v>39</v>
      </c>
      <c r="B29" s="66"/>
      <c r="C29" s="67"/>
      <c r="D29" s="48">
        <f>D4+D5-D28</f>
        <v>703379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606943</v>
      </c>
      <c r="E4" s="2">
        <f>'19'!E29</f>
        <v>3125</v>
      </c>
      <c r="F4" s="2">
        <f>'19'!F29</f>
        <v>8040</v>
      </c>
      <c r="G4" s="2">
        <f>'19'!G29</f>
        <v>700</v>
      </c>
      <c r="H4" s="2">
        <f>'19'!H29</f>
        <v>17965</v>
      </c>
      <c r="I4" s="2">
        <f>'19'!I29</f>
        <v>955</v>
      </c>
      <c r="J4" s="2">
        <f>'19'!J29</f>
        <v>438</v>
      </c>
      <c r="K4" s="2">
        <f>'19'!K29</f>
        <v>550</v>
      </c>
      <c r="L4" s="2">
        <f>'19'!L29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606943</v>
      </c>
      <c r="E4" s="2">
        <f>'20'!E29</f>
        <v>3125</v>
      </c>
      <c r="F4" s="2">
        <f>'20'!F29</f>
        <v>8040</v>
      </c>
      <c r="G4" s="2">
        <f>'20'!G29</f>
        <v>700</v>
      </c>
      <c r="H4" s="2">
        <f>'20'!H29</f>
        <v>17965</v>
      </c>
      <c r="I4" s="2">
        <f>'20'!I29</f>
        <v>955</v>
      </c>
      <c r="J4" s="2">
        <f>'20'!J29</f>
        <v>438</v>
      </c>
      <c r="K4" s="2">
        <f>'20'!K29</f>
        <v>550</v>
      </c>
      <c r="L4" s="2">
        <f>'20'!L29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606943</v>
      </c>
      <c r="E4" s="2">
        <f>'21'!E29</f>
        <v>3125</v>
      </c>
      <c r="F4" s="2">
        <f>'21'!F29</f>
        <v>8040</v>
      </c>
      <c r="G4" s="2">
        <f>'21'!G29</f>
        <v>700</v>
      </c>
      <c r="H4" s="2">
        <f>'21'!H29</f>
        <v>17965</v>
      </c>
      <c r="I4" s="2">
        <f>'21'!I29</f>
        <v>955</v>
      </c>
      <c r="J4" s="2">
        <f>'21'!J29</f>
        <v>438</v>
      </c>
      <c r="K4" s="2">
        <f>'21'!K29</f>
        <v>550</v>
      </c>
      <c r="L4" s="2">
        <f>'21'!L29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606943</v>
      </c>
      <c r="E4" s="2">
        <f>'22'!E29</f>
        <v>3125</v>
      </c>
      <c r="F4" s="2">
        <f>'22'!F29</f>
        <v>8040</v>
      </c>
      <c r="G4" s="2">
        <f>'22'!G29</f>
        <v>700</v>
      </c>
      <c r="H4" s="2">
        <f>'22'!H29</f>
        <v>17965</v>
      </c>
      <c r="I4" s="2">
        <f>'22'!I29</f>
        <v>955</v>
      </c>
      <c r="J4" s="2">
        <f>'22'!J29</f>
        <v>438</v>
      </c>
      <c r="K4" s="2">
        <f>'22'!K29</f>
        <v>550</v>
      </c>
      <c r="L4" s="2">
        <f>'22'!L29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606943</v>
      </c>
      <c r="E4" s="2">
        <f>'23'!E29</f>
        <v>3125</v>
      </c>
      <c r="F4" s="2">
        <f>'23'!F29</f>
        <v>8040</v>
      </c>
      <c r="G4" s="2">
        <f>'23'!G29</f>
        <v>700</v>
      </c>
      <c r="H4" s="2">
        <f>'23'!H29</f>
        <v>17965</v>
      </c>
      <c r="I4" s="2">
        <f>'23'!I29</f>
        <v>955</v>
      </c>
      <c r="J4" s="2">
        <f>'23'!J29</f>
        <v>438</v>
      </c>
      <c r="K4" s="2">
        <f>'23'!K29</f>
        <v>550</v>
      </c>
      <c r="L4" s="2">
        <f>'23'!L29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606943</v>
      </c>
      <c r="E4" s="2">
        <f>'24'!E29</f>
        <v>3125</v>
      </c>
      <c r="F4" s="2">
        <f>'24'!F29</f>
        <v>8040</v>
      </c>
      <c r="G4" s="2">
        <f>'24'!G29</f>
        <v>700</v>
      </c>
      <c r="H4" s="2">
        <f>'24'!H29</f>
        <v>17965</v>
      </c>
      <c r="I4" s="2">
        <f>'24'!I29</f>
        <v>955</v>
      </c>
      <c r="J4" s="2">
        <f>'24'!J29</f>
        <v>438</v>
      </c>
      <c r="K4" s="2">
        <f>'24'!K29</f>
        <v>550</v>
      </c>
      <c r="L4" s="2">
        <f>'24'!L29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606943</v>
      </c>
      <c r="E4" s="2">
        <f>'25'!E29</f>
        <v>3125</v>
      </c>
      <c r="F4" s="2">
        <f>'25'!F29</f>
        <v>8040</v>
      </c>
      <c r="G4" s="2">
        <f>'25'!G29</f>
        <v>700</v>
      </c>
      <c r="H4" s="2">
        <f>'25'!H29</f>
        <v>17965</v>
      </c>
      <c r="I4" s="2">
        <f>'25'!I29</f>
        <v>955</v>
      </c>
      <c r="J4" s="2">
        <f>'25'!J29</f>
        <v>438</v>
      </c>
      <c r="K4" s="2">
        <f>'25'!K29</f>
        <v>550</v>
      </c>
      <c r="L4" s="2">
        <f>'25'!L29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606943</v>
      </c>
      <c r="E4" s="2">
        <f>'26'!E29</f>
        <v>3125</v>
      </c>
      <c r="F4" s="2">
        <f>'26'!F29</f>
        <v>8040</v>
      </c>
      <c r="G4" s="2">
        <f>'26'!G29</f>
        <v>700</v>
      </c>
      <c r="H4" s="2">
        <f>'26'!H29</f>
        <v>17965</v>
      </c>
      <c r="I4" s="2">
        <f>'26'!I29</f>
        <v>955</v>
      </c>
      <c r="J4" s="2">
        <f>'26'!J29</f>
        <v>438</v>
      </c>
      <c r="K4" s="2">
        <f>'26'!K29</f>
        <v>550</v>
      </c>
      <c r="L4" s="2">
        <f>'26'!L29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606943</v>
      </c>
      <c r="E4" s="2">
        <f>'27'!E29</f>
        <v>3125</v>
      </c>
      <c r="F4" s="2">
        <f>'27'!F29</f>
        <v>8040</v>
      </c>
      <c r="G4" s="2">
        <f>'27'!G29</f>
        <v>700</v>
      </c>
      <c r="H4" s="2">
        <f>'27'!H29</f>
        <v>17965</v>
      </c>
      <c r="I4" s="2">
        <f>'27'!I29</f>
        <v>955</v>
      </c>
      <c r="J4" s="2">
        <f>'27'!J29</f>
        <v>438</v>
      </c>
      <c r="K4" s="2">
        <f>'27'!K29</f>
        <v>550</v>
      </c>
      <c r="L4" s="2">
        <f>'27'!L29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606943</v>
      </c>
      <c r="E4" s="2">
        <f>'28'!E29</f>
        <v>3125</v>
      </c>
      <c r="F4" s="2">
        <f>'28'!F29</f>
        <v>8040</v>
      </c>
      <c r="G4" s="2">
        <f>'28'!G29</f>
        <v>700</v>
      </c>
      <c r="H4" s="2">
        <f>'28'!H29</f>
        <v>17965</v>
      </c>
      <c r="I4" s="2">
        <f>'28'!I29</f>
        <v>955</v>
      </c>
      <c r="J4" s="2">
        <f>'28'!J29</f>
        <v>438</v>
      </c>
      <c r="K4" s="2">
        <f>'28'!K29</f>
        <v>550</v>
      </c>
      <c r="L4" s="2">
        <f>'28'!L29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703379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65" t="s">
        <v>39</v>
      </c>
      <c r="B29" s="66"/>
      <c r="C29" s="67"/>
      <c r="D29" s="48">
        <f>D4+D5-D28</f>
        <v>777620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606943</v>
      </c>
      <c r="E4" s="2">
        <f>'29'!E29</f>
        <v>3125</v>
      </c>
      <c r="F4" s="2">
        <f>'29'!F29</f>
        <v>8040</v>
      </c>
      <c r="G4" s="2">
        <f>'29'!G29</f>
        <v>700</v>
      </c>
      <c r="H4" s="2">
        <f>'29'!H29</f>
        <v>17965</v>
      </c>
      <c r="I4" s="2">
        <f>'29'!I29</f>
        <v>955</v>
      </c>
      <c r="J4" s="2">
        <f>'29'!J29</f>
        <v>438</v>
      </c>
      <c r="K4" s="2">
        <f>'29'!K29</f>
        <v>550</v>
      </c>
      <c r="L4" s="2">
        <f>'29'!L29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606943</v>
      </c>
      <c r="E4" s="2">
        <f>'30'!E29</f>
        <v>3125</v>
      </c>
      <c r="F4" s="2">
        <f>'30'!F29</f>
        <v>8040</v>
      </c>
      <c r="G4" s="2">
        <f>'30'!G29</f>
        <v>700</v>
      </c>
      <c r="H4" s="2">
        <f>'30'!H29</f>
        <v>17965</v>
      </c>
      <c r="I4" s="2">
        <f>'30'!I29</f>
        <v>955</v>
      </c>
      <c r="J4" s="2">
        <f>'30'!J29</f>
        <v>438</v>
      </c>
      <c r="K4" s="2">
        <f>'30'!K29</f>
        <v>550</v>
      </c>
      <c r="L4" s="2">
        <f>'30'!L29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779053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23122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23122</v>
      </c>
      <c r="N7" s="24">
        <f>D7+E7*20+F7*10+G7*9+H7*9+I7*191+J7*191+K7*182+L7*100</f>
        <v>25032</v>
      </c>
      <c r="O7" s="25">
        <f>M7*2.75%</f>
        <v>635.85500000000002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198</v>
      </c>
      <c r="R7" s="24">
        <f>M7-(M7*2.75%)+I7*191+J7*191+K7*182+L7*100-Q7</f>
        <v>24198.145</v>
      </c>
      <c r="S7" s="25">
        <f>M7*0.95%</f>
        <v>219.65899999999999</v>
      </c>
      <c r="T7" s="27">
        <f>S7-Q7</f>
        <v>21.658999999999992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16496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17996</v>
      </c>
      <c r="N8" s="24">
        <f t="shared" ref="N8:N27" si="1">D8+E8*20+F8*10+G8*9+H8*9+I8*191+J8*191+K8*182+L8*100</f>
        <v>17996</v>
      </c>
      <c r="O8" s="25">
        <f t="shared" ref="O8:O27" si="2">M8*2.75%</f>
        <v>494.89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</v>
      </c>
      <c r="R8" s="24">
        <f t="shared" ref="R8:R27" si="3">M8-(M8*2.75%)+I8*191+J8*191+K8*182+L8*100-Q8</f>
        <v>17291.11</v>
      </c>
      <c r="S8" s="25">
        <f t="shared" ref="S8:S27" si="4">M8*0.95%</f>
        <v>170.96199999999999</v>
      </c>
      <c r="T8" s="27">
        <f t="shared" ref="T8:T27" si="5">S8-Q8</f>
        <v>-39.038000000000011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41928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45578</v>
      </c>
      <c r="N9" s="24">
        <f t="shared" si="1"/>
        <v>49117</v>
      </c>
      <c r="O9" s="25">
        <f t="shared" si="2"/>
        <v>1253.395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421</v>
      </c>
      <c r="R9" s="24">
        <f t="shared" si="3"/>
        <v>47442.605000000003</v>
      </c>
      <c r="S9" s="25">
        <f t="shared" si="4"/>
        <v>432.99099999999999</v>
      </c>
      <c r="T9" s="27">
        <f t="shared" si="5"/>
        <v>11.990999999999985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13557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15957</v>
      </c>
      <c r="N10" s="24">
        <f t="shared" si="1"/>
        <v>18440</v>
      </c>
      <c r="O10" s="25">
        <f t="shared" si="2"/>
        <v>438.8175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</v>
      </c>
      <c r="R10" s="24">
        <f t="shared" si="3"/>
        <v>17946.182500000003</v>
      </c>
      <c r="S10" s="25">
        <f t="shared" si="4"/>
        <v>151.5915</v>
      </c>
      <c r="T10" s="27">
        <f t="shared" si="5"/>
        <v>96.591499999999996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29100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130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38100</v>
      </c>
      <c r="N11" s="24">
        <f t="shared" si="1"/>
        <v>44524</v>
      </c>
      <c r="O11" s="25">
        <f t="shared" si="2"/>
        <v>1047.75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211</v>
      </c>
      <c r="R11" s="24">
        <f t="shared" si="3"/>
        <v>43265.25</v>
      </c>
      <c r="S11" s="25">
        <f t="shared" si="4"/>
        <v>361.95</v>
      </c>
      <c r="T11" s="27">
        <f t="shared" si="5"/>
        <v>150.94999999999999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13151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14051</v>
      </c>
      <c r="N12" s="24">
        <f t="shared" si="1"/>
        <v>14051</v>
      </c>
      <c r="O12" s="25">
        <f t="shared" si="2"/>
        <v>386.40249999999997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67</v>
      </c>
      <c r="R12" s="24">
        <f t="shared" si="3"/>
        <v>13597.5975</v>
      </c>
      <c r="S12" s="25">
        <f t="shared" si="4"/>
        <v>133.4845</v>
      </c>
      <c r="T12" s="27">
        <f t="shared" si="5"/>
        <v>66.484499999999997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16194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16194</v>
      </c>
      <c r="N13" s="24">
        <f t="shared" si="1"/>
        <v>16194</v>
      </c>
      <c r="O13" s="25">
        <f t="shared" si="2"/>
        <v>445.33499999999998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15748.665000000001</v>
      </c>
      <c r="S13" s="25">
        <f t="shared" si="4"/>
        <v>153.84299999999999</v>
      </c>
      <c r="T13" s="27">
        <f t="shared" si="5"/>
        <v>153.84299999999999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23714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23714</v>
      </c>
      <c r="N14" s="24">
        <f t="shared" si="1"/>
        <v>24624</v>
      </c>
      <c r="O14" s="25">
        <f t="shared" si="2"/>
        <v>652.13499999999999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503</v>
      </c>
      <c r="R14" s="24">
        <f t="shared" si="3"/>
        <v>23468.865000000002</v>
      </c>
      <c r="S14" s="25">
        <f t="shared" si="4"/>
        <v>225.28299999999999</v>
      </c>
      <c r="T14" s="27">
        <f t="shared" si="5"/>
        <v>-277.71699999999998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67856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70616</v>
      </c>
      <c r="N15" s="24">
        <f t="shared" si="1"/>
        <v>75009</v>
      </c>
      <c r="O15" s="25">
        <f t="shared" si="2"/>
        <v>1941.94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599</v>
      </c>
      <c r="R15" s="24">
        <f t="shared" si="3"/>
        <v>72468.06</v>
      </c>
      <c r="S15" s="25">
        <f t="shared" si="4"/>
        <v>670.85199999999998</v>
      </c>
      <c r="T15" s="27">
        <f t="shared" si="5"/>
        <v>71.851999999999975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23023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28093</v>
      </c>
      <c r="N16" s="24">
        <f t="shared" si="1"/>
        <v>36953</v>
      </c>
      <c r="O16" s="25">
        <f t="shared" si="2"/>
        <v>772.5575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271</v>
      </c>
      <c r="R16" s="24">
        <f t="shared" si="3"/>
        <v>35909.442500000005</v>
      </c>
      <c r="S16" s="25">
        <f t="shared" si="4"/>
        <v>266.88349999999997</v>
      </c>
      <c r="T16" s="27">
        <f t="shared" si="5"/>
        <v>-4.1165000000000305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24685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26585</v>
      </c>
      <c r="N17" s="24">
        <f t="shared" si="1"/>
        <v>30405</v>
      </c>
      <c r="O17" s="25">
        <f t="shared" si="2"/>
        <v>731.08749999999998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301</v>
      </c>
      <c r="R17" s="24">
        <f t="shared" si="3"/>
        <v>29372.912499999999</v>
      </c>
      <c r="S17" s="25">
        <f t="shared" si="4"/>
        <v>252.5575</v>
      </c>
      <c r="T17" s="27">
        <f t="shared" si="5"/>
        <v>-48.442499999999995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27974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29174</v>
      </c>
      <c r="N18" s="24">
        <f t="shared" si="1"/>
        <v>31949</v>
      </c>
      <c r="O18" s="25">
        <f t="shared" si="2"/>
        <v>802.28499999999997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500</v>
      </c>
      <c r="R18" s="24">
        <f t="shared" si="3"/>
        <v>30646.715</v>
      </c>
      <c r="S18" s="25">
        <f t="shared" si="4"/>
        <v>277.15300000000002</v>
      </c>
      <c r="T18" s="27">
        <f t="shared" si="5"/>
        <v>-222.84699999999998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28196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31296</v>
      </c>
      <c r="N19" s="24">
        <f t="shared" si="1"/>
        <v>33206</v>
      </c>
      <c r="O19" s="25">
        <f t="shared" si="2"/>
        <v>860.64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440</v>
      </c>
      <c r="R19" s="24">
        <f t="shared" si="3"/>
        <v>31905.360000000001</v>
      </c>
      <c r="S19" s="25">
        <f t="shared" si="4"/>
        <v>297.31200000000001</v>
      </c>
      <c r="T19" s="27">
        <f t="shared" si="5"/>
        <v>-142.68799999999999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21593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22063</v>
      </c>
      <c r="N20" s="24">
        <f t="shared" si="1"/>
        <v>23546</v>
      </c>
      <c r="O20" s="25">
        <f t="shared" si="2"/>
        <v>606.73249999999996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352</v>
      </c>
      <c r="R20" s="24">
        <f t="shared" si="3"/>
        <v>22587.267500000002</v>
      </c>
      <c r="S20" s="25">
        <f t="shared" si="4"/>
        <v>209.5985</v>
      </c>
      <c r="T20" s="27">
        <f t="shared" si="5"/>
        <v>-142.4015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20170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22060</v>
      </c>
      <c r="N21" s="24">
        <f t="shared" si="1"/>
        <v>23779</v>
      </c>
      <c r="O21" s="25">
        <f t="shared" si="2"/>
        <v>606.65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90</v>
      </c>
      <c r="R21" s="24">
        <f t="shared" si="3"/>
        <v>23082.35</v>
      </c>
      <c r="S21" s="25">
        <f t="shared" si="4"/>
        <v>209.57</v>
      </c>
      <c r="T21" s="27">
        <f t="shared" si="5"/>
        <v>119.57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42765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49185</v>
      </c>
      <c r="N22" s="24">
        <f t="shared" si="1"/>
        <v>57027</v>
      </c>
      <c r="O22" s="25">
        <f t="shared" si="2"/>
        <v>1352.5875000000001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55274.412499999999</v>
      </c>
      <c r="S22" s="25">
        <f t="shared" si="4"/>
        <v>467.25749999999999</v>
      </c>
      <c r="T22" s="27">
        <f t="shared" si="5"/>
        <v>67.257499999999993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20236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20236</v>
      </c>
      <c r="N23" s="24">
        <f t="shared" si="1"/>
        <v>20236</v>
      </c>
      <c r="O23" s="25">
        <f t="shared" si="2"/>
        <v>556.49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</v>
      </c>
      <c r="R23" s="24">
        <f t="shared" si="3"/>
        <v>19489.509999999998</v>
      </c>
      <c r="S23" s="25">
        <f t="shared" si="4"/>
        <v>192.24199999999999</v>
      </c>
      <c r="T23" s="27">
        <f t="shared" si="5"/>
        <v>2.2419999999999902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73821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74901</v>
      </c>
      <c r="N24" s="24">
        <f t="shared" si="1"/>
        <v>89947</v>
      </c>
      <c r="O24" s="25">
        <f t="shared" si="2"/>
        <v>2059.7775000000001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398</v>
      </c>
      <c r="R24" s="24">
        <f t="shared" si="3"/>
        <v>87489.222500000003</v>
      </c>
      <c r="S24" s="25">
        <f t="shared" si="4"/>
        <v>711.55949999999996</v>
      </c>
      <c r="T24" s="27">
        <f t="shared" si="5"/>
        <v>313.55949999999996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21303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190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26653</v>
      </c>
      <c r="N25" s="24">
        <f t="shared" si="1"/>
        <v>29291</v>
      </c>
      <c r="O25" s="25">
        <f t="shared" si="2"/>
        <v>732.95749999999998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289</v>
      </c>
      <c r="R25" s="24">
        <f t="shared" si="3"/>
        <v>28269.0425</v>
      </c>
      <c r="S25" s="25">
        <f t="shared" si="4"/>
        <v>253.20349999999999</v>
      </c>
      <c r="T25" s="27">
        <f t="shared" si="5"/>
        <v>-35.796500000000009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29419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90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31569</v>
      </c>
      <c r="N26" s="24">
        <f t="shared" si="1"/>
        <v>42793</v>
      </c>
      <c r="O26" s="25">
        <f t="shared" si="2"/>
        <v>868.14750000000004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258</v>
      </c>
      <c r="R26" s="24">
        <f t="shared" si="3"/>
        <v>41666.852500000001</v>
      </c>
      <c r="S26" s="25">
        <f t="shared" si="4"/>
        <v>299.90550000000002</v>
      </c>
      <c r="T26" s="27">
        <f t="shared" si="5"/>
        <v>41.905500000000018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20935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20935</v>
      </c>
      <c r="N27" s="40">
        <f t="shared" si="1"/>
        <v>22654</v>
      </c>
      <c r="O27" s="25">
        <f t="shared" si="2"/>
        <v>575.71249999999998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21778.287499999999</v>
      </c>
      <c r="S27" s="42">
        <f t="shared" si="4"/>
        <v>198.88249999999999</v>
      </c>
      <c r="T27" s="43">
        <f t="shared" si="5"/>
        <v>-101.11750000000001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599238</v>
      </c>
      <c r="E28" s="45">
        <f t="shared" si="6"/>
        <v>500</v>
      </c>
      <c r="F28" s="45">
        <f t="shared" ref="F28:T28" si="7">SUM(F7:F27)</f>
        <v>860</v>
      </c>
      <c r="G28" s="45">
        <f t="shared" si="7"/>
        <v>350</v>
      </c>
      <c r="H28" s="45">
        <f t="shared" si="7"/>
        <v>3010</v>
      </c>
      <c r="I28" s="45">
        <f t="shared" si="7"/>
        <v>288</v>
      </c>
      <c r="J28" s="45">
        <f t="shared" si="7"/>
        <v>3</v>
      </c>
      <c r="K28" s="45">
        <f t="shared" si="7"/>
        <v>127</v>
      </c>
      <c r="L28" s="45">
        <f t="shared" si="7"/>
        <v>0</v>
      </c>
      <c r="M28" s="45">
        <f t="shared" si="7"/>
        <v>648078</v>
      </c>
      <c r="N28" s="45">
        <f t="shared" si="7"/>
        <v>726773</v>
      </c>
      <c r="O28" s="46">
        <f t="shared" si="7"/>
        <v>17822.145</v>
      </c>
      <c r="P28" s="45">
        <f t="shared" si="7"/>
        <v>0</v>
      </c>
      <c r="Q28" s="45">
        <f t="shared" si="7"/>
        <v>6053</v>
      </c>
      <c r="R28" s="45">
        <f t="shared" si="7"/>
        <v>702897.85499999998</v>
      </c>
      <c r="S28" s="45">
        <f t="shared" si="7"/>
        <v>6156.741</v>
      </c>
      <c r="T28" s="47">
        <f t="shared" si="7"/>
        <v>103.74099999999981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13" sqref="E13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1" t="s">
        <v>56</v>
      </c>
      <c r="B1" s="82"/>
      <c r="C1" s="82"/>
      <c r="D1" s="83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0</v>
      </c>
      <c r="D3" s="53">
        <f>B3-C3</f>
        <v>60000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1500</v>
      </c>
      <c r="D4" s="53">
        <f t="shared" ref="D4:D23" si="0">B4-C4</f>
        <v>33500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3650</v>
      </c>
      <c r="D5" s="53">
        <f t="shared" si="0"/>
        <v>71350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2400</v>
      </c>
      <c r="D6" s="53">
        <f t="shared" si="0"/>
        <v>27600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9000</v>
      </c>
      <c r="D7" s="53">
        <f t="shared" si="0"/>
        <v>26000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0</v>
      </c>
      <c r="D9" s="53">
        <f t="shared" si="0"/>
        <v>30000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0</v>
      </c>
      <c r="D10" s="53">
        <f t="shared" si="0"/>
        <v>70000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2760</v>
      </c>
      <c r="D11" s="53">
        <f t="shared" si="0"/>
        <v>67240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5070</v>
      </c>
      <c r="D12" s="53">
        <f t="shared" si="0"/>
        <v>64930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1900</v>
      </c>
      <c r="D13" s="53">
        <f t="shared" si="0"/>
        <v>53100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1200</v>
      </c>
      <c r="D14" s="53">
        <f t="shared" si="0"/>
        <v>38800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3100</v>
      </c>
      <c r="D15" s="53">
        <f t="shared" si="0"/>
        <v>51900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470</v>
      </c>
      <c r="D16" s="53">
        <f t="shared" si="0"/>
        <v>29530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1890</v>
      </c>
      <c r="D17" s="53">
        <f t="shared" si="0"/>
        <v>28110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6420</v>
      </c>
      <c r="D18" s="53">
        <f t="shared" si="0"/>
        <v>68580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0</v>
      </c>
      <c r="D19" s="53">
        <f t="shared" si="0"/>
        <v>30000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1080</v>
      </c>
      <c r="D20" s="53">
        <f t="shared" si="0"/>
        <v>73920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5350</v>
      </c>
      <c r="D21" s="53">
        <f t="shared" si="0"/>
        <v>29650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2150</v>
      </c>
      <c r="D22" s="53">
        <f t="shared" si="0"/>
        <v>32850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48840</v>
      </c>
      <c r="D24" s="58">
        <f t="shared" si="1"/>
        <v>951160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I23" sqref="I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8" t="s">
        <v>57</v>
      </c>
      <c r="B3" s="78"/>
      <c r="C3" s="7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80"/>
      <c r="D4" s="2">
        <f>'3'!D29</f>
        <v>777620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80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/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8738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9278</v>
      </c>
      <c r="N19" s="24">
        <f t="shared" si="1"/>
        <v>11188</v>
      </c>
      <c r="O19" s="25">
        <f t="shared" si="2"/>
        <v>255.14500000000001</v>
      </c>
      <c r="P19" s="26">
        <v>1087</v>
      </c>
      <c r="Q19" s="26">
        <v>90</v>
      </c>
      <c r="R19" s="24">
        <f t="shared" si="3"/>
        <v>10842.855</v>
      </c>
      <c r="S19" s="25">
        <f t="shared" si="4"/>
        <v>88.140999999999991</v>
      </c>
      <c r="T19" s="27">
        <f t="shared" si="5"/>
        <v>-1.8590000000000089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6554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7704</v>
      </c>
      <c r="N26" s="24">
        <f t="shared" si="1"/>
        <v>14344</v>
      </c>
      <c r="O26" s="25">
        <f t="shared" si="2"/>
        <v>211.86</v>
      </c>
      <c r="P26" s="26">
        <v>1500</v>
      </c>
      <c r="Q26" s="26">
        <v>77</v>
      </c>
      <c r="R26" s="24">
        <f t="shared" si="3"/>
        <v>14055.14</v>
      </c>
      <c r="S26" s="25">
        <f t="shared" si="4"/>
        <v>73.188000000000002</v>
      </c>
      <c r="T26" s="27">
        <f t="shared" si="5"/>
        <v>-3.8119999999999976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5051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5051</v>
      </c>
      <c r="N27" s="40">
        <f t="shared" si="1"/>
        <v>5051</v>
      </c>
      <c r="O27" s="25">
        <f t="shared" si="2"/>
        <v>138.9025</v>
      </c>
      <c r="P27" s="41"/>
      <c r="Q27" s="41">
        <v>100</v>
      </c>
      <c r="R27" s="24">
        <f t="shared" si="3"/>
        <v>4812.0974999999999</v>
      </c>
      <c r="S27" s="42">
        <f t="shared" si="4"/>
        <v>47.984499999999997</v>
      </c>
      <c r="T27" s="43">
        <f t="shared" si="5"/>
        <v>-52.015500000000003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170677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190527</v>
      </c>
      <c r="N28" s="45">
        <f t="shared" si="7"/>
        <v>218909</v>
      </c>
      <c r="O28" s="46">
        <f t="shared" si="7"/>
        <v>5239.4924999999994</v>
      </c>
      <c r="P28" s="45">
        <f t="shared" si="7"/>
        <v>20787</v>
      </c>
      <c r="Q28" s="45">
        <f t="shared" si="7"/>
        <v>1797</v>
      </c>
      <c r="R28" s="45">
        <f t="shared" si="7"/>
        <v>211872.50750000004</v>
      </c>
      <c r="S28" s="45">
        <f t="shared" si="7"/>
        <v>1810.0065000000004</v>
      </c>
      <c r="T28" s="47">
        <f t="shared" si="7"/>
        <v>13.006499999999946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606943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9" sqref="G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606943</v>
      </c>
      <c r="E4" s="2">
        <f>'5'!E29</f>
        <v>3125</v>
      </c>
      <c r="F4" s="2">
        <f>'5'!F29</f>
        <v>8040</v>
      </c>
      <c r="G4" s="2">
        <f>'5'!G29</f>
        <v>700</v>
      </c>
      <c r="H4" s="2">
        <f>'5'!H29</f>
        <v>17965</v>
      </c>
      <c r="I4" s="2">
        <f>'5'!I29</f>
        <v>955</v>
      </c>
      <c r="J4" s="2">
        <f>'5'!J29</f>
        <v>438</v>
      </c>
      <c r="K4" s="2">
        <f>'5'!K29</f>
        <v>550</v>
      </c>
      <c r="L4" s="2">
        <f>'5'!L29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606943</v>
      </c>
      <c r="E4" s="2">
        <f>'6'!E29</f>
        <v>3125</v>
      </c>
      <c r="F4" s="2">
        <f>'6'!F29</f>
        <v>8040</v>
      </c>
      <c r="G4" s="2">
        <f>'6'!G29</f>
        <v>700</v>
      </c>
      <c r="H4" s="2">
        <f>'6'!H29</f>
        <v>17965</v>
      </c>
      <c r="I4" s="2">
        <f>'6'!I29</f>
        <v>955</v>
      </c>
      <c r="J4" s="2">
        <f>'6'!J29</f>
        <v>438</v>
      </c>
      <c r="K4" s="2">
        <f>'6'!K29</f>
        <v>550</v>
      </c>
      <c r="L4" s="2">
        <f>'6'!L29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606943</v>
      </c>
      <c r="E4" s="2">
        <f>'7'!E29</f>
        <v>3125</v>
      </c>
      <c r="F4" s="2">
        <f>'7'!F29</f>
        <v>8040</v>
      </c>
      <c r="G4" s="2">
        <f>'7'!G29</f>
        <v>700</v>
      </c>
      <c r="H4" s="2">
        <f>'7'!H29</f>
        <v>17965</v>
      </c>
      <c r="I4" s="2">
        <f>'7'!I29</f>
        <v>955</v>
      </c>
      <c r="J4" s="2">
        <f>'7'!J29</f>
        <v>438</v>
      </c>
      <c r="K4" s="2">
        <f>'7'!K29</f>
        <v>550</v>
      </c>
      <c r="L4" s="2">
        <f>'7'!L29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606943</v>
      </c>
      <c r="E4" s="2">
        <f>'8'!E29</f>
        <v>3125</v>
      </c>
      <c r="F4" s="2">
        <f>'8'!F29</f>
        <v>8040</v>
      </c>
      <c r="G4" s="2">
        <f>'8'!G29</f>
        <v>700</v>
      </c>
      <c r="H4" s="2">
        <f>'8'!H29</f>
        <v>17965</v>
      </c>
      <c r="I4" s="2">
        <f>'8'!I29</f>
        <v>955</v>
      </c>
      <c r="J4" s="2">
        <f>'8'!J29</f>
        <v>438</v>
      </c>
      <c r="K4" s="2">
        <f>'8'!K29</f>
        <v>550</v>
      </c>
      <c r="L4" s="2">
        <f>'8'!L29</f>
        <v>0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606943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2021-08-07T05:36:22Z</dcterms:modified>
</cp:coreProperties>
</file>