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82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15" i="5" l="1"/>
  <c r="D9" i="34" l="1"/>
  <c r="D19" i="34"/>
  <c r="D23" i="34"/>
  <c r="C9" i="34"/>
  <c r="C19" i="34"/>
  <c r="C23" i="34"/>
  <c r="B24" i="34"/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C14" i="34" s="1"/>
  <c r="D14" i="34" s="1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J28" i="33" s="1"/>
  <c r="K15" i="33"/>
  <c r="L15" i="33"/>
  <c r="L28" i="33" s="1"/>
  <c r="L29" i="33" s="1"/>
  <c r="E14" i="33"/>
  <c r="F14" i="33"/>
  <c r="G14" i="33"/>
  <c r="H14" i="33"/>
  <c r="C10" i="34" s="1"/>
  <c r="D10" i="34" s="1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C15" i="34" l="1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M7" i="33"/>
  <c r="S7" i="33" s="1"/>
  <c r="T7" i="33" s="1"/>
  <c r="N7" i="33"/>
  <c r="R9" i="33"/>
  <c r="R21" i="33"/>
  <c r="R23" i="33"/>
  <c r="R27" i="33"/>
  <c r="O9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<sst xmlns="http://schemas.openxmlformats.org/spreadsheetml/2006/main" count="1513" uniqueCount="61">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</sst>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G7" sqref="G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62" t="s">
        <v>38</v>
      </c>
      <c r="B28" s="63"/>
      <c r="C28" s="64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65" t="s">
        <v>39</v>
      </c>
      <c r="B29" s="66"/>
      <c r="C29" s="67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'9'!D29</f>
        <v>470979</v>
      </c>
      <c r="E4" s="2">
        <f>'9'!E29</f>
        <v>2725</v>
      </c>
      <c r="F4" s="2">
        <f>'9'!F29</f>
        <v>7270</v>
      </c>
      <c r="G4" s="2">
        <f>'9'!G29</f>
        <v>430</v>
      </c>
      <c r="H4" s="2">
        <f>'9'!H29</f>
        <v>16515</v>
      </c>
      <c r="I4" s="2">
        <f>'9'!I29</f>
        <v>839</v>
      </c>
      <c r="J4" s="2">
        <f>'9'!J29</f>
        <v>438</v>
      </c>
      <c r="K4" s="2">
        <f>'9'!K29</f>
        <v>481</v>
      </c>
      <c r="L4" s="2">
        <f>'9'!L29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'10'!D29</f>
        <v>470979</v>
      </c>
      <c r="E4" s="2">
        <f>'10'!E29</f>
        <v>2725</v>
      </c>
      <c r="F4" s="2">
        <f>'10'!F29</f>
        <v>7270</v>
      </c>
      <c r="G4" s="2">
        <f>'10'!G29</f>
        <v>430</v>
      </c>
      <c r="H4" s="2">
        <f>'10'!H29</f>
        <v>16515</v>
      </c>
      <c r="I4" s="2">
        <f>'10'!I29</f>
        <v>839</v>
      </c>
      <c r="J4" s="2">
        <f>'10'!J29</f>
        <v>438</v>
      </c>
      <c r="K4" s="2">
        <f>'10'!K29</f>
        <v>481</v>
      </c>
      <c r="L4" s="2">
        <f>'10'!L29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'11'!D29</f>
        <v>470979</v>
      </c>
      <c r="E4" s="2">
        <f>'11'!E29</f>
        <v>2725</v>
      </c>
      <c r="F4" s="2">
        <f>'11'!F29</f>
        <v>7270</v>
      </c>
      <c r="G4" s="2">
        <f>'11'!G29</f>
        <v>430</v>
      </c>
      <c r="H4" s="2">
        <f>'11'!H29</f>
        <v>16515</v>
      </c>
      <c r="I4" s="2">
        <f>'11'!I29</f>
        <v>839</v>
      </c>
      <c r="J4" s="2">
        <f>'11'!J29</f>
        <v>438</v>
      </c>
      <c r="K4" s="2">
        <f>'11'!K29</f>
        <v>481</v>
      </c>
      <c r="L4" s="2">
        <f>'11'!L29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'12'!D29</f>
        <v>470979</v>
      </c>
      <c r="E4" s="2">
        <f>'12'!E29</f>
        <v>2725</v>
      </c>
      <c r="F4" s="2">
        <f>'12'!F29</f>
        <v>7270</v>
      </c>
      <c r="G4" s="2">
        <f>'12'!G29</f>
        <v>430</v>
      </c>
      <c r="H4" s="2">
        <f>'12'!H29</f>
        <v>16515</v>
      </c>
      <c r="I4" s="2">
        <f>'12'!I29</f>
        <v>839</v>
      </c>
      <c r="J4" s="2">
        <f>'12'!J29</f>
        <v>438</v>
      </c>
      <c r="K4" s="2">
        <f>'12'!K29</f>
        <v>481</v>
      </c>
      <c r="L4" s="2">
        <f>'12'!L29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'13'!D29</f>
        <v>470979</v>
      </c>
      <c r="E4" s="2">
        <f>'13'!E29</f>
        <v>2725</v>
      </c>
      <c r="F4" s="2">
        <f>'13'!F29</f>
        <v>7270</v>
      </c>
      <c r="G4" s="2">
        <f>'13'!G29</f>
        <v>430</v>
      </c>
      <c r="H4" s="2">
        <f>'13'!H29</f>
        <v>16515</v>
      </c>
      <c r="I4" s="2">
        <f>'13'!I29</f>
        <v>839</v>
      </c>
      <c r="J4" s="2">
        <f>'13'!J29</f>
        <v>438</v>
      </c>
      <c r="K4" s="2">
        <f>'13'!K29</f>
        <v>481</v>
      </c>
      <c r="L4" s="2">
        <f>'13'!L29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'14'!D29</f>
        <v>470979</v>
      </c>
      <c r="E4" s="2">
        <f>'14'!E29</f>
        <v>2725</v>
      </c>
      <c r="F4" s="2">
        <f>'14'!F29</f>
        <v>7270</v>
      </c>
      <c r="G4" s="2">
        <f>'14'!G29</f>
        <v>430</v>
      </c>
      <c r="H4" s="2">
        <f>'14'!H29</f>
        <v>16515</v>
      </c>
      <c r="I4" s="2">
        <f>'14'!I29</f>
        <v>839</v>
      </c>
      <c r="J4" s="2">
        <f>'14'!J29</f>
        <v>438</v>
      </c>
      <c r="K4" s="2">
        <f>'14'!K29</f>
        <v>481</v>
      </c>
      <c r="L4" s="2">
        <f>'14'!L29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'15'!D29</f>
        <v>470979</v>
      </c>
      <c r="E4" s="2">
        <f>'15'!E29</f>
        <v>2725</v>
      </c>
      <c r="F4" s="2">
        <f>'15'!F29</f>
        <v>7270</v>
      </c>
      <c r="G4" s="2">
        <f>'15'!G29</f>
        <v>430</v>
      </c>
      <c r="H4" s="2">
        <f>'15'!H29</f>
        <v>16515</v>
      </c>
      <c r="I4" s="2">
        <f>'15'!I29</f>
        <v>839</v>
      </c>
      <c r="J4" s="2">
        <f>'15'!J29</f>
        <v>438</v>
      </c>
      <c r="K4" s="2">
        <f>'15'!K29</f>
        <v>481</v>
      </c>
      <c r="L4" s="2">
        <f>'15'!L29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'16'!D29</f>
        <v>470979</v>
      </c>
      <c r="E4" s="2">
        <f>'16'!E29</f>
        <v>2725</v>
      </c>
      <c r="F4" s="2">
        <f>'16'!F29</f>
        <v>7270</v>
      </c>
      <c r="G4" s="2">
        <f>'16'!G29</f>
        <v>430</v>
      </c>
      <c r="H4" s="2">
        <f>'16'!H29</f>
        <v>16515</v>
      </c>
      <c r="I4" s="2">
        <f>'16'!I29</f>
        <v>839</v>
      </c>
      <c r="J4" s="2">
        <f>'16'!J29</f>
        <v>438</v>
      </c>
      <c r="K4" s="2">
        <f>'16'!K29</f>
        <v>481</v>
      </c>
      <c r="L4" s="2">
        <f>'16'!L29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'17'!D29</f>
        <v>470979</v>
      </c>
      <c r="E4" s="2">
        <f>'17'!E29</f>
        <v>2725</v>
      </c>
      <c r="F4" s="2">
        <f>'17'!F29</f>
        <v>7270</v>
      </c>
      <c r="G4" s="2">
        <f>'17'!G29</f>
        <v>430</v>
      </c>
      <c r="H4" s="2">
        <f>'17'!H29</f>
        <v>16515</v>
      </c>
      <c r="I4" s="2">
        <f>'17'!I29</f>
        <v>839</v>
      </c>
      <c r="J4" s="2">
        <f>'17'!J29</f>
        <v>438</v>
      </c>
      <c r="K4" s="2">
        <f>'17'!K29</f>
        <v>481</v>
      </c>
      <c r="L4" s="2">
        <f>'17'!L29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'18'!D29</f>
        <v>470979</v>
      </c>
      <c r="E4" s="2">
        <f>'18'!E29</f>
        <v>2725</v>
      </c>
      <c r="F4" s="2">
        <f>'18'!F29</f>
        <v>7270</v>
      </c>
      <c r="G4" s="2">
        <f>'18'!G29</f>
        <v>430</v>
      </c>
      <c r="H4" s="2">
        <f>'18'!H29</f>
        <v>16515</v>
      </c>
      <c r="I4" s="2">
        <f>'18'!I29</f>
        <v>839</v>
      </c>
      <c r="J4" s="2">
        <f>'18'!J29</f>
        <v>438</v>
      </c>
      <c r="K4" s="2">
        <f>'18'!K29</f>
        <v>481</v>
      </c>
      <c r="L4" s="2">
        <f>'18'!L29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49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'1'!D29</f>
        <v>478654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8715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8715</v>
      </c>
      <c r="N18" s="24">
        <f t="shared" si="1"/>
        <v>9670</v>
      </c>
      <c r="O18" s="25">
        <f t="shared" si="2"/>
        <v>239.66249999999999</v>
      </c>
      <c r="P18" s="26"/>
      <c r="Q18" s="26">
        <v>150</v>
      </c>
      <c r="R18" s="24">
        <f t="shared" si="3"/>
        <v>9280.3374999999996</v>
      </c>
      <c r="S18" s="25">
        <f t="shared" si="4"/>
        <v>82.792500000000004</v>
      </c>
      <c r="T18" s="27">
        <f t="shared" si="5"/>
        <v>-67.207499999999996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86964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92044</v>
      </c>
      <c r="N28" s="45">
        <f t="shared" si="7"/>
        <v>97738</v>
      </c>
      <c r="O28" s="46">
        <f t="shared" si="7"/>
        <v>2531.21</v>
      </c>
      <c r="P28" s="45">
        <f t="shared" si="7"/>
        <v>0</v>
      </c>
      <c r="Q28" s="45">
        <f t="shared" si="7"/>
        <v>677</v>
      </c>
      <c r="R28" s="45">
        <f t="shared" si="7"/>
        <v>94529.79</v>
      </c>
      <c r="S28" s="45">
        <f t="shared" si="7"/>
        <v>874.41800000000001</v>
      </c>
      <c r="T28" s="47">
        <f t="shared" si="7"/>
        <v>197.41800000000001</v>
      </c>
    </row>
    <row r="29" spans="1:20" ht="15.75" thickBot="1" x14ac:dyDescent="0.3">
      <c r="A29" s="65" t="s">
        <v>39</v>
      </c>
      <c r="B29" s="66"/>
      <c r="C29" s="67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'19'!D29</f>
        <v>470979</v>
      </c>
      <c r="E4" s="2">
        <f>'19'!E29</f>
        <v>2725</v>
      </c>
      <c r="F4" s="2">
        <f>'19'!F29</f>
        <v>7270</v>
      </c>
      <c r="G4" s="2">
        <f>'19'!G29</f>
        <v>430</v>
      </c>
      <c r="H4" s="2">
        <f>'19'!H29</f>
        <v>16515</v>
      </c>
      <c r="I4" s="2">
        <f>'19'!I29</f>
        <v>839</v>
      </c>
      <c r="J4" s="2">
        <f>'19'!J29</f>
        <v>438</v>
      </c>
      <c r="K4" s="2">
        <f>'19'!K29</f>
        <v>481</v>
      </c>
      <c r="L4" s="2">
        <f>'19'!L29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'20'!D29</f>
        <v>470979</v>
      </c>
      <c r="E4" s="2">
        <f>'20'!E29</f>
        <v>2725</v>
      </c>
      <c r="F4" s="2">
        <f>'20'!F29</f>
        <v>7270</v>
      </c>
      <c r="G4" s="2">
        <f>'20'!G29</f>
        <v>430</v>
      </c>
      <c r="H4" s="2">
        <f>'20'!H29</f>
        <v>16515</v>
      </c>
      <c r="I4" s="2">
        <f>'20'!I29</f>
        <v>839</v>
      </c>
      <c r="J4" s="2">
        <f>'20'!J29</f>
        <v>438</v>
      </c>
      <c r="K4" s="2">
        <f>'20'!K29</f>
        <v>481</v>
      </c>
      <c r="L4" s="2">
        <f>'20'!L29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'21'!D29</f>
        <v>470979</v>
      </c>
      <c r="E4" s="2">
        <f>'21'!E29</f>
        <v>2725</v>
      </c>
      <c r="F4" s="2">
        <f>'21'!F29</f>
        <v>7270</v>
      </c>
      <c r="G4" s="2">
        <f>'21'!G29</f>
        <v>430</v>
      </c>
      <c r="H4" s="2">
        <f>'21'!H29</f>
        <v>16515</v>
      </c>
      <c r="I4" s="2">
        <f>'21'!I29</f>
        <v>839</v>
      </c>
      <c r="J4" s="2">
        <f>'21'!J29</f>
        <v>438</v>
      </c>
      <c r="K4" s="2">
        <f>'21'!K29</f>
        <v>481</v>
      </c>
      <c r="L4" s="2">
        <f>'21'!L29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'22'!D29</f>
        <v>470979</v>
      </c>
      <c r="E4" s="2">
        <f>'22'!E29</f>
        <v>2725</v>
      </c>
      <c r="F4" s="2">
        <f>'22'!F29</f>
        <v>7270</v>
      </c>
      <c r="G4" s="2">
        <f>'22'!G29</f>
        <v>430</v>
      </c>
      <c r="H4" s="2">
        <f>'22'!H29</f>
        <v>16515</v>
      </c>
      <c r="I4" s="2">
        <f>'22'!I29</f>
        <v>839</v>
      </c>
      <c r="J4" s="2">
        <f>'22'!J29</f>
        <v>438</v>
      </c>
      <c r="K4" s="2">
        <f>'22'!K29</f>
        <v>481</v>
      </c>
      <c r="L4" s="2">
        <f>'22'!L29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'23'!D29</f>
        <v>470979</v>
      </c>
      <c r="E4" s="2">
        <f>'23'!E29</f>
        <v>2725</v>
      </c>
      <c r="F4" s="2">
        <f>'23'!F29</f>
        <v>7270</v>
      </c>
      <c r="G4" s="2">
        <f>'23'!G29</f>
        <v>430</v>
      </c>
      <c r="H4" s="2">
        <f>'23'!H29</f>
        <v>16515</v>
      </c>
      <c r="I4" s="2">
        <f>'23'!I29</f>
        <v>839</v>
      </c>
      <c r="J4" s="2">
        <f>'23'!J29</f>
        <v>438</v>
      </c>
      <c r="K4" s="2">
        <f>'23'!K29</f>
        <v>481</v>
      </c>
      <c r="L4" s="2">
        <f>'23'!L29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'24'!D29</f>
        <v>470979</v>
      </c>
      <c r="E4" s="2">
        <f>'24'!E29</f>
        <v>2725</v>
      </c>
      <c r="F4" s="2">
        <f>'24'!F29</f>
        <v>7270</v>
      </c>
      <c r="G4" s="2">
        <f>'24'!G29</f>
        <v>430</v>
      </c>
      <c r="H4" s="2">
        <f>'24'!H29</f>
        <v>16515</v>
      </c>
      <c r="I4" s="2">
        <f>'24'!I29</f>
        <v>839</v>
      </c>
      <c r="J4" s="2">
        <f>'24'!J29</f>
        <v>438</v>
      </c>
      <c r="K4" s="2">
        <f>'24'!K29</f>
        <v>481</v>
      </c>
      <c r="L4" s="2">
        <f>'24'!L29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'25'!D29</f>
        <v>470979</v>
      </c>
      <c r="E4" s="2">
        <f>'25'!E29</f>
        <v>2725</v>
      </c>
      <c r="F4" s="2">
        <f>'25'!F29</f>
        <v>7270</v>
      </c>
      <c r="G4" s="2">
        <f>'25'!G29</f>
        <v>430</v>
      </c>
      <c r="H4" s="2">
        <f>'25'!H29</f>
        <v>16515</v>
      </c>
      <c r="I4" s="2">
        <f>'25'!I29</f>
        <v>839</v>
      </c>
      <c r="J4" s="2">
        <f>'25'!J29</f>
        <v>438</v>
      </c>
      <c r="K4" s="2">
        <f>'25'!K29</f>
        <v>481</v>
      </c>
      <c r="L4" s="2">
        <f>'25'!L29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'26'!D29</f>
        <v>470979</v>
      </c>
      <c r="E4" s="2">
        <f>'26'!E29</f>
        <v>2725</v>
      </c>
      <c r="F4" s="2">
        <f>'26'!F29</f>
        <v>7270</v>
      </c>
      <c r="G4" s="2">
        <f>'26'!G29</f>
        <v>430</v>
      </c>
      <c r="H4" s="2">
        <f>'26'!H29</f>
        <v>16515</v>
      </c>
      <c r="I4" s="2">
        <f>'26'!I29</f>
        <v>839</v>
      </c>
      <c r="J4" s="2">
        <f>'26'!J29</f>
        <v>438</v>
      </c>
      <c r="K4" s="2">
        <f>'26'!K29</f>
        <v>481</v>
      </c>
      <c r="L4" s="2">
        <f>'26'!L29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'27'!D29</f>
        <v>470979</v>
      </c>
      <c r="E4" s="2">
        <f>'27'!E29</f>
        <v>2725</v>
      </c>
      <c r="F4" s="2">
        <f>'27'!F29</f>
        <v>7270</v>
      </c>
      <c r="G4" s="2">
        <f>'27'!G29</f>
        <v>430</v>
      </c>
      <c r="H4" s="2">
        <f>'27'!H29</f>
        <v>16515</v>
      </c>
      <c r="I4" s="2">
        <f>'27'!I29</f>
        <v>839</v>
      </c>
      <c r="J4" s="2">
        <f>'27'!J29</f>
        <v>438</v>
      </c>
      <c r="K4" s="2">
        <f>'27'!K29</f>
        <v>481</v>
      </c>
      <c r="L4" s="2">
        <f>'27'!L29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'28'!D29</f>
        <v>470979</v>
      </c>
      <c r="E4" s="2">
        <f>'28'!E29</f>
        <v>2725</v>
      </c>
      <c r="F4" s="2">
        <f>'28'!F29</f>
        <v>7270</v>
      </c>
      <c r="G4" s="2">
        <f>'28'!G29</f>
        <v>430</v>
      </c>
      <c r="H4" s="2">
        <f>'28'!H29</f>
        <v>16515</v>
      </c>
      <c r="I4" s="2">
        <f>'28'!I29</f>
        <v>839</v>
      </c>
      <c r="J4" s="2">
        <f>'28'!J29</f>
        <v>438</v>
      </c>
      <c r="K4" s="2">
        <f>'28'!K29</f>
        <v>481</v>
      </c>
      <c r="L4" s="2">
        <f>'28'!L29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'2'!D29</f>
        <v>703379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65" t="s">
        <v>39</v>
      </c>
      <c r="B29" s="66"/>
      <c r="C29" s="67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'29'!D29</f>
        <v>470979</v>
      </c>
      <c r="E4" s="2">
        <f>'29'!E29</f>
        <v>2725</v>
      </c>
      <c r="F4" s="2">
        <f>'29'!F29</f>
        <v>7270</v>
      </c>
      <c r="G4" s="2">
        <f>'29'!G29</f>
        <v>430</v>
      </c>
      <c r="H4" s="2">
        <f>'29'!H29</f>
        <v>16515</v>
      </c>
      <c r="I4" s="2">
        <f>'29'!I29</f>
        <v>839</v>
      </c>
      <c r="J4" s="2">
        <f>'29'!J29</f>
        <v>438</v>
      </c>
      <c r="K4" s="2">
        <f>'29'!K29</f>
        <v>481</v>
      </c>
      <c r="L4" s="2">
        <f>'29'!L29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'30'!D29</f>
        <v>470979</v>
      </c>
      <c r="E4" s="2">
        <f>'30'!E29</f>
        <v>2725</v>
      </c>
      <c r="F4" s="2">
        <f>'30'!F29</f>
        <v>7270</v>
      </c>
      <c r="G4" s="2">
        <f>'30'!G29</f>
        <v>430</v>
      </c>
      <c r="H4" s="2">
        <f>'30'!H29</f>
        <v>16515</v>
      </c>
      <c r="I4" s="2">
        <f>'30'!I29</f>
        <v>839</v>
      </c>
      <c r="J4" s="2">
        <f>'30'!J29</f>
        <v>438</v>
      </c>
      <c r="K4" s="2">
        <f>'30'!K29</f>
        <v>481</v>
      </c>
      <c r="L4" s="2">
        <f>'30'!L29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1090741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39436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41606</v>
      </c>
      <c r="N7" s="24">
        <f>D7+E7*20+F7*10+G7*9+H7*9+I7*191+J7*191+K7*182+L7*100</f>
        <v>47336</v>
      </c>
      <c r="O7" s="25">
        <f>M7*2.75%</f>
        <v>1144.165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378</v>
      </c>
      <c r="R7" s="24">
        <f>M7-(M7*2.75%)+I7*191+J7*191+K7*182+L7*100-Q7</f>
        <v>45813.834999999999</v>
      </c>
      <c r="S7" s="25">
        <f>M7*0.95%</f>
        <v>395.25700000000001</v>
      </c>
      <c r="T7" s="27">
        <f>S7-Q7</f>
        <v>17.257000000000005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25395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29315</v>
      </c>
      <c r="N8" s="24">
        <f t="shared" ref="N8:N27" si="1">D8+E8*20+F8*10+G8*9+H8*9+I8*191+J8*191+K8*182+L8*100</f>
        <v>29315</v>
      </c>
      <c r="O8" s="25">
        <f t="shared" ref="O8:O27" si="2">M8*2.75%</f>
        <v>806.16250000000002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340</v>
      </c>
      <c r="R8" s="24">
        <f t="shared" ref="R8:R27" si="3">M8-(M8*2.75%)+I8*191+J8*191+K8*182+L8*100-Q8</f>
        <v>28168.837500000001</v>
      </c>
      <c r="S8" s="25">
        <f t="shared" ref="S8:S27" si="4">M8*0.95%</f>
        <v>278.49250000000001</v>
      </c>
      <c r="T8" s="27">
        <f t="shared" ref="T8:T27" si="5">S8-Q8</f>
        <v>-61.507499999999993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74139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20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850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87869</v>
      </c>
      <c r="N9" s="24">
        <f t="shared" si="1"/>
        <v>92318</v>
      </c>
      <c r="O9" s="25">
        <f t="shared" si="2"/>
        <v>2416.3975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718</v>
      </c>
      <c r="R9" s="24">
        <f t="shared" si="3"/>
        <v>89183.602499999994</v>
      </c>
      <c r="S9" s="25">
        <f t="shared" si="4"/>
        <v>834.75549999999998</v>
      </c>
      <c r="T9" s="27">
        <f t="shared" si="5"/>
        <v>116.75549999999998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23904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26574</v>
      </c>
      <c r="N10" s="24">
        <f t="shared" si="1"/>
        <v>30394</v>
      </c>
      <c r="O10" s="25">
        <f t="shared" si="2"/>
        <v>730.78499999999997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108</v>
      </c>
      <c r="R10" s="24">
        <f t="shared" si="3"/>
        <v>29555.215</v>
      </c>
      <c r="S10" s="25">
        <f t="shared" si="4"/>
        <v>252.453</v>
      </c>
      <c r="T10" s="27">
        <f t="shared" si="5"/>
        <v>144.453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50282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130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600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59282</v>
      </c>
      <c r="N11" s="24">
        <f t="shared" si="1"/>
        <v>65706</v>
      </c>
      <c r="O11" s="25">
        <f t="shared" si="2"/>
        <v>1630.2550000000001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300</v>
      </c>
      <c r="R11" s="24">
        <f t="shared" si="3"/>
        <v>63775.745000000003</v>
      </c>
      <c r="S11" s="25">
        <f t="shared" si="4"/>
        <v>563.17899999999997</v>
      </c>
      <c r="T11" s="27">
        <f t="shared" si="5"/>
        <v>263.17899999999997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19468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20368</v>
      </c>
      <c r="N12" s="24">
        <f t="shared" si="1"/>
        <v>21278</v>
      </c>
      <c r="O12" s="25">
        <f t="shared" si="2"/>
        <v>560.12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101</v>
      </c>
      <c r="R12" s="24">
        <f t="shared" si="3"/>
        <v>20616.88</v>
      </c>
      <c r="S12" s="25">
        <f t="shared" si="4"/>
        <v>193.49600000000001</v>
      </c>
      <c r="T12" s="27">
        <f t="shared" si="5"/>
        <v>92.496000000000009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29807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29807</v>
      </c>
      <c r="N13" s="24">
        <f t="shared" si="1"/>
        <v>29807</v>
      </c>
      <c r="O13" s="25">
        <f t="shared" si="2"/>
        <v>819.6925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15</v>
      </c>
      <c r="R13" s="24">
        <f t="shared" si="3"/>
        <v>28972.307499999999</v>
      </c>
      <c r="S13" s="25">
        <f t="shared" si="4"/>
        <v>283.16649999999998</v>
      </c>
      <c r="T13" s="27">
        <f t="shared" si="5"/>
        <v>268.16649999999998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39909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40809</v>
      </c>
      <c r="N14" s="24">
        <f t="shared" si="1"/>
        <v>41719</v>
      </c>
      <c r="O14" s="25">
        <f t="shared" si="2"/>
        <v>1122.2474999999999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803</v>
      </c>
      <c r="R14" s="24">
        <f t="shared" si="3"/>
        <v>39793.752500000002</v>
      </c>
      <c r="S14" s="25">
        <f t="shared" si="4"/>
        <v>387.68549999999999</v>
      </c>
      <c r="T14" s="27">
        <f t="shared" si="5"/>
        <v>-415.31450000000001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136925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140585</v>
      </c>
      <c r="N15" s="24">
        <f t="shared" si="1"/>
        <v>148935</v>
      </c>
      <c r="O15" s="25">
        <f t="shared" si="2"/>
        <v>3866.0875000000001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950</v>
      </c>
      <c r="R15" s="24">
        <f t="shared" si="3"/>
        <v>144118.91250000001</v>
      </c>
      <c r="S15" s="25">
        <f t="shared" si="4"/>
        <v>1335.5574999999999</v>
      </c>
      <c r="T15" s="27">
        <f t="shared" si="5"/>
        <v>385.55749999999989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42529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400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52529</v>
      </c>
      <c r="N16" s="24">
        <f t="shared" si="1"/>
        <v>63209</v>
      </c>
      <c r="O16" s="25">
        <f t="shared" si="2"/>
        <v>1444.5474999999999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500</v>
      </c>
      <c r="R16" s="24">
        <f t="shared" si="3"/>
        <v>61264.452499999999</v>
      </c>
      <c r="S16" s="25">
        <f t="shared" si="4"/>
        <v>499.02549999999997</v>
      </c>
      <c r="T16" s="27">
        <f t="shared" si="5"/>
        <v>-0.97450000000003456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45996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51346</v>
      </c>
      <c r="N17" s="24">
        <f t="shared" si="1"/>
        <v>58896</v>
      </c>
      <c r="O17" s="25">
        <f t="shared" si="2"/>
        <v>1412.0150000000001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491</v>
      </c>
      <c r="R17" s="24">
        <f t="shared" si="3"/>
        <v>56992.985000000001</v>
      </c>
      <c r="S17" s="25">
        <f t="shared" si="4"/>
        <v>487.78699999999998</v>
      </c>
      <c r="T17" s="27">
        <f t="shared" si="5"/>
        <v>-3.2130000000000223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49825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51475</v>
      </c>
      <c r="N18" s="24">
        <f t="shared" si="1"/>
        <v>56470</v>
      </c>
      <c r="O18" s="25">
        <f t="shared" si="2"/>
        <v>1415.5625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750</v>
      </c>
      <c r="R18" s="24">
        <f t="shared" si="3"/>
        <v>54304.4375</v>
      </c>
      <c r="S18" s="25">
        <f t="shared" si="4"/>
        <v>489.01249999999999</v>
      </c>
      <c r="T18" s="27">
        <f t="shared" si="5"/>
        <v>-260.98750000000001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52443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57363</v>
      </c>
      <c r="N19" s="24">
        <f t="shared" si="1"/>
        <v>65295</v>
      </c>
      <c r="O19" s="25">
        <f t="shared" si="2"/>
        <v>1577.4825000000001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630</v>
      </c>
      <c r="R19" s="24">
        <f t="shared" si="3"/>
        <v>63087.517500000002</v>
      </c>
      <c r="S19" s="25">
        <f t="shared" si="4"/>
        <v>544.94849999999997</v>
      </c>
      <c r="T19" s="27">
        <f t="shared" si="5"/>
        <v>-85.051500000000033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34690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35160</v>
      </c>
      <c r="N20" s="24">
        <f t="shared" si="1"/>
        <v>36643</v>
      </c>
      <c r="O20" s="25">
        <f t="shared" si="2"/>
        <v>966.9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472</v>
      </c>
      <c r="R20" s="24">
        <f t="shared" si="3"/>
        <v>35204.1</v>
      </c>
      <c r="S20" s="25">
        <f t="shared" si="4"/>
        <v>334.02</v>
      </c>
      <c r="T20" s="27">
        <f t="shared" si="5"/>
        <v>-137.98000000000002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32250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34140</v>
      </c>
      <c r="N21" s="24">
        <f t="shared" si="1"/>
        <v>39297</v>
      </c>
      <c r="O21" s="25">
        <f t="shared" si="2"/>
        <v>938.85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130</v>
      </c>
      <c r="R21" s="24">
        <f t="shared" si="3"/>
        <v>38228.15</v>
      </c>
      <c r="S21" s="25">
        <f t="shared" si="4"/>
        <v>324.33</v>
      </c>
      <c r="T21" s="27">
        <f t="shared" si="5"/>
        <v>194.32999999999998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76210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27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82630</v>
      </c>
      <c r="N22" s="24">
        <f t="shared" si="1"/>
        <v>91746</v>
      </c>
      <c r="O22" s="25">
        <f t="shared" si="2"/>
        <v>2272.3249999999998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650</v>
      </c>
      <c r="R22" s="24">
        <f t="shared" si="3"/>
        <v>88823.675000000003</v>
      </c>
      <c r="S22" s="25">
        <f t="shared" si="4"/>
        <v>784.98500000000001</v>
      </c>
      <c r="T22" s="27">
        <f t="shared" si="5"/>
        <v>134.98500000000001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33338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33338</v>
      </c>
      <c r="N23" s="24">
        <f t="shared" si="1"/>
        <v>33338</v>
      </c>
      <c r="O23" s="25">
        <f t="shared" si="2"/>
        <v>916.79499999999996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310</v>
      </c>
      <c r="R23" s="24">
        <f t="shared" si="3"/>
        <v>32111.205000000002</v>
      </c>
      <c r="S23" s="25">
        <f t="shared" si="4"/>
        <v>316.71100000000001</v>
      </c>
      <c r="T23" s="27">
        <f t="shared" si="5"/>
        <v>6.7110000000000127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111767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140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114507</v>
      </c>
      <c r="N24" s="24">
        <f t="shared" si="1"/>
        <v>129553</v>
      </c>
      <c r="O24" s="25">
        <f t="shared" si="2"/>
        <v>3148.9425000000001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665</v>
      </c>
      <c r="R24" s="24">
        <f t="shared" si="3"/>
        <v>125739.0575</v>
      </c>
      <c r="S24" s="25">
        <f t="shared" si="4"/>
        <v>1087.8164999999999</v>
      </c>
      <c r="T24" s="27">
        <f t="shared" si="5"/>
        <v>422.81649999999991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33597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70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360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40807</v>
      </c>
      <c r="N25" s="24">
        <f t="shared" si="1"/>
        <v>46447</v>
      </c>
      <c r="O25" s="25">
        <f t="shared" si="2"/>
        <v>1122.1925000000001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456</v>
      </c>
      <c r="R25" s="24">
        <f t="shared" si="3"/>
        <v>44868.807500000003</v>
      </c>
      <c r="S25" s="25">
        <f t="shared" si="4"/>
        <v>387.66649999999998</v>
      </c>
      <c r="T25" s="27">
        <f t="shared" si="5"/>
        <v>-68.333500000000015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47362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90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80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49782</v>
      </c>
      <c r="N26" s="24">
        <f t="shared" si="1"/>
        <v>63280</v>
      </c>
      <c r="O26" s="25">
        <f t="shared" si="2"/>
        <v>1369.0050000000001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458</v>
      </c>
      <c r="R26" s="24">
        <f t="shared" si="3"/>
        <v>61452.995000000003</v>
      </c>
      <c r="S26" s="25">
        <f t="shared" si="4"/>
        <v>472.92899999999997</v>
      </c>
      <c r="T26" s="27">
        <f t="shared" si="5"/>
        <v>14.928999999999974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47618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47618</v>
      </c>
      <c r="N27" s="40">
        <f t="shared" si="1"/>
        <v>49337</v>
      </c>
      <c r="O27" s="25">
        <f t="shared" si="2"/>
        <v>1309.4950000000001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500</v>
      </c>
      <c r="R27" s="24">
        <f t="shared" si="3"/>
        <v>47527.504999999997</v>
      </c>
      <c r="S27" s="42">
        <f t="shared" si="4"/>
        <v>452.37099999999998</v>
      </c>
      <c r="T27" s="43">
        <f t="shared" si="5"/>
        <v>-47.629000000000019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1046890</v>
      </c>
      <c r="E28" s="45">
        <f t="shared" si="6"/>
        <v>900</v>
      </c>
      <c r="F28" s="45">
        <f t="shared" ref="F28:T28" si="7">SUM(F7:F27)</f>
        <v>1630</v>
      </c>
      <c r="G28" s="45">
        <f t="shared" si="7"/>
        <v>620</v>
      </c>
      <c r="H28" s="45">
        <f t="shared" si="7"/>
        <v>4460</v>
      </c>
      <c r="I28" s="45">
        <f t="shared" si="7"/>
        <v>404</v>
      </c>
      <c r="J28" s="45">
        <f t="shared" si="7"/>
        <v>3</v>
      </c>
      <c r="K28" s="45">
        <f t="shared" si="7"/>
        <v>196</v>
      </c>
      <c r="L28" s="45">
        <f t="shared" si="7"/>
        <v>0</v>
      </c>
      <c r="M28" s="45">
        <f t="shared" si="7"/>
        <v>1126910</v>
      </c>
      <c r="N28" s="45">
        <f t="shared" si="7"/>
        <v>1240319</v>
      </c>
      <c r="O28" s="46">
        <f t="shared" si="7"/>
        <v>30990.024999999998</v>
      </c>
      <c r="P28" s="45">
        <f t="shared" si="7"/>
        <v>0</v>
      </c>
      <c r="Q28" s="45">
        <f t="shared" si="7"/>
        <v>9725</v>
      </c>
      <c r="R28" s="45">
        <f t="shared" si="7"/>
        <v>1199603.9750000001</v>
      </c>
      <c r="S28" s="45">
        <f t="shared" si="7"/>
        <v>10705.644999999997</v>
      </c>
      <c r="T28" s="47">
        <f t="shared" si="7"/>
        <v>980.64499999999941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3" sqref="E13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81" t="s">
        <v>56</v>
      </c>
      <c r="B1" s="82"/>
      <c r="C1" s="82"/>
      <c r="D1" s="83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2170</v>
      </c>
      <c r="D3" s="53">
        <f>B3-C3</f>
        <v>57830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3920</v>
      </c>
      <c r="D4" s="53">
        <f t="shared" ref="D4:D23" si="0">B4-C4</f>
        <v>31080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13730</v>
      </c>
      <c r="D5" s="53">
        <f t="shared" si="0"/>
        <v>61270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2670</v>
      </c>
      <c r="D6" s="53">
        <f t="shared" si="0"/>
        <v>27330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9000</v>
      </c>
      <c r="D7" s="53">
        <f t="shared" si="0"/>
        <v>26000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0</v>
      </c>
      <c r="D9" s="53">
        <f t="shared" si="0"/>
        <v>30000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900</v>
      </c>
      <c r="D10" s="53">
        <f t="shared" si="0"/>
        <v>69100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3660</v>
      </c>
      <c r="D11" s="53">
        <f t="shared" si="0"/>
        <v>66340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10000</v>
      </c>
      <c r="D12" s="53">
        <f t="shared" si="0"/>
        <v>60000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5350</v>
      </c>
      <c r="D13" s="53">
        <f t="shared" si="0"/>
        <v>49650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1650</v>
      </c>
      <c r="D14" s="53">
        <f t="shared" si="0"/>
        <v>38350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4920</v>
      </c>
      <c r="D15" s="53">
        <f t="shared" si="0"/>
        <v>50080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1890</v>
      </c>
      <c r="D17" s="53">
        <f t="shared" si="0"/>
        <v>28110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6420</v>
      </c>
      <c r="D18" s="53">
        <f t="shared" si="0"/>
        <v>68580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0</v>
      </c>
      <c r="D19" s="53">
        <f t="shared" si="0"/>
        <v>30000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2740</v>
      </c>
      <c r="D20" s="53">
        <f t="shared" si="0"/>
        <v>72260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7210</v>
      </c>
      <c r="D21" s="53">
        <f t="shared" si="0"/>
        <v>27790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2420</v>
      </c>
      <c r="D22" s="53">
        <f t="shared" si="0"/>
        <v>32580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80020</v>
      </c>
      <c r="D24" s="58">
        <f t="shared" si="1"/>
        <v>919980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3" sqref="G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8" t="s">
        <v>57</v>
      </c>
      <c r="B3" s="78"/>
      <c r="C3" s="79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80"/>
      <c r="D4" s="2">
        <f>'3'!D29</f>
        <v>777620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80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/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8738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9278</v>
      </c>
      <c r="N19" s="24">
        <f t="shared" si="1"/>
        <v>11188</v>
      </c>
      <c r="O19" s="25">
        <f t="shared" si="2"/>
        <v>255.14500000000001</v>
      </c>
      <c r="P19" s="26">
        <v>1087</v>
      </c>
      <c r="Q19" s="26">
        <v>90</v>
      </c>
      <c r="R19" s="24">
        <f t="shared" si="3"/>
        <v>10842.855</v>
      </c>
      <c r="S19" s="25">
        <f t="shared" si="4"/>
        <v>88.140999999999991</v>
      </c>
      <c r="T19" s="27">
        <f t="shared" si="5"/>
        <v>-1.8590000000000089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6554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7704</v>
      </c>
      <c r="N26" s="24">
        <f t="shared" si="1"/>
        <v>14344</v>
      </c>
      <c r="O26" s="25">
        <f t="shared" si="2"/>
        <v>211.86</v>
      </c>
      <c r="P26" s="26">
        <v>1500</v>
      </c>
      <c r="Q26" s="26">
        <v>77</v>
      </c>
      <c r="R26" s="24">
        <f t="shared" si="3"/>
        <v>14055.14</v>
      </c>
      <c r="S26" s="25">
        <f t="shared" si="4"/>
        <v>73.188000000000002</v>
      </c>
      <c r="T26" s="27">
        <f t="shared" si="5"/>
        <v>-3.8119999999999976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5051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5051</v>
      </c>
      <c r="N27" s="40">
        <f t="shared" si="1"/>
        <v>5051</v>
      </c>
      <c r="O27" s="25">
        <f t="shared" si="2"/>
        <v>138.9025</v>
      </c>
      <c r="P27" s="41"/>
      <c r="Q27" s="41">
        <v>100</v>
      </c>
      <c r="R27" s="24">
        <f t="shared" si="3"/>
        <v>4812.0974999999999</v>
      </c>
      <c r="S27" s="42">
        <f t="shared" si="4"/>
        <v>47.984499999999997</v>
      </c>
      <c r="T27" s="43">
        <f t="shared" si="5"/>
        <v>-52.015500000000003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170677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190527</v>
      </c>
      <c r="N28" s="45">
        <f t="shared" si="7"/>
        <v>218909</v>
      </c>
      <c r="O28" s="46">
        <f t="shared" si="7"/>
        <v>5239.4924999999994</v>
      </c>
      <c r="P28" s="45">
        <f t="shared" si="7"/>
        <v>20787</v>
      </c>
      <c r="Q28" s="45">
        <f t="shared" si="7"/>
        <v>1797</v>
      </c>
      <c r="R28" s="45">
        <f t="shared" si="7"/>
        <v>211872.50750000004</v>
      </c>
      <c r="S28" s="45">
        <f t="shared" si="7"/>
        <v>1810.0065000000004</v>
      </c>
      <c r="T28" s="47">
        <f t="shared" si="7"/>
        <v>13.006499999999946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58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'4'!D29</f>
        <v>606943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4149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5969</v>
      </c>
      <c r="N8" s="24">
        <f t="shared" ref="N8:N27" si="1">D8+E8*20+F8*10+G8*9+H8*9+I8*191+J8*191+K8*182+L8*100</f>
        <v>5969</v>
      </c>
      <c r="O8" s="25">
        <f t="shared" ref="O8:O27" si="2">M8*2.75%</f>
        <v>164.14750000000001</v>
      </c>
      <c r="P8" s="26">
        <v>-5724</v>
      </c>
      <c r="Q8" s="26">
        <v>80</v>
      </c>
      <c r="R8" s="24">
        <f t="shared" ref="R8:R27" si="3">M8-(M8*2.75%)+I8*191+J8*191+K8*182+L8*100-Q8</f>
        <v>5724.8525</v>
      </c>
      <c r="S8" s="25">
        <f t="shared" ref="S8:S27" si="4">M8*0.95%</f>
        <v>56.705500000000001</v>
      </c>
      <c r="T8" s="27">
        <f t="shared" ref="T8:T27" si="5">S8-Q8</f>
        <v>-23.294499999999999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17712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22542</v>
      </c>
      <c r="N9" s="24">
        <f t="shared" si="1"/>
        <v>23452</v>
      </c>
      <c r="O9" s="25">
        <f t="shared" si="2"/>
        <v>619.90499999999997</v>
      </c>
      <c r="P9" s="26">
        <v>-2000</v>
      </c>
      <c r="Q9" s="26">
        <v>152</v>
      </c>
      <c r="R9" s="24">
        <f t="shared" si="3"/>
        <v>22680.095000000001</v>
      </c>
      <c r="S9" s="25">
        <f t="shared" si="4"/>
        <v>214.149</v>
      </c>
      <c r="T9" s="27">
        <f t="shared" si="5"/>
        <v>62.149000000000001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4477</v>
      </c>
      <c r="N10" s="24">
        <f t="shared" si="1"/>
        <v>4477</v>
      </c>
      <c r="O10" s="25">
        <f t="shared" si="2"/>
        <v>123.11750000000001</v>
      </c>
      <c r="P10" s="26"/>
      <c r="Q10" s="26">
        <v>23</v>
      </c>
      <c r="R10" s="24">
        <f t="shared" si="3"/>
        <v>4330.8824999999997</v>
      </c>
      <c r="S10" s="25">
        <f t="shared" si="4"/>
        <v>42.531500000000001</v>
      </c>
      <c r="T10" s="27">
        <f t="shared" si="5"/>
        <v>19.531500000000001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12390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12390</v>
      </c>
      <c r="N11" s="24">
        <f t="shared" si="1"/>
        <v>12390</v>
      </c>
      <c r="O11" s="25">
        <f t="shared" si="2"/>
        <v>340.72500000000002</v>
      </c>
      <c r="P11" s="26"/>
      <c r="Q11" s="26">
        <v>39</v>
      </c>
      <c r="R11" s="24">
        <f t="shared" si="3"/>
        <v>12010.275</v>
      </c>
      <c r="S11" s="25">
        <f t="shared" si="4"/>
        <v>117.705</v>
      </c>
      <c r="T11" s="27">
        <f t="shared" si="5"/>
        <v>78.704999999999998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5002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5002</v>
      </c>
      <c r="N12" s="24">
        <f t="shared" si="1"/>
        <v>5912</v>
      </c>
      <c r="O12" s="25">
        <f t="shared" si="2"/>
        <v>137.55500000000001</v>
      </c>
      <c r="P12" s="26"/>
      <c r="Q12" s="26">
        <v>34</v>
      </c>
      <c r="R12" s="24">
        <f t="shared" si="3"/>
        <v>5740.4449999999997</v>
      </c>
      <c r="S12" s="25">
        <f t="shared" si="4"/>
        <v>47.518999999999998</v>
      </c>
      <c r="T12" s="27">
        <f t="shared" si="5"/>
        <v>13.518999999999998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7000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7000</v>
      </c>
      <c r="N13" s="24">
        <f t="shared" si="1"/>
        <v>7000</v>
      </c>
      <c r="O13" s="25">
        <f t="shared" si="2"/>
        <v>192.5</v>
      </c>
      <c r="P13" s="26"/>
      <c r="Q13" s="26">
        <v>12</v>
      </c>
      <c r="R13" s="24">
        <f t="shared" si="3"/>
        <v>6795.5</v>
      </c>
      <c r="S13" s="25">
        <f t="shared" si="4"/>
        <v>66.5</v>
      </c>
      <c r="T13" s="27">
        <f t="shared" si="5"/>
        <v>54.5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f>23468+1500</f>
        <v>24968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25468</v>
      </c>
      <c r="N15" s="24">
        <f t="shared" si="1"/>
        <v>28106</v>
      </c>
      <c r="O15" s="25">
        <f t="shared" si="2"/>
        <v>700.37</v>
      </c>
      <c r="P15" s="26">
        <v>47360</v>
      </c>
      <c r="Q15" s="26">
        <v>147</v>
      </c>
      <c r="R15" s="24">
        <f t="shared" si="3"/>
        <v>27258.63</v>
      </c>
      <c r="S15" s="25">
        <f t="shared" si="4"/>
        <v>241.946</v>
      </c>
      <c r="T15" s="27">
        <f t="shared" si="5"/>
        <v>94.945999999999998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13876</v>
      </c>
      <c r="N16" s="24">
        <f t="shared" si="1"/>
        <v>15696</v>
      </c>
      <c r="O16" s="25">
        <f t="shared" si="2"/>
        <v>381.59</v>
      </c>
      <c r="P16" s="26">
        <v>9000</v>
      </c>
      <c r="Q16" s="26">
        <v>119</v>
      </c>
      <c r="R16" s="24">
        <f t="shared" si="3"/>
        <v>15195.41</v>
      </c>
      <c r="S16" s="25">
        <f t="shared" si="4"/>
        <v>131.822</v>
      </c>
      <c r="T16" s="27">
        <f t="shared" si="5"/>
        <v>12.822000000000003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11410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14860</v>
      </c>
      <c r="N17" s="24">
        <f t="shared" si="1"/>
        <v>18590</v>
      </c>
      <c r="O17" s="25">
        <f t="shared" si="2"/>
        <v>408.65</v>
      </c>
      <c r="P17" s="26"/>
      <c r="Q17" s="26">
        <v>100</v>
      </c>
      <c r="R17" s="24">
        <f t="shared" si="3"/>
        <v>18081.349999999999</v>
      </c>
      <c r="S17" s="25">
        <f t="shared" si="4"/>
        <v>141.16999999999999</v>
      </c>
      <c r="T17" s="27">
        <f t="shared" si="5"/>
        <v>41.169999999999987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7989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8439</v>
      </c>
      <c r="N18" s="24">
        <f t="shared" si="1"/>
        <v>8630</v>
      </c>
      <c r="O18" s="25">
        <f t="shared" si="2"/>
        <v>232.07249999999999</v>
      </c>
      <c r="P18" s="26">
        <v>-8297</v>
      </c>
      <c r="Q18" s="26">
        <v>100</v>
      </c>
      <c r="R18" s="24">
        <f t="shared" si="3"/>
        <v>8297.9274999999998</v>
      </c>
      <c r="S18" s="25">
        <f t="shared" si="4"/>
        <v>80.170500000000004</v>
      </c>
      <c r="T18" s="27">
        <f t="shared" si="5"/>
        <v>-19.829499999999996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8643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8823</v>
      </c>
      <c r="N19" s="24">
        <f t="shared" si="1"/>
        <v>12553</v>
      </c>
      <c r="O19" s="25">
        <f t="shared" si="2"/>
        <v>242.63249999999999</v>
      </c>
      <c r="P19" s="26"/>
      <c r="Q19" s="26">
        <v>100</v>
      </c>
      <c r="R19" s="24">
        <f t="shared" si="3"/>
        <v>12210.3675</v>
      </c>
      <c r="S19" s="25">
        <f t="shared" si="4"/>
        <v>83.8185</v>
      </c>
      <c r="T19" s="27">
        <f t="shared" si="5"/>
        <v>-16.1815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4067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4067</v>
      </c>
      <c r="N21" s="24">
        <f t="shared" si="1"/>
        <v>5977</v>
      </c>
      <c r="O21" s="25">
        <f t="shared" si="2"/>
        <v>111.8425</v>
      </c>
      <c r="P21" s="26">
        <v>-515</v>
      </c>
      <c r="Q21" s="26">
        <v>20</v>
      </c>
      <c r="R21" s="24">
        <f t="shared" si="3"/>
        <v>5845.1574999999993</v>
      </c>
      <c r="S21" s="25">
        <f t="shared" si="4"/>
        <v>38.636499999999998</v>
      </c>
      <c r="T21" s="27">
        <f t="shared" si="5"/>
        <v>18.636499999999998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22729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22729</v>
      </c>
      <c r="N22" s="24">
        <f t="shared" si="1"/>
        <v>24003</v>
      </c>
      <c r="O22" s="25">
        <f t="shared" si="2"/>
        <v>625.04750000000001</v>
      </c>
      <c r="P22" s="26"/>
      <c r="Q22" s="26">
        <v>150</v>
      </c>
      <c r="R22" s="24">
        <f t="shared" si="3"/>
        <v>23227.952499999999</v>
      </c>
      <c r="S22" s="25">
        <f t="shared" si="4"/>
        <v>215.9255</v>
      </c>
      <c r="T22" s="27">
        <f t="shared" si="5"/>
        <v>65.9255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7353</v>
      </c>
      <c r="N23" s="24">
        <f t="shared" si="1"/>
        <v>7353</v>
      </c>
      <c r="O23" s="25">
        <f t="shared" si="2"/>
        <v>202.20750000000001</v>
      </c>
      <c r="P23" s="26">
        <v>-7080</v>
      </c>
      <c r="Q23" s="26">
        <v>70</v>
      </c>
      <c r="R23" s="24">
        <f t="shared" si="3"/>
        <v>7080.7924999999996</v>
      </c>
      <c r="S23" s="25">
        <f t="shared" si="4"/>
        <v>69.853499999999997</v>
      </c>
      <c r="T23" s="27">
        <f t="shared" si="5"/>
        <v>-0.14650000000000318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21795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21795</v>
      </c>
      <c r="N24" s="24">
        <f t="shared" si="1"/>
        <v>21795</v>
      </c>
      <c r="O24" s="25">
        <f t="shared" si="2"/>
        <v>599.36249999999995</v>
      </c>
      <c r="P24" s="26">
        <v>-1000</v>
      </c>
      <c r="Q24" s="26">
        <v>145</v>
      </c>
      <c r="R24" s="24">
        <f t="shared" si="3"/>
        <v>21050.637500000001</v>
      </c>
      <c r="S24" s="25">
        <f t="shared" si="4"/>
        <v>207.05249999999998</v>
      </c>
      <c r="T24" s="27">
        <f t="shared" si="5"/>
        <v>62.052499999999981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11158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11428</v>
      </c>
      <c r="N26" s="24">
        <f t="shared" si="1"/>
        <v>13338</v>
      </c>
      <c r="O26" s="25">
        <f t="shared" si="2"/>
        <v>314.27</v>
      </c>
      <c r="P26" s="26">
        <v>-1500</v>
      </c>
      <c r="Q26" s="26">
        <v>100</v>
      </c>
      <c r="R26" s="24">
        <f t="shared" si="3"/>
        <v>12923.73</v>
      </c>
      <c r="S26" s="25">
        <f t="shared" si="4"/>
        <v>108.566</v>
      </c>
      <c r="T26" s="27">
        <f t="shared" si="5"/>
        <v>8.5660000000000025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20000</v>
      </c>
      <c r="N27" s="40">
        <f t="shared" si="1"/>
        <v>20000</v>
      </c>
      <c r="O27" s="25">
        <f t="shared" si="2"/>
        <v>550</v>
      </c>
      <c r="P27" s="41">
        <v>-19350</v>
      </c>
      <c r="Q27" s="41">
        <v>100</v>
      </c>
      <c r="R27" s="24">
        <f t="shared" si="3"/>
        <v>19350</v>
      </c>
      <c r="S27" s="42">
        <f t="shared" si="4"/>
        <v>190</v>
      </c>
      <c r="T27" s="43">
        <f t="shared" si="5"/>
        <v>90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229063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245683</v>
      </c>
      <c r="N28" s="45">
        <f t="shared" si="7"/>
        <v>267517</v>
      </c>
      <c r="O28" s="46">
        <f t="shared" si="7"/>
        <v>6756.2824999999993</v>
      </c>
      <c r="P28" s="45">
        <f t="shared" si="7"/>
        <v>15894</v>
      </c>
      <c r="Q28" s="45">
        <f t="shared" si="7"/>
        <v>1946</v>
      </c>
      <c r="R28" s="45">
        <f t="shared" si="7"/>
        <v>258814.7175</v>
      </c>
      <c r="S28" s="45">
        <f t="shared" si="7"/>
        <v>2333.9884999999999</v>
      </c>
      <c r="T28" s="47">
        <f t="shared" si="7"/>
        <v>387.98850000000004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5" sqref="R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'5'!D29</f>
        <v>689568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65" t="s">
        <v>39</v>
      </c>
      <c r="B29" s="66"/>
      <c r="C29" s="67"/>
      <c r="D29" s="48">
        <f>D4+D5-D28</f>
        <v>655079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3" activePane="bottomLeft" state="frozen"/>
      <selection pane="bottomLeft"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59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'6'!D29</f>
        <v>655079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9588</v>
      </c>
      <c r="N14" s="24">
        <f t="shared" si="1"/>
        <v>9588</v>
      </c>
      <c r="O14" s="25">
        <f t="shared" si="2"/>
        <v>263.67</v>
      </c>
      <c r="P14" s="26"/>
      <c r="Q14" s="26">
        <v>129</v>
      </c>
      <c r="R14" s="24">
        <f t="shared" si="3"/>
        <v>9195.33</v>
      </c>
      <c r="S14" s="25">
        <f t="shared" si="4"/>
        <v>91.085999999999999</v>
      </c>
      <c r="T14" s="27">
        <f t="shared" si="5"/>
        <v>-37.914000000000001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6683</v>
      </c>
      <c r="N27" s="40">
        <f t="shared" si="1"/>
        <v>6683</v>
      </c>
      <c r="O27" s="25">
        <f t="shared" si="2"/>
        <v>183.7825</v>
      </c>
      <c r="P27" s="41"/>
      <c r="Q27" s="41">
        <v>100</v>
      </c>
      <c r="R27" s="24">
        <f t="shared" si="3"/>
        <v>6399.2174999999997</v>
      </c>
      <c r="S27" s="42">
        <f t="shared" si="4"/>
        <v>63.488500000000002</v>
      </c>
      <c r="T27" s="43">
        <f t="shared" si="5"/>
        <v>-36.511499999999998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184100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198660</v>
      </c>
      <c r="N28" s="45">
        <f t="shared" si="7"/>
        <v>211540</v>
      </c>
      <c r="O28" s="46">
        <f t="shared" si="7"/>
        <v>5463.15</v>
      </c>
      <c r="P28" s="45">
        <f t="shared" si="7"/>
        <v>25224</v>
      </c>
      <c r="Q28" s="45">
        <f t="shared" si="7"/>
        <v>1676</v>
      </c>
      <c r="R28" s="45">
        <f t="shared" si="7"/>
        <v>204400.85</v>
      </c>
      <c r="S28" s="45">
        <f t="shared" si="7"/>
        <v>1887.2699999999995</v>
      </c>
      <c r="T28" s="47">
        <f t="shared" si="7"/>
        <v>211.26999999999992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'7'!D29</f>
        <v>470979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'8'!D29</f>
        <v>470979</v>
      </c>
      <c r="E4" s="2">
        <f>'8'!E29</f>
        <v>2725</v>
      </c>
      <c r="F4" s="2">
        <f>'8'!F29</f>
        <v>7270</v>
      </c>
      <c r="G4" s="2">
        <f>'8'!G29</f>
        <v>430</v>
      </c>
      <c r="H4" s="2">
        <f>'8'!H29</f>
        <v>16515</v>
      </c>
      <c r="I4" s="2">
        <f>'8'!I29</f>
        <v>839</v>
      </c>
      <c r="J4" s="2">
        <f>'8'!J29</f>
        <v>438</v>
      </c>
      <c r="K4" s="2">
        <f>'8'!K29</f>
        <v>481</v>
      </c>
      <c r="L4" s="2">
        <f>'8'!L29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470979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2021-08-07T14:28:11Z</dcterms:modified>
</cp:coreProperties>
</file>