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82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28" i="8" l="1"/>
  <c r="D19" i="34" l="1"/>
  <c r="D23" i="34"/>
  <c r="C19" i="34"/>
  <c r="C23" i="34"/>
  <c r="B24" i="34"/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J28" i="33" s="1"/>
  <c r="K15" i="33"/>
  <c r="L15" i="33"/>
  <c r="L28" i="33" s="1"/>
  <c r="L29" i="33" s="1"/>
  <c r="E14" i="33"/>
  <c r="F14" i="33"/>
  <c r="G14" i="33"/>
  <c r="H14" i="33"/>
  <c r="C10" i="34" s="1"/>
  <c r="D10" i="34" s="1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C14" i="34" l="1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M7" i="33"/>
  <c r="S7" i="33" s="1"/>
  <c r="T7" i="33" s="1"/>
  <c r="N7" i="33"/>
  <c r="R9" i="33"/>
  <c r="R21" i="33"/>
  <c r="R23" i="33"/>
  <c r="R27" i="33"/>
  <c r="O9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<sst xmlns="http://schemas.openxmlformats.org/spreadsheetml/2006/main" count="1513" uniqueCount="62">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</sst>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G7" sqref="G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62" t="s">
        <v>38</v>
      </c>
      <c r="B28" s="63"/>
      <c r="C28" s="64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65" t="s">
        <v>39</v>
      </c>
      <c r="B29" s="66"/>
      <c r="C29" s="67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'9'!D29</f>
        <v>485277</v>
      </c>
      <c r="E4" s="2">
        <f>'9'!E29</f>
        <v>2485</v>
      </c>
      <c r="F4" s="2">
        <f>'9'!F29</f>
        <v>6900</v>
      </c>
      <c r="G4" s="2">
        <f>'9'!G29</f>
        <v>280</v>
      </c>
      <c r="H4" s="2">
        <f>'9'!H29</f>
        <v>15355</v>
      </c>
      <c r="I4" s="2">
        <f>'9'!I29</f>
        <v>752</v>
      </c>
      <c r="J4" s="2">
        <f>'9'!J29</f>
        <v>438</v>
      </c>
      <c r="K4" s="2">
        <f>'9'!K29</f>
        <v>469</v>
      </c>
      <c r="L4" s="2">
        <f>'9'!L29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'10'!D29</f>
        <v>485277</v>
      </c>
      <c r="E4" s="2">
        <f>'10'!E29</f>
        <v>2485</v>
      </c>
      <c r="F4" s="2">
        <f>'10'!F29</f>
        <v>6900</v>
      </c>
      <c r="G4" s="2">
        <f>'10'!G29</f>
        <v>280</v>
      </c>
      <c r="H4" s="2">
        <f>'10'!H29</f>
        <v>15355</v>
      </c>
      <c r="I4" s="2">
        <f>'10'!I29</f>
        <v>752</v>
      </c>
      <c r="J4" s="2">
        <f>'10'!J29</f>
        <v>438</v>
      </c>
      <c r="K4" s="2">
        <f>'10'!K29</f>
        <v>469</v>
      </c>
      <c r="L4" s="2">
        <f>'10'!L29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'11'!D29</f>
        <v>485277</v>
      </c>
      <c r="E4" s="2">
        <f>'11'!E29</f>
        <v>2485</v>
      </c>
      <c r="F4" s="2">
        <f>'11'!F29</f>
        <v>6900</v>
      </c>
      <c r="G4" s="2">
        <f>'11'!G29</f>
        <v>280</v>
      </c>
      <c r="H4" s="2">
        <f>'11'!H29</f>
        <v>15355</v>
      </c>
      <c r="I4" s="2">
        <f>'11'!I29</f>
        <v>752</v>
      </c>
      <c r="J4" s="2">
        <f>'11'!J29</f>
        <v>438</v>
      </c>
      <c r="K4" s="2">
        <f>'11'!K29</f>
        <v>469</v>
      </c>
      <c r="L4" s="2">
        <f>'11'!L29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'12'!D29</f>
        <v>485277</v>
      </c>
      <c r="E4" s="2">
        <f>'12'!E29</f>
        <v>2485</v>
      </c>
      <c r="F4" s="2">
        <f>'12'!F29</f>
        <v>6900</v>
      </c>
      <c r="G4" s="2">
        <f>'12'!G29</f>
        <v>280</v>
      </c>
      <c r="H4" s="2">
        <f>'12'!H29</f>
        <v>15355</v>
      </c>
      <c r="I4" s="2">
        <f>'12'!I29</f>
        <v>752</v>
      </c>
      <c r="J4" s="2">
        <f>'12'!J29</f>
        <v>438</v>
      </c>
      <c r="K4" s="2">
        <f>'12'!K29</f>
        <v>469</v>
      </c>
      <c r="L4" s="2">
        <f>'12'!L29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'13'!D29</f>
        <v>485277</v>
      </c>
      <c r="E4" s="2">
        <f>'13'!E29</f>
        <v>2485</v>
      </c>
      <c r="F4" s="2">
        <f>'13'!F29</f>
        <v>6900</v>
      </c>
      <c r="G4" s="2">
        <f>'13'!G29</f>
        <v>280</v>
      </c>
      <c r="H4" s="2">
        <f>'13'!H29</f>
        <v>15355</v>
      </c>
      <c r="I4" s="2">
        <f>'13'!I29</f>
        <v>752</v>
      </c>
      <c r="J4" s="2">
        <f>'13'!J29</f>
        <v>438</v>
      </c>
      <c r="K4" s="2">
        <f>'13'!K29</f>
        <v>469</v>
      </c>
      <c r="L4" s="2">
        <f>'13'!L29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'14'!D29</f>
        <v>485277</v>
      </c>
      <c r="E4" s="2">
        <f>'14'!E29</f>
        <v>2485</v>
      </c>
      <c r="F4" s="2">
        <f>'14'!F29</f>
        <v>6900</v>
      </c>
      <c r="G4" s="2">
        <f>'14'!G29</f>
        <v>280</v>
      </c>
      <c r="H4" s="2">
        <f>'14'!H29</f>
        <v>15355</v>
      </c>
      <c r="I4" s="2">
        <f>'14'!I29</f>
        <v>752</v>
      </c>
      <c r="J4" s="2">
        <f>'14'!J29</f>
        <v>438</v>
      </c>
      <c r="K4" s="2">
        <f>'14'!K29</f>
        <v>469</v>
      </c>
      <c r="L4" s="2">
        <f>'14'!L29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'15'!D29</f>
        <v>485277</v>
      </c>
      <c r="E4" s="2">
        <f>'15'!E29</f>
        <v>2485</v>
      </c>
      <c r="F4" s="2">
        <f>'15'!F29</f>
        <v>6900</v>
      </c>
      <c r="G4" s="2">
        <f>'15'!G29</f>
        <v>280</v>
      </c>
      <c r="H4" s="2">
        <f>'15'!H29</f>
        <v>15355</v>
      </c>
      <c r="I4" s="2">
        <f>'15'!I29</f>
        <v>752</v>
      </c>
      <c r="J4" s="2">
        <f>'15'!J29</f>
        <v>438</v>
      </c>
      <c r="K4" s="2">
        <f>'15'!K29</f>
        <v>469</v>
      </c>
      <c r="L4" s="2">
        <f>'15'!L29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'16'!D29</f>
        <v>485277</v>
      </c>
      <c r="E4" s="2">
        <f>'16'!E29</f>
        <v>2485</v>
      </c>
      <c r="F4" s="2">
        <f>'16'!F29</f>
        <v>6900</v>
      </c>
      <c r="G4" s="2">
        <f>'16'!G29</f>
        <v>280</v>
      </c>
      <c r="H4" s="2">
        <f>'16'!H29</f>
        <v>15355</v>
      </c>
      <c r="I4" s="2">
        <f>'16'!I29</f>
        <v>752</v>
      </c>
      <c r="J4" s="2">
        <f>'16'!J29</f>
        <v>438</v>
      </c>
      <c r="K4" s="2">
        <f>'16'!K29</f>
        <v>469</v>
      </c>
      <c r="L4" s="2">
        <f>'16'!L29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'17'!D29</f>
        <v>485277</v>
      </c>
      <c r="E4" s="2">
        <f>'17'!E29</f>
        <v>2485</v>
      </c>
      <c r="F4" s="2">
        <f>'17'!F29</f>
        <v>6900</v>
      </c>
      <c r="G4" s="2">
        <f>'17'!G29</f>
        <v>280</v>
      </c>
      <c r="H4" s="2">
        <f>'17'!H29</f>
        <v>15355</v>
      </c>
      <c r="I4" s="2">
        <f>'17'!I29</f>
        <v>752</v>
      </c>
      <c r="J4" s="2">
        <f>'17'!J29</f>
        <v>438</v>
      </c>
      <c r="K4" s="2">
        <f>'17'!K29</f>
        <v>469</v>
      </c>
      <c r="L4" s="2">
        <f>'17'!L29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'18'!D29</f>
        <v>485277</v>
      </c>
      <c r="E4" s="2">
        <f>'18'!E29</f>
        <v>2485</v>
      </c>
      <c r="F4" s="2">
        <f>'18'!F29</f>
        <v>6900</v>
      </c>
      <c r="G4" s="2">
        <f>'18'!G29</f>
        <v>280</v>
      </c>
      <c r="H4" s="2">
        <f>'18'!H29</f>
        <v>15355</v>
      </c>
      <c r="I4" s="2">
        <f>'18'!I29</f>
        <v>752</v>
      </c>
      <c r="J4" s="2">
        <f>'18'!J29</f>
        <v>438</v>
      </c>
      <c r="K4" s="2">
        <f>'18'!K29</f>
        <v>469</v>
      </c>
      <c r="L4" s="2">
        <f>'18'!L29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49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'1'!D29</f>
        <v>478654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8715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8715</v>
      </c>
      <c r="N18" s="24">
        <f t="shared" si="1"/>
        <v>9670</v>
      </c>
      <c r="O18" s="25">
        <f t="shared" si="2"/>
        <v>239.66249999999999</v>
      </c>
      <c r="P18" s="26"/>
      <c r="Q18" s="26">
        <v>150</v>
      </c>
      <c r="R18" s="24">
        <f t="shared" si="3"/>
        <v>9280.3374999999996</v>
      </c>
      <c r="S18" s="25">
        <f t="shared" si="4"/>
        <v>82.792500000000004</v>
      </c>
      <c r="T18" s="27">
        <f t="shared" si="5"/>
        <v>-67.207499999999996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86964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92044</v>
      </c>
      <c r="N28" s="45">
        <f t="shared" si="7"/>
        <v>97738</v>
      </c>
      <c r="O28" s="46">
        <f t="shared" si="7"/>
        <v>2531.21</v>
      </c>
      <c r="P28" s="45">
        <f t="shared" si="7"/>
        <v>0</v>
      </c>
      <c r="Q28" s="45">
        <f t="shared" si="7"/>
        <v>677</v>
      </c>
      <c r="R28" s="45">
        <f t="shared" si="7"/>
        <v>94529.79</v>
      </c>
      <c r="S28" s="45">
        <f t="shared" si="7"/>
        <v>874.41800000000001</v>
      </c>
      <c r="T28" s="47">
        <f t="shared" si="7"/>
        <v>197.41800000000001</v>
      </c>
    </row>
    <row r="29" spans="1:20" ht="15.75" thickBot="1" x14ac:dyDescent="0.3">
      <c r="A29" s="65" t="s">
        <v>39</v>
      </c>
      <c r="B29" s="66"/>
      <c r="C29" s="67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'19'!D29</f>
        <v>485277</v>
      </c>
      <c r="E4" s="2">
        <f>'19'!E29</f>
        <v>2485</v>
      </c>
      <c r="F4" s="2">
        <f>'19'!F29</f>
        <v>6900</v>
      </c>
      <c r="G4" s="2">
        <f>'19'!G29</f>
        <v>280</v>
      </c>
      <c r="H4" s="2">
        <f>'19'!H29</f>
        <v>15355</v>
      </c>
      <c r="I4" s="2">
        <f>'19'!I29</f>
        <v>752</v>
      </c>
      <c r="J4" s="2">
        <f>'19'!J29</f>
        <v>438</v>
      </c>
      <c r="K4" s="2">
        <f>'19'!K29</f>
        <v>469</v>
      </c>
      <c r="L4" s="2">
        <f>'19'!L29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'20'!D29</f>
        <v>485277</v>
      </c>
      <c r="E4" s="2">
        <f>'20'!E29</f>
        <v>2485</v>
      </c>
      <c r="F4" s="2">
        <f>'20'!F29</f>
        <v>6900</v>
      </c>
      <c r="G4" s="2">
        <f>'20'!G29</f>
        <v>280</v>
      </c>
      <c r="H4" s="2">
        <f>'20'!H29</f>
        <v>15355</v>
      </c>
      <c r="I4" s="2">
        <f>'20'!I29</f>
        <v>752</v>
      </c>
      <c r="J4" s="2">
        <f>'20'!J29</f>
        <v>438</v>
      </c>
      <c r="K4" s="2">
        <f>'20'!K29</f>
        <v>469</v>
      </c>
      <c r="L4" s="2">
        <f>'20'!L29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'21'!D29</f>
        <v>485277</v>
      </c>
      <c r="E4" s="2">
        <f>'21'!E29</f>
        <v>2485</v>
      </c>
      <c r="F4" s="2">
        <f>'21'!F29</f>
        <v>6900</v>
      </c>
      <c r="G4" s="2">
        <f>'21'!G29</f>
        <v>280</v>
      </c>
      <c r="H4" s="2">
        <f>'21'!H29</f>
        <v>15355</v>
      </c>
      <c r="I4" s="2">
        <f>'21'!I29</f>
        <v>752</v>
      </c>
      <c r="J4" s="2">
        <f>'21'!J29</f>
        <v>438</v>
      </c>
      <c r="K4" s="2">
        <f>'21'!K29</f>
        <v>469</v>
      </c>
      <c r="L4" s="2">
        <f>'21'!L29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'22'!D29</f>
        <v>485277</v>
      </c>
      <c r="E4" s="2">
        <f>'22'!E29</f>
        <v>2485</v>
      </c>
      <c r="F4" s="2">
        <f>'22'!F29</f>
        <v>6900</v>
      </c>
      <c r="G4" s="2">
        <f>'22'!G29</f>
        <v>280</v>
      </c>
      <c r="H4" s="2">
        <f>'22'!H29</f>
        <v>15355</v>
      </c>
      <c r="I4" s="2">
        <f>'22'!I29</f>
        <v>752</v>
      </c>
      <c r="J4" s="2">
        <f>'22'!J29</f>
        <v>438</v>
      </c>
      <c r="K4" s="2">
        <f>'22'!K29</f>
        <v>469</v>
      </c>
      <c r="L4" s="2">
        <f>'22'!L29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'23'!D29</f>
        <v>485277</v>
      </c>
      <c r="E4" s="2">
        <f>'23'!E29</f>
        <v>2485</v>
      </c>
      <c r="F4" s="2">
        <f>'23'!F29</f>
        <v>6900</v>
      </c>
      <c r="G4" s="2">
        <f>'23'!G29</f>
        <v>280</v>
      </c>
      <c r="H4" s="2">
        <f>'23'!H29</f>
        <v>15355</v>
      </c>
      <c r="I4" s="2">
        <f>'23'!I29</f>
        <v>752</v>
      </c>
      <c r="J4" s="2">
        <f>'23'!J29</f>
        <v>438</v>
      </c>
      <c r="K4" s="2">
        <f>'23'!K29</f>
        <v>469</v>
      </c>
      <c r="L4" s="2">
        <f>'23'!L29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'24'!D29</f>
        <v>485277</v>
      </c>
      <c r="E4" s="2">
        <f>'24'!E29</f>
        <v>2485</v>
      </c>
      <c r="F4" s="2">
        <f>'24'!F29</f>
        <v>6900</v>
      </c>
      <c r="G4" s="2">
        <f>'24'!G29</f>
        <v>280</v>
      </c>
      <c r="H4" s="2">
        <f>'24'!H29</f>
        <v>15355</v>
      </c>
      <c r="I4" s="2">
        <f>'24'!I29</f>
        <v>752</v>
      </c>
      <c r="J4" s="2">
        <f>'24'!J29</f>
        <v>438</v>
      </c>
      <c r="K4" s="2">
        <f>'24'!K29</f>
        <v>469</v>
      </c>
      <c r="L4" s="2">
        <f>'24'!L29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'25'!D29</f>
        <v>485277</v>
      </c>
      <c r="E4" s="2">
        <f>'25'!E29</f>
        <v>2485</v>
      </c>
      <c r="F4" s="2">
        <f>'25'!F29</f>
        <v>6900</v>
      </c>
      <c r="G4" s="2">
        <f>'25'!G29</f>
        <v>280</v>
      </c>
      <c r="H4" s="2">
        <f>'25'!H29</f>
        <v>15355</v>
      </c>
      <c r="I4" s="2">
        <f>'25'!I29</f>
        <v>752</v>
      </c>
      <c r="J4" s="2">
        <f>'25'!J29</f>
        <v>438</v>
      </c>
      <c r="K4" s="2">
        <f>'25'!K29</f>
        <v>469</v>
      </c>
      <c r="L4" s="2">
        <f>'25'!L29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'26'!D29</f>
        <v>485277</v>
      </c>
      <c r="E4" s="2">
        <f>'26'!E29</f>
        <v>2485</v>
      </c>
      <c r="F4" s="2">
        <f>'26'!F29</f>
        <v>6900</v>
      </c>
      <c r="G4" s="2">
        <f>'26'!G29</f>
        <v>280</v>
      </c>
      <c r="H4" s="2">
        <f>'26'!H29</f>
        <v>15355</v>
      </c>
      <c r="I4" s="2">
        <f>'26'!I29</f>
        <v>752</v>
      </c>
      <c r="J4" s="2">
        <f>'26'!J29</f>
        <v>438</v>
      </c>
      <c r="K4" s="2">
        <f>'26'!K29</f>
        <v>469</v>
      </c>
      <c r="L4" s="2">
        <f>'26'!L29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'27'!D29</f>
        <v>485277</v>
      </c>
      <c r="E4" s="2">
        <f>'27'!E29</f>
        <v>2485</v>
      </c>
      <c r="F4" s="2">
        <f>'27'!F29</f>
        <v>6900</v>
      </c>
      <c r="G4" s="2">
        <f>'27'!G29</f>
        <v>280</v>
      </c>
      <c r="H4" s="2">
        <f>'27'!H29</f>
        <v>15355</v>
      </c>
      <c r="I4" s="2">
        <f>'27'!I29</f>
        <v>752</v>
      </c>
      <c r="J4" s="2">
        <f>'27'!J29</f>
        <v>438</v>
      </c>
      <c r="K4" s="2">
        <f>'27'!K29</f>
        <v>469</v>
      </c>
      <c r="L4" s="2">
        <f>'27'!L29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'28'!D29</f>
        <v>485277</v>
      </c>
      <c r="E4" s="2">
        <f>'28'!E29</f>
        <v>2485</v>
      </c>
      <c r="F4" s="2">
        <f>'28'!F29</f>
        <v>6900</v>
      </c>
      <c r="G4" s="2">
        <f>'28'!G29</f>
        <v>280</v>
      </c>
      <c r="H4" s="2">
        <f>'28'!H29</f>
        <v>15355</v>
      </c>
      <c r="I4" s="2">
        <f>'28'!I29</f>
        <v>752</v>
      </c>
      <c r="J4" s="2">
        <f>'28'!J29</f>
        <v>438</v>
      </c>
      <c r="K4" s="2">
        <f>'28'!K29</f>
        <v>469</v>
      </c>
      <c r="L4" s="2">
        <f>'28'!L29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'2'!D29</f>
        <v>703379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65" t="s">
        <v>39</v>
      </c>
      <c r="B29" s="66"/>
      <c r="C29" s="67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'29'!D29</f>
        <v>485277</v>
      </c>
      <c r="E4" s="2">
        <f>'29'!E29</f>
        <v>2485</v>
      </c>
      <c r="F4" s="2">
        <f>'29'!F29</f>
        <v>6900</v>
      </c>
      <c r="G4" s="2">
        <f>'29'!G29</f>
        <v>280</v>
      </c>
      <c r="H4" s="2">
        <f>'29'!H29</f>
        <v>15355</v>
      </c>
      <c r="I4" s="2">
        <f>'29'!I29</f>
        <v>752</v>
      </c>
      <c r="J4" s="2">
        <f>'29'!J29</f>
        <v>438</v>
      </c>
      <c r="K4" s="2">
        <f>'29'!K29</f>
        <v>469</v>
      </c>
      <c r="L4" s="2">
        <f>'29'!L29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'30'!D29</f>
        <v>485277</v>
      </c>
      <c r="E4" s="2">
        <f>'30'!E29</f>
        <v>2485</v>
      </c>
      <c r="F4" s="2">
        <f>'30'!F29</f>
        <v>6900</v>
      </c>
      <c r="G4" s="2">
        <f>'30'!G29</f>
        <v>280</v>
      </c>
      <c r="H4" s="2">
        <f>'30'!H29</f>
        <v>15355</v>
      </c>
      <c r="I4" s="2">
        <f>'30'!I29</f>
        <v>752</v>
      </c>
      <c r="J4" s="2">
        <f>'30'!J29</f>
        <v>438</v>
      </c>
      <c r="K4" s="2">
        <f>'30'!K29</f>
        <v>469</v>
      </c>
      <c r="L4" s="2">
        <f>'30'!L29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1303728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47436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49606</v>
      </c>
      <c r="N7" s="24">
        <f>D7+E7*20+F7*10+G7*9+H7*9+I7*191+J7*191+K7*182+L7*100</f>
        <v>55336</v>
      </c>
      <c r="O7" s="25">
        <f>M7*2.75%</f>
        <v>1364.165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458</v>
      </c>
      <c r="R7" s="24">
        <f>M7-(M7*2.75%)+I7*191+J7*191+K7*182+L7*100-Q7</f>
        <v>53513.834999999999</v>
      </c>
      <c r="S7" s="25">
        <f>M7*0.95%</f>
        <v>471.25700000000001</v>
      </c>
      <c r="T7" s="27">
        <f>S7-Q7</f>
        <v>13.257000000000005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32313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36233</v>
      </c>
      <c r="N8" s="24">
        <f t="shared" ref="N8:N27" si="1">D8+E8*20+F8*10+G8*9+H8*9+I8*191+J8*191+K8*182+L8*100</f>
        <v>36233</v>
      </c>
      <c r="O8" s="25">
        <f t="shared" ref="O8:O27" si="2">M8*2.75%</f>
        <v>996.40750000000003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820</v>
      </c>
      <c r="R8" s="24">
        <f t="shared" ref="R8:R27" si="3">M8-(M8*2.75%)+I8*191+J8*191+K8*182+L8*100-Q8</f>
        <v>34416.592499999999</v>
      </c>
      <c r="S8" s="25">
        <f t="shared" ref="S8:S27" si="4">M8*0.95%</f>
        <v>344.21350000000001</v>
      </c>
      <c r="T8" s="27">
        <f t="shared" ref="T8:T27" si="5">S8-Q8</f>
        <v>-475.78649999999999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90210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940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106720</v>
      </c>
      <c r="N9" s="24">
        <f t="shared" si="1"/>
        <v>115371</v>
      </c>
      <c r="O9" s="25">
        <f t="shared" si="2"/>
        <v>2934.8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861</v>
      </c>
      <c r="R9" s="24">
        <f t="shared" si="3"/>
        <v>111575.2</v>
      </c>
      <c r="S9" s="25">
        <f t="shared" si="4"/>
        <v>1013.8399999999999</v>
      </c>
      <c r="T9" s="27">
        <f t="shared" si="5"/>
        <v>152.83999999999992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29958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33128</v>
      </c>
      <c r="N10" s="24">
        <f t="shared" si="1"/>
        <v>38476</v>
      </c>
      <c r="O10" s="25">
        <f t="shared" si="2"/>
        <v>911.02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137</v>
      </c>
      <c r="R10" s="24">
        <f t="shared" si="3"/>
        <v>37427.979999999996</v>
      </c>
      <c r="S10" s="25">
        <f t="shared" si="4"/>
        <v>314.71600000000001</v>
      </c>
      <c r="T10" s="27">
        <f t="shared" si="5"/>
        <v>177.71600000000001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61898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130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600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31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70898</v>
      </c>
      <c r="N11" s="24">
        <f t="shared" si="1"/>
        <v>77686</v>
      </c>
      <c r="O11" s="25">
        <f t="shared" si="2"/>
        <v>1949.6949999999999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336</v>
      </c>
      <c r="R11" s="24">
        <f t="shared" si="3"/>
        <v>75400.304999999993</v>
      </c>
      <c r="S11" s="25">
        <f t="shared" si="4"/>
        <v>673.53099999999995</v>
      </c>
      <c r="T11" s="27">
        <f t="shared" si="5"/>
        <v>337.53099999999995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22464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23364</v>
      </c>
      <c r="N12" s="24">
        <f t="shared" si="1"/>
        <v>24274</v>
      </c>
      <c r="O12" s="25">
        <f t="shared" si="2"/>
        <v>642.51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114</v>
      </c>
      <c r="R12" s="24">
        <f t="shared" si="3"/>
        <v>23517.49</v>
      </c>
      <c r="S12" s="25">
        <f t="shared" si="4"/>
        <v>221.958</v>
      </c>
      <c r="T12" s="27">
        <f t="shared" si="5"/>
        <v>107.958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35108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36008</v>
      </c>
      <c r="N13" s="24">
        <f t="shared" si="1"/>
        <v>37918</v>
      </c>
      <c r="O13" s="25">
        <f t="shared" si="2"/>
        <v>990.22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15</v>
      </c>
      <c r="R13" s="24">
        <f t="shared" si="3"/>
        <v>36912.78</v>
      </c>
      <c r="S13" s="25">
        <f t="shared" si="4"/>
        <v>342.07599999999996</v>
      </c>
      <c r="T13" s="27">
        <f t="shared" si="5"/>
        <v>327.07599999999996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48024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400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51624</v>
      </c>
      <c r="N14" s="24">
        <f t="shared" si="1"/>
        <v>55781</v>
      </c>
      <c r="O14" s="25">
        <f t="shared" si="2"/>
        <v>1419.66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973</v>
      </c>
      <c r="R14" s="24">
        <f t="shared" si="3"/>
        <v>53388.34</v>
      </c>
      <c r="S14" s="25">
        <f t="shared" si="4"/>
        <v>490.428</v>
      </c>
      <c r="T14" s="27">
        <f t="shared" si="5"/>
        <v>-482.572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148114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151874</v>
      </c>
      <c r="N15" s="24">
        <f t="shared" si="1"/>
        <v>160606</v>
      </c>
      <c r="O15" s="25">
        <f t="shared" si="2"/>
        <v>4176.5349999999999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1090</v>
      </c>
      <c r="R15" s="24">
        <f t="shared" si="3"/>
        <v>155339.465</v>
      </c>
      <c r="S15" s="25">
        <f t="shared" si="4"/>
        <v>1442.8029999999999</v>
      </c>
      <c r="T15" s="27">
        <f t="shared" si="5"/>
        <v>352.80299999999988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52040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63480</v>
      </c>
      <c r="N16" s="24">
        <f t="shared" si="1"/>
        <v>74160</v>
      </c>
      <c r="O16" s="25">
        <f t="shared" si="2"/>
        <v>1745.7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603</v>
      </c>
      <c r="R16" s="24">
        <f t="shared" si="3"/>
        <v>71811.3</v>
      </c>
      <c r="S16" s="25">
        <f t="shared" si="4"/>
        <v>603.05999999999995</v>
      </c>
      <c r="T16" s="27">
        <f t="shared" si="5"/>
        <v>5.999999999994543E-2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55224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62474</v>
      </c>
      <c r="N17" s="24">
        <f t="shared" si="1"/>
        <v>73462</v>
      </c>
      <c r="O17" s="25">
        <f t="shared" si="2"/>
        <v>1718.0350000000001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556</v>
      </c>
      <c r="R17" s="24">
        <f t="shared" si="3"/>
        <v>71187.964999999997</v>
      </c>
      <c r="S17" s="25">
        <f t="shared" si="4"/>
        <v>593.50299999999993</v>
      </c>
      <c r="T17" s="27">
        <f t="shared" si="5"/>
        <v>37.502999999999929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56975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80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60265</v>
      </c>
      <c r="N18" s="24">
        <f t="shared" si="1"/>
        <v>67125</v>
      </c>
      <c r="O18" s="25">
        <f t="shared" si="2"/>
        <v>1657.2874999999999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850</v>
      </c>
      <c r="R18" s="24">
        <f t="shared" si="3"/>
        <v>64617.712500000001</v>
      </c>
      <c r="S18" s="25">
        <f t="shared" si="4"/>
        <v>572.51750000000004</v>
      </c>
      <c r="T18" s="27">
        <f t="shared" si="5"/>
        <v>-277.48249999999996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58099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64299</v>
      </c>
      <c r="N19" s="24">
        <f t="shared" si="1"/>
        <v>72413</v>
      </c>
      <c r="O19" s="25">
        <f t="shared" si="2"/>
        <v>1768.2225000000001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720</v>
      </c>
      <c r="R19" s="24">
        <f t="shared" si="3"/>
        <v>69924.777499999997</v>
      </c>
      <c r="S19" s="25">
        <f t="shared" si="4"/>
        <v>610.84050000000002</v>
      </c>
      <c r="T19" s="27">
        <f t="shared" si="5"/>
        <v>-109.15949999999998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40575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41045</v>
      </c>
      <c r="N20" s="24">
        <f t="shared" si="1"/>
        <v>42528</v>
      </c>
      <c r="O20" s="25">
        <f t="shared" si="2"/>
        <v>1128.7375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592</v>
      </c>
      <c r="R20" s="24">
        <f t="shared" si="3"/>
        <v>40807.262499999997</v>
      </c>
      <c r="S20" s="25">
        <f t="shared" si="4"/>
        <v>389.92750000000001</v>
      </c>
      <c r="T20" s="27">
        <f t="shared" si="5"/>
        <v>-202.07249999999999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39663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41553</v>
      </c>
      <c r="N21" s="24">
        <f t="shared" si="1"/>
        <v>46710</v>
      </c>
      <c r="O21" s="25">
        <f t="shared" si="2"/>
        <v>1142.7075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153</v>
      </c>
      <c r="R21" s="24">
        <f t="shared" si="3"/>
        <v>45414.292500000003</v>
      </c>
      <c r="S21" s="25">
        <f t="shared" si="4"/>
        <v>394.75349999999997</v>
      </c>
      <c r="T21" s="27">
        <f t="shared" si="5"/>
        <v>241.75349999999997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99057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27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106557</v>
      </c>
      <c r="N22" s="24">
        <f t="shared" si="1"/>
        <v>116628</v>
      </c>
      <c r="O22" s="25">
        <f t="shared" si="2"/>
        <v>2930.3175000000001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800</v>
      </c>
      <c r="R22" s="24">
        <f t="shared" si="3"/>
        <v>112897.6825</v>
      </c>
      <c r="S22" s="25">
        <f t="shared" si="4"/>
        <v>1012.2914999999999</v>
      </c>
      <c r="T22" s="27">
        <f t="shared" si="5"/>
        <v>212.29149999999993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38681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38681</v>
      </c>
      <c r="N23" s="24">
        <f t="shared" si="1"/>
        <v>38681</v>
      </c>
      <c r="O23" s="25">
        <f t="shared" si="2"/>
        <v>1063.7275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360</v>
      </c>
      <c r="R23" s="24">
        <f t="shared" si="3"/>
        <v>37257.272499999999</v>
      </c>
      <c r="S23" s="25">
        <f t="shared" si="4"/>
        <v>367.46949999999998</v>
      </c>
      <c r="T23" s="27">
        <f t="shared" si="5"/>
        <v>7.4694999999999823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139764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148294</v>
      </c>
      <c r="N24" s="24">
        <f t="shared" si="1"/>
        <v>163340</v>
      </c>
      <c r="O24" s="25">
        <f t="shared" si="2"/>
        <v>4078.085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804</v>
      </c>
      <c r="R24" s="24">
        <f t="shared" si="3"/>
        <v>158457.91500000001</v>
      </c>
      <c r="S24" s="25">
        <f t="shared" si="4"/>
        <v>1408.7929999999999</v>
      </c>
      <c r="T24" s="27">
        <f t="shared" si="5"/>
        <v>604.79299999999989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41675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70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380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49065</v>
      </c>
      <c r="N25" s="24">
        <f t="shared" si="1"/>
        <v>55433</v>
      </c>
      <c r="O25" s="25">
        <f t="shared" si="2"/>
        <v>1349.2874999999999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541</v>
      </c>
      <c r="R25" s="24">
        <f t="shared" si="3"/>
        <v>53542.712500000001</v>
      </c>
      <c r="S25" s="25">
        <f t="shared" si="4"/>
        <v>466.11750000000001</v>
      </c>
      <c r="T25" s="27">
        <f t="shared" si="5"/>
        <v>-74.882499999999993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59242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90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80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61662</v>
      </c>
      <c r="N26" s="24">
        <f t="shared" si="1"/>
        <v>75160</v>
      </c>
      <c r="O26" s="25">
        <f t="shared" si="2"/>
        <v>1695.7049999999999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555</v>
      </c>
      <c r="R26" s="24">
        <f t="shared" si="3"/>
        <v>72909.294999999998</v>
      </c>
      <c r="S26" s="25">
        <f t="shared" si="4"/>
        <v>585.78899999999999</v>
      </c>
      <c r="T26" s="27">
        <f t="shared" si="5"/>
        <v>30.788999999999987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49059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49059</v>
      </c>
      <c r="N27" s="40">
        <f t="shared" si="1"/>
        <v>50778</v>
      </c>
      <c r="O27" s="25">
        <f t="shared" si="2"/>
        <v>1349.1224999999999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500</v>
      </c>
      <c r="R27" s="24">
        <f t="shared" si="3"/>
        <v>48928.877500000002</v>
      </c>
      <c r="S27" s="42">
        <f t="shared" si="4"/>
        <v>466.06049999999999</v>
      </c>
      <c r="T27" s="43">
        <f t="shared" si="5"/>
        <v>-33.93950000000001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1245579</v>
      </c>
      <c r="E28" s="45">
        <f t="shared" si="6"/>
        <v>1140</v>
      </c>
      <c r="F28" s="45">
        <f t="shared" ref="F28:T28" si="7">SUM(F7:F27)</f>
        <v>2000</v>
      </c>
      <c r="G28" s="45">
        <f t="shared" si="7"/>
        <v>770</v>
      </c>
      <c r="H28" s="45">
        <f t="shared" si="7"/>
        <v>5620</v>
      </c>
      <c r="I28" s="45">
        <f t="shared" si="7"/>
        <v>491</v>
      </c>
      <c r="J28" s="45">
        <f t="shared" si="7"/>
        <v>3</v>
      </c>
      <c r="K28" s="45">
        <f t="shared" si="7"/>
        <v>208</v>
      </c>
      <c r="L28" s="45">
        <f t="shared" si="7"/>
        <v>0</v>
      </c>
      <c r="M28" s="45">
        <f t="shared" si="7"/>
        <v>1345889</v>
      </c>
      <c r="N28" s="45">
        <f t="shared" si="7"/>
        <v>1478099</v>
      </c>
      <c r="O28" s="46">
        <f t="shared" si="7"/>
        <v>37011.947499999995</v>
      </c>
      <c r="P28" s="45">
        <f t="shared" si="7"/>
        <v>0</v>
      </c>
      <c r="Q28" s="45">
        <f t="shared" si="7"/>
        <v>11838</v>
      </c>
      <c r="R28" s="45">
        <f t="shared" si="7"/>
        <v>1429249.0524999998</v>
      </c>
      <c r="S28" s="45">
        <f t="shared" si="7"/>
        <v>12785.945499999998</v>
      </c>
      <c r="T28" s="47">
        <f t="shared" si="7"/>
        <v>947.94549999999936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3" sqref="E13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81" t="s">
        <v>56</v>
      </c>
      <c r="B1" s="82"/>
      <c r="C1" s="82"/>
      <c r="D1" s="83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2170</v>
      </c>
      <c r="D3" s="53">
        <f>B3-C3</f>
        <v>57830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3920</v>
      </c>
      <c r="D4" s="53">
        <f t="shared" ref="D4:D23" si="0">B4-C4</f>
        <v>31080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16510</v>
      </c>
      <c r="D5" s="53">
        <f t="shared" si="0"/>
        <v>58490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3170</v>
      </c>
      <c r="D6" s="53">
        <f t="shared" si="0"/>
        <v>26830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9000</v>
      </c>
      <c r="D7" s="53">
        <f t="shared" si="0"/>
        <v>26000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900</v>
      </c>
      <c r="D9" s="53">
        <f t="shared" si="0"/>
        <v>29100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3600</v>
      </c>
      <c r="D10" s="53">
        <f t="shared" si="0"/>
        <v>66400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3760</v>
      </c>
      <c r="D11" s="53">
        <f t="shared" si="0"/>
        <v>66240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11440</v>
      </c>
      <c r="D12" s="53">
        <f t="shared" si="0"/>
        <v>58560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7250</v>
      </c>
      <c r="D13" s="53">
        <f t="shared" si="0"/>
        <v>47750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3290</v>
      </c>
      <c r="D14" s="53">
        <f t="shared" si="0"/>
        <v>36710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6200</v>
      </c>
      <c r="D15" s="53">
        <f t="shared" si="0"/>
        <v>48800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1890</v>
      </c>
      <c r="D17" s="53">
        <f t="shared" si="0"/>
        <v>28110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7500</v>
      </c>
      <c r="D18" s="53">
        <f t="shared" si="0"/>
        <v>67500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0</v>
      </c>
      <c r="D19" s="53">
        <f t="shared" si="0"/>
        <v>30000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8530</v>
      </c>
      <c r="D20" s="53">
        <f t="shared" si="0"/>
        <v>66470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7390</v>
      </c>
      <c r="D21" s="53">
        <f t="shared" si="0"/>
        <v>27610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2420</v>
      </c>
      <c r="D22" s="53">
        <f t="shared" si="0"/>
        <v>32580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100310</v>
      </c>
      <c r="D24" s="58">
        <f t="shared" si="1"/>
        <v>899690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2" sqref="D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8" t="s">
        <v>57</v>
      </c>
      <c r="B3" s="78"/>
      <c r="C3" s="79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80"/>
      <c r="D4" s="2">
        <f>'3'!D29</f>
        <v>777620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80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/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8738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9278</v>
      </c>
      <c r="N19" s="24">
        <f t="shared" si="1"/>
        <v>11188</v>
      </c>
      <c r="O19" s="25">
        <f t="shared" si="2"/>
        <v>255.14500000000001</v>
      </c>
      <c r="P19" s="26">
        <v>1087</v>
      </c>
      <c r="Q19" s="26">
        <v>90</v>
      </c>
      <c r="R19" s="24">
        <f t="shared" si="3"/>
        <v>10842.855</v>
      </c>
      <c r="S19" s="25">
        <f t="shared" si="4"/>
        <v>88.140999999999991</v>
      </c>
      <c r="T19" s="27">
        <f t="shared" si="5"/>
        <v>-1.8590000000000089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6554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7704</v>
      </c>
      <c r="N26" s="24">
        <f t="shared" si="1"/>
        <v>14344</v>
      </c>
      <c r="O26" s="25">
        <f t="shared" si="2"/>
        <v>211.86</v>
      </c>
      <c r="P26" s="26">
        <v>1500</v>
      </c>
      <c r="Q26" s="26">
        <v>77</v>
      </c>
      <c r="R26" s="24">
        <f t="shared" si="3"/>
        <v>14055.14</v>
      </c>
      <c r="S26" s="25">
        <f t="shared" si="4"/>
        <v>73.188000000000002</v>
      </c>
      <c r="T26" s="27">
        <f t="shared" si="5"/>
        <v>-3.8119999999999976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5051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5051</v>
      </c>
      <c r="N27" s="40">
        <f t="shared" si="1"/>
        <v>5051</v>
      </c>
      <c r="O27" s="25">
        <f t="shared" si="2"/>
        <v>138.9025</v>
      </c>
      <c r="P27" s="41"/>
      <c r="Q27" s="41">
        <v>100</v>
      </c>
      <c r="R27" s="24">
        <f t="shared" si="3"/>
        <v>4812.0974999999999</v>
      </c>
      <c r="S27" s="42">
        <f t="shared" si="4"/>
        <v>47.984499999999997</v>
      </c>
      <c r="T27" s="43">
        <f t="shared" si="5"/>
        <v>-52.015500000000003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170677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190527</v>
      </c>
      <c r="N28" s="45">
        <f t="shared" si="7"/>
        <v>218909</v>
      </c>
      <c r="O28" s="46">
        <f t="shared" si="7"/>
        <v>5239.4924999999994</v>
      </c>
      <c r="P28" s="45">
        <f t="shared" si="7"/>
        <v>20787</v>
      </c>
      <c r="Q28" s="45">
        <f t="shared" si="7"/>
        <v>1797</v>
      </c>
      <c r="R28" s="45">
        <f t="shared" si="7"/>
        <v>211872.50750000004</v>
      </c>
      <c r="S28" s="45">
        <f t="shared" si="7"/>
        <v>1810.0065000000004</v>
      </c>
      <c r="T28" s="47">
        <f t="shared" si="7"/>
        <v>13.006499999999946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H18" sqref="H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58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'4'!D29</f>
        <v>606943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65" t="s">
        <v>39</v>
      </c>
      <c r="B29" s="66"/>
      <c r="C29" s="67"/>
      <c r="D29" s="48">
        <f>D4+D5-D28</f>
        <v>668657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5" sqref="R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'5'!D29</f>
        <v>668657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65" t="s">
        <v>39</v>
      </c>
      <c r="B29" s="66"/>
      <c r="C29" s="67"/>
      <c r="D29" s="48">
        <f>D4+D5-D28</f>
        <v>634168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59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'6'!D29</f>
        <v>634168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65" t="s">
        <v>39</v>
      </c>
      <c r="B29" s="66"/>
      <c r="C29" s="67"/>
      <c r="D29" s="48">
        <f>D4+D5-D28</f>
        <v>448865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C1"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'7'!D29</f>
        <v>448865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14838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17618</v>
      </c>
      <c r="N9" s="24">
        <f t="shared" si="1"/>
        <v>21820</v>
      </c>
      <c r="O9" s="25">
        <f t="shared" si="2"/>
        <v>484.495</v>
      </c>
      <c r="P9" s="26">
        <v>-2000</v>
      </c>
      <c r="Q9" s="26">
        <v>143</v>
      </c>
      <c r="R9" s="24">
        <f t="shared" si="3"/>
        <v>21192.505000000001</v>
      </c>
      <c r="S9" s="25">
        <f t="shared" si="4"/>
        <v>167.37100000000001</v>
      </c>
      <c r="T9" s="27">
        <f t="shared" si="5"/>
        <v>24.371000000000009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4262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5542</v>
      </c>
      <c r="N19" s="24">
        <f t="shared" si="1"/>
        <v>5724</v>
      </c>
      <c r="O19" s="25">
        <f t="shared" si="2"/>
        <v>152.405</v>
      </c>
      <c r="P19" s="26">
        <v>17889</v>
      </c>
      <c r="Q19" s="26">
        <v>90</v>
      </c>
      <c r="R19" s="24">
        <f t="shared" si="3"/>
        <v>5481.5950000000003</v>
      </c>
      <c r="S19" s="25">
        <f t="shared" si="4"/>
        <v>52.649000000000001</v>
      </c>
      <c r="T19" s="27">
        <f t="shared" si="5"/>
        <v>-37.350999999999999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8078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8258</v>
      </c>
      <c r="N25" s="24">
        <f t="shared" si="1"/>
        <v>8986</v>
      </c>
      <c r="O25" s="25">
        <f t="shared" si="2"/>
        <v>227.095</v>
      </c>
      <c r="P25" s="26"/>
      <c r="Q25" s="26">
        <v>85</v>
      </c>
      <c r="R25" s="24">
        <f t="shared" si="3"/>
        <v>8673.9049999999988</v>
      </c>
      <c r="S25" s="25">
        <f t="shared" si="4"/>
        <v>78.450999999999993</v>
      </c>
      <c r="T25" s="27">
        <f t="shared" si="5"/>
        <v>-6.5490000000000066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10280</v>
      </c>
      <c r="N26" s="24">
        <f t="shared" si="1"/>
        <v>10280</v>
      </c>
      <c r="O26" s="25">
        <f t="shared" si="2"/>
        <v>282.7</v>
      </c>
      <c r="P26" s="26">
        <v>-500</v>
      </c>
      <c r="Q26" s="26">
        <v>97</v>
      </c>
      <c r="R26" s="24">
        <f t="shared" si="3"/>
        <v>9900.2999999999993</v>
      </c>
      <c r="S26" s="25">
        <f t="shared" si="4"/>
        <v>97.66</v>
      </c>
      <c r="T26" s="27">
        <f t="shared" si="5"/>
        <v>0.65999999999999659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176575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196865</v>
      </c>
      <c r="N28" s="45">
        <f t="shared" si="7"/>
        <v>215666</v>
      </c>
      <c r="O28" s="46">
        <f t="shared" si="7"/>
        <v>5413.7874999999995</v>
      </c>
      <c r="P28" s="45">
        <f t="shared" si="7"/>
        <v>30816</v>
      </c>
      <c r="Q28" s="45">
        <f t="shared" si="7"/>
        <v>2113</v>
      </c>
      <c r="R28" s="45">
        <f t="shared" si="7"/>
        <v>208139.21249999999</v>
      </c>
      <c r="S28" s="45">
        <f t="shared" si="7"/>
        <v>1870.2175</v>
      </c>
      <c r="T28" s="47">
        <f t="shared" si="7"/>
        <v>-242.78249999999997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'8'!D29</f>
        <v>485277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485277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2021-08-08T15:47:19Z</dcterms:modified>
</cp:coreProperties>
</file>