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L28" i="33" s="1"/>
  <c r="L29" i="33" s="1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6" i="10" l="1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<sst xmlns="http://schemas.openxmlformats.org/spreadsheetml/2006/main" count="1511" uniqueCount="67">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</sst>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94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22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42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3" t="s">
        <v>38</v>
      </c>
      <c r="B28" s="64"/>
      <c r="C28" s="6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66" t="s">
        <v>39</v>
      </c>
      <c r="B29" s="67"/>
      <c r="C29" s="6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9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2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2" ht="18.75" x14ac:dyDescent="0.25">
      <c r="A3" s="73" t="s">
        <v>63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2" x14ac:dyDescent="0.25">
      <c r="A4" s="77" t="s">
        <v>1</v>
      </c>
      <c r="B4" s="7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78"/>
      <c r="O4" s="78"/>
      <c r="P4" s="78"/>
      <c r="Q4" s="78"/>
      <c r="R4" s="78"/>
      <c r="S4" s="78"/>
      <c r="T4" s="78"/>
      <c r="U4" s="78"/>
      <c r="V4" s="78"/>
    </row>
    <row r="5" spans="1:22" x14ac:dyDescent="0.25">
      <c r="A5" s="77" t="s">
        <v>2</v>
      </c>
      <c r="B5" s="7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  <c r="U5" s="78"/>
      <c r="V5" s="7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20017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20017</v>
      </c>
      <c r="N7" s="24">
        <f>D7+E7*20+F7*10+G7*9+H7*9+I7*191+J7*191+K7*182+L7*100</f>
        <v>20017</v>
      </c>
      <c r="O7" s="25">
        <f>M7*2.75%</f>
        <v>550.46749999999997</v>
      </c>
      <c r="P7" s="26">
        <v>-5000</v>
      </c>
      <c r="Q7" s="26">
        <v>13</v>
      </c>
      <c r="R7" s="24">
        <f>M7-(M7*2.75%)+I7*191+J7*191+K7*182+L7*100-Q7</f>
        <v>19453.532500000001</v>
      </c>
      <c r="S7" s="25">
        <f>M7*0.95%</f>
        <v>190.16149999999999</v>
      </c>
      <c r="T7" s="27">
        <f>S7-Q7</f>
        <v>177.16149999999999</v>
      </c>
      <c r="U7" s="89">
        <v>153</v>
      </c>
      <c r="V7" s="90">
        <f>R7-U7</f>
        <v>19300.532500000001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18228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18228</v>
      </c>
      <c r="N8" s="24">
        <f t="shared" ref="N8:N27" si="1">D8+E8*20+F8*10+G8*9+H8*9+I8*191+J8*191+K8*182+L8*100</f>
        <v>18228</v>
      </c>
      <c r="O8" s="25">
        <f t="shared" ref="O8:O27" si="2">M8*2.75%</f>
        <v>501.27</v>
      </c>
      <c r="P8" s="26"/>
      <c r="Q8" s="26">
        <v>150</v>
      </c>
      <c r="R8" s="24">
        <f t="shared" ref="R8:R27" si="3">M8-(M8*2.75%)+I8*191+J8*191+K8*182+L8*100-Q8</f>
        <v>17576.73</v>
      </c>
      <c r="S8" s="25">
        <f t="shared" ref="S8:S27" si="4">M8*0.95%</f>
        <v>173.166</v>
      </c>
      <c r="T8" s="27">
        <f t="shared" ref="T8:T27" si="5">S8-Q8</f>
        <v>23.165999999999997</v>
      </c>
      <c r="U8" s="89">
        <v>144</v>
      </c>
      <c r="V8" s="90">
        <f t="shared" ref="V8:V27" si="6">R8-U8</f>
        <v>17432.73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43384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43384</v>
      </c>
      <c r="N9" s="24">
        <f t="shared" si="1"/>
        <v>43575</v>
      </c>
      <c r="O9" s="25">
        <f t="shared" si="2"/>
        <v>1193.06</v>
      </c>
      <c r="P9" s="26">
        <v>-20700</v>
      </c>
      <c r="Q9" s="26">
        <v>194</v>
      </c>
      <c r="R9" s="24">
        <f t="shared" si="3"/>
        <v>42187.94</v>
      </c>
      <c r="S9" s="25">
        <f t="shared" si="4"/>
        <v>412.14799999999997</v>
      </c>
      <c r="T9" s="27">
        <f t="shared" si="5"/>
        <v>218.14799999999997</v>
      </c>
      <c r="U9" s="89">
        <v>297</v>
      </c>
      <c r="V9" s="90">
        <f t="shared" si="6"/>
        <v>41890.94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11679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11679</v>
      </c>
      <c r="N10" s="24">
        <f t="shared" si="1"/>
        <v>11679</v>
      </c>
      <c r="O10" s="25">
        <f t="shared" si="2"/>
        <v>321.17250000000001</v>
      </c>
      <c r="P10" s="26">
        <v>-2000</v>
      </c>
      <c r="Q10" s="26">
        <v>25</v>
      </c>
      <c r="R10" s="24">
        <f t="shared" si="3"/>
        <v>11332.827499999999</v>
      </c>
      <c r="S10" s="25">
        <f t="shared" si="4"/>
        <v>110.95049999999999</v>
      </c>
      <c r="T10" s="27">
        <f t="shared" si="5"/>
        <v>85.950499999999991</v>
      </c>
      <c r="U10" s="89">
        <v>72</v>
      </c>
      <c r="V10" s="90">
        <f t="shared" si="6"/>
        <v>11260.827499999999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89">
        <v>315</v>
      </c>
      <c r="V11" s="90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10150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10150</v>
      </c>
      <c r="N12" s="24">
        <f t="shared" si="1"/>
        <v>10150</v>
      </c>
      <c r="O12" s="25">
        <f t="shared" si="2"/>
        <v>279.125</v>
      </c>
      <c r="P12" s="26"/>
      <c r="Q12" s="26">
        <v>39</v>
      </c>
      <c r="R12" s="24">
        <f t="shared" si="3"/>
        <v>9831.875</v>
      </c>
      <c r="S12" s="25">
        <f t="shared" si="4"/>
        <v>96.424999999999997</v>
      </c>
      <c r="T12" s="27">
        <f t="shared" si="5"/>
        <v>57.424999999999997</v>
      </c>
      <c r="U12" s="89">
        <v>81</v>
      </c>
      <c r="V12" s="90">
        <f t="shared" si="6"/>
        <v>9750.875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17344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17344</v>
      </c>
      <c r="N13" s="24">
        <f t="shared" si="1"/>
        <v>17344</v>
      </c>
      <c r="O13" s="25">
        <f t="shared" si="2"/>
        <v>476.96</v>
      </c>
      <c r="P13" s="26">
        <v>-3000</v>
      </c>
      <c r="Q13" s="26">
        <v>1</v>
      </c>
      <c r="R13" s="24">
        <f t="shared" si="3"/>
        <v>16866.04</v>
      </c>
      <c r="S13" s="25">
        <f t="shared" si="4"/>
        <v>164.768</v>
      </c>
      <c r="T13" s="27">
        <f t="shared" si="5"/>
        <v>163.768</v>
      </c>
      <c r="U13" s="89">
        <v>126</v>
      </c>
      <c r="V13" s="90">
        <f t="shared" si="6"/>
        <v>16740.04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41884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42784</v>
      </c>
      <c r="N14" s="24">
        <f t="shared" si="1"/>
        <v>42784</v>
      </c>
      <c r="O14" s="25">
        <f t="shared" si="2"/>
        <v>1176.56</v>
      </c>
      <c r="P14" s="26"/>
      <c r="Q14" s="26">
        <v>223</v>
      </c>
      <c r="R14" s="24">
        <f t="shared" si="3"/>
        <v>41384.44</v>
      </c>
      <c r="S14" s="25">
        <f t="shared" si="4"/>
        <v>406.44799999999998</v>
      </c>
      <c r="T14" s="27">
        <f t="shared" si="5"/>
        <v>183.44799999999998</v>
      </c>
      <c r="U14" s="89">
        <v>324</v>
      </c>
      <c r="V14" s="90">
        <f t="shared" si="6"/>
        <v>41060.44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89">
        <v>189</v>
      </c>
      <c r="V15" s="90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45770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47570</v>
      </c>
      <c r="N16" s="24">
        <f t="shared" si="1"/>
        <v>52536</v>
      </c>
      <c r="O16" s="25">
        <f t="shared" si="2"/>
        <v>1308.175</v>
      </c>
      <c r="P16" s="26">
        <v>-29580</v>
      </c>
      <c r="Q16" s="26">
        <v>171</v>
      </c>
      <c r="R16" s="24">
        <f t="shared" si="3"/>
        <v>51056.824999999997</v>
      </c>
      <c r="S16" s="25">
        <f t="shared" si="4"/>
        <v>451.91499999999996</v>
      </c>
      <c r="T16" s="27">
        <f t="shared" si="5"/>
        <v>280.91499999999996</v>
      </c>
      <c r="U16" s="89">
        <v>360</v>
      </c>
      <c r="V16" s="90">
        <f t="shared" si="6"/>
        <v>50696.824999999997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18010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19410</v>
      </c>
      <c r="N17" s="24">
        <f t="shared" si="1"/>
        <v>21129</v>
      </c>
      <c r="O17" s="25">
        <f t="shared" si="2"/>
        <v>533.77499999999998</v>
      </c>
      <c r="P17" s="26">
        <v>1000</v>
      </c>
      <c r="Q17" s="26">
        <v>98</v>
      </c>
      <c r="R17" s="24">
        <f t="shared" si="3"/>
        <v>20497.224999999999</v>
      </c>
      <c r="S17" s="25">
        <f t="shared" si="4"/>
        <v>184.39499999999998</v>
      </c>
      <c r="T17" s="27">
        <f t="shared" si="5"/>
        <v>86.394999999999982</v>
      </c>
      <c r="U17" s="89">
        <v>162</v>
      </c>
      <c r="V17" s="90">
        <f t="shared" si="6"/>
        <v>20335.224999999999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21964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21964</v>
      </c>
      <c r="N18" s="24">
        <f t="shared" si="1"/>
        <v>22874</v>
      </c>
      <c r="O18" s="25">
        <f t="shared" si="2"/>
        <v>604.01</v>
      </c>
      <c r="P18" s="26"/>
      <c r="Q18" s="26">
        <v>100</v>
      </c>
      <c r="R18" s="24">
        <f t="shared" si="3"/>
        <v>22169.99</v>
      </c>
      <c r="S18" s="25">
        <f t="shared" si="4"/>
        <v>208.65799999999999</v>
      </c>
      <c r="T18" s="27">
        <f t="shared" si="5"/>
        <v>108.65799999999999</v>
      </c>
      <c r="U18" s="89">
        <v>135</v>
      </c>
      <c r="V18" s="90">
        <f t="shared" si="6"/>
        <v>22034.99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28954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29584</v>
      </c>
      <c r="N19" s="24">
        <f t="shared" si="1"/>
        <v>30539</v>
      </c>
      <c r="O19" s="25">
        <f t="shared" si="2"/>
        <v>813.56000000000006</v>
      </c>
      <c r="P19" s="26"/>
      <c r="Q19" s="26">
        <v>100</v>
      </c>
      <c r="R19" s="24">
        <f t="shared" si="3"/>
        <v>29625.439999999999</v>
      </c>
      <c r="S19" s="25">
        <f t="shared" si="4"/>
        <v>281.048</v>
      </c>
      <c r="T19" s="27">
        <f t="shared" si="5"/>
        <v>181.048</v>
      </c>
      <c r="U19" s="89">
        <v>198</v>
      </c>
      <c r="V19" s="90">
        <f t="shared" si="6"/>
        <v>29427.439999999999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15192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15192</v>
      </c>
      <c r="N20" s="24">
        <f t="shared" si="1"/>
        <v>15192</v>
      </c>
      <c r="O20" s="25">
        <f t="shared" si="2"/>
        <v>417.78000000000003</v>
      </c>
      <c r="P20" s="26">
        <v>-2000</v>
      </c>
      <c r="Q20" s="26">
        <v>120</v>
      </c>
      <c r="R20" s="24">
        <f t="shared" si="3"/>
        <v>14654.22</v>
      </c>
      <c r="S20" s="25">
        <f t="shared" si="4"/>
        <v>144.32399999999998</v>
      </c>
      <c r="T20" s="27">
        <f t="shared" si="5"/>
        <v>24.323999999999984</v>
      </c>
      <c r="U20" s="89">
        <v>108</v>
      </c>
      <c r="V20" s="90">
        <f t="shared" si="6"/>
        <v>14546.22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13818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13818</v>
      </c>
      <c r="N21" s="24">
        <f t="shared" si="1"/>
        <v>13818</v>
      </c>
      <c r="O21" s="25">
        <f t="shared" si="2"/>
        <v>379.995</v>
      </c>
      <c r="P21" s="26"/>
      <c r="Q21" s="26">
        <v>20</v>
      </c>
      <c r="R21" s="24">
        <f t="shared" si="3"/>
        <v>13418.004999999999</v>
      </c>
      <c r="S21" s="25">
        <f t="shared" si="4"/>
        <v>131.27099999999999</v>
      </c>
      <c r="T21" s="27">
        <f t="shared" si="5"/>
        <v>111.27099999999999</v>
      </c>
      <c r="U21" s="89">
        <v>90</v>
      </c>
      <c r="V21" s="90">
        <f t="shared" si="6"/>
        <v>13328.004999999999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35862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35862</v>
      </c>
      <c r="N22" s="24">
        <f t="shared" si="1"/>
        <v>37199</v>
      </c>
      <c r="O22" s="25">
        <f t="shared" si="2"/>
        <v>986.20500000000004</v>
      </c>
      <c r="P22" s="26">
        <v>-2000</v>
      </c>
      <c r="Q22" s="26">
        <v>150</v>
      </c>
      <c r="R22" s="24">
        <f t="shared" si="3"/>
        <v>36062.794999999998</v>
      </c>
      <c r="S22" s="25">
        <f t="shared" si="4"/>
        <v>340.68899999999996</v>
      </c>
      <c r="T22" s="27">
        <f t="shared" si="5"/>
        <v>190.68899999999996</v>
      </c>
      <c r="U22" s="89">
        <v>220</v>
      </c>
      <c r="V22" s="90">
        <f t="shared" si="6"/>
        <v>35842.794999999998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16241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16241</v>
      </c>
      <c r="N23" s="24">
        <f t="shared" si="1"/>
        <v>16241</v>
      </c>
      <c r="O23" s="25">
        <f t="shared" si="2"/>
        <v>446.6275</v>
      </c>
      <c r="P23" s="26"/>
      <c r="Q23" s="26">
        <v>140</v>
      </c>
      <c r="R23" s="24">
        <f t="shared" si="3"/>
        <v>15654.372499999999</v>
      </c>
      <c r="S23" s="25">
        <f t="shared" si="4"/>
        <v>154.2895</v>
      </c>
      <c r="T23" s="27">
        <f t="shared" si="5"/>
        <v>14.289500000000004</v>
      </c>
      <c r="U23" s="89">
        <v>126</v>
      </c>
      <c r="V23" s="90">
        <f t="shared" si="6"/>
        <v>15528.372499999999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42904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45654</v>
      </c>
      <c r="N24" s="24">
        <f t="shared" si="1"/>
        <v>45654</v>
      </c>
      <c r="O24" s="25">
        <f t="shared" si="2"/>
        <v>1255.4849999999999</v>
      </c>
      <c r="P24" s="26"/>
      <c r="Q24" s="26">
        <v>151</v>
      </c>
      <c r="R24" s="24">
        <f t="shared" si="3"/>
        <v>44247.514999999999</v>
      </c>
      <c r="S24" s="25">
        <f t="shared" si="4"/>
        <v>433.71299999999997</v>
      </c>
      <c r="T24" s="27">
        <f t="shared" si="5"/>
        <v>282.71299999999997</v>
      </c>
      <c r="U24" s="89">
        <v>297</v>
      </c>
      <c r="V24" s="90">
        <f t="shared" si="6"/>
        <v>43950.514999999999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13675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14485</v>
      </c>
      <c r="N25" s="24">
        <f t="shared" si="1"/>
        <v>14867</v>
      </c>
      <c r="O25" s="25">
        <f t="shared" si="2"/>
        <v>398.33749999999998</v>
      </c>
      <c r="P25" s="26"/>
      <c r="Q25" s="26">
        <v>90</v>
      </c>
      <c r="R25" s="24">
        <f t="shared" si="3"/>
        <v>14378.6625</v>
      </c>
      <c r="S25" s="25">
        <f t="shared" si="4"/>
        <v>137.60749999999999</v>
      </c>
      <c r="T25" s="27">
        <f t="shared" si="5"/>
        <v>47.607499999999987</v>
      </c>
      <c r="U25" s="89">
        <v>99</v>
      </c>
      <c r="V25" s="90">
        <f t="shared" si="6"/>
        <v>14279.6625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8637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8637</v>
      </c>
      <c r="N26" s="24">
        <f t="shared" si="1"/>
        <v>8637</v>
      </c>
      <c r="O26" s="25">
        <f t="shared" si="2"/>
        <v>237.51750000000001</v>
      </c>
      <c r="P26" s="26"/>
      <c r="Q26" s="26"/>
      <c r="R26" s="24">
        <f t="shared" si="3"/>
        <v>8399.4825000000001</v>
      </c>
      <c r="S26" s="25">
        <f t="shared" si="4"/>
        <v>82.051500000000004</v>
      </c>
      <c r="T26" s="27">
        <f t="shared" si="5"/>
        <v>82.051500000000004</v>
      </c>
      <c r="U26" s="89"/>
      <c r="V26" s="90">
        <f t="shared" si="6"/>
        <v>8399.4825000000001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15000</v>
      </c>
      <c r="N27" s="24">
        <f t="shared" si="1"/>
        <v>15000</v>
      </c>
      <c r="O27" s="25">
        <f t="shared" si="2"/>
        <v>412.5</v>
      </c>
      <c r="P27" s="26"/>
      <c r="Q27" s="26">
        <v>500</v>
      </c>
      <c r="R27" s="24">
        <f t="shared" si="3"/>
        <v>14087.5</v>
      </c>
      <c r="S27" s="25">
        <f t="shared" si="4"/>
        <v>142.5</v>
      </c>
      <c r="T27" s="27">
        <f t="shared" si="5"/>
        <v>-357.5</v>
      </c>
      <c r="U27" s="89">
        <v>90</v>
      </c>
      <c r="V27" s="90">
        <f t="shared" si="6"/>
        <v>13997.5</v>
      </c>
    </row>
    <row r="28" spans="1:22" ht="16.5" thickBot="1" x14ac:dyDescent="0.3">
      <c r="A28" s="63" t="s">
        <v>38</v>
      </c>
      <c r="B28" s="64"/>
      <c r="C28" s="65"/>
      <c r="D28" s="44">
        <f t="shared" ref="D28:E28" si="7">SUM(D7:D27)</f>
        <v>506105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86">
        <f t="shared" si="8"/>
        <v>514395</v>
      </c>
      <c r="N28" s="86">
        <f t="shared" si="8"/>
        <v>524855</v>
      </c>
      <c r="O28" s="87">
        <f t="shared" si="8"/>
        <v>14145.862500000001</v>
      </c>
      <c r="P28" s="86">
        <f t="shared" si="8"/>
        <v>-39260</v>
      </c>
      <c r="Q28" s="86">
        <f t="shared" si="8"/>
        <v>2540</v>
      </c>
      <c r="R28" s="86">
        <f t="shared" si="8"/>
        <v>508169.1374999999</v>
      </c>
      <c r="S28" s="86">
        <f t="shared" si="8"/>
        <v>4886.7524999999996</v>
      </c>
      <c r="T28" s="86">
        <f t="shared" si="8"/>
        <v>2346.7525000000001</v>
      </c>
      <c r="U28" s="86">
        <f t="shared" si="8"/>
        <v>3586</v>
      </c>
      <c r="V28" s="86">
        <f t="shared" si="8"/>
        <v>504583.1374999999</v>
      </c>
    </row>
    <row r="29" spans="1:22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'10'!D29</f>
        <v>333901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'11'!D29</f>
        <v>333901</v>
      </c>
      <c r="E4" s="2">
        <f>'11'!E29</f>
        <v>4455</v>
      </c>
      <c r="F4" s="2">
        <f>'11'!F29</f>
        <v>11480</v>
      </c>
      <c r="G4" s="2">
        <f>'11'!G29</f>
        <v>1090</v>
      </c>
      <c r="H4" s="2">
        <f>'11'!H29</f>
        <v>18635</v>
      </c>
      <c r="I4" s="2">
        <f>'11'!I29</f>
        <v>1100</v>
      </c>
      <c r="J4" s="2">
        <f>'11'!J29</f>
        <v>414</v>
      </c>
      <c r="K4" s="2">
        <f>'11'!K29</f>
        <v>444</v>
      </c>
      <c r="L4" s="2">
        <f>'11'!L29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'12'!D29</f>
        <v>333901</v>
      </c>
      <c r="E4" s="2">
        <f>'12'!E29</f>
        <v>4455</v>
      </c>
      <c r="F4" s="2">
        <f>'12'!F29</f>
        <v>11480</v>
      </c>
      <c r="G4" s="2">
        <f>'12'!G29</f>
        <v>1090</v>
      </c>
      <c r="H4" s="2">
        <f>'12'!H29</f>
        <v>18635</v>
      </c>
      <c r="I4" s="2">
        <f>'12'!I29</f>
        <v>1100</v>
      </c>
      <c r="J4" s="2">
        <f>'12'!J29</f>
        <v>414</v>
      </c>
      <c r="K4" s="2">
        <f>'12'!K29</f>
        <v>444</v>
      </c>
      <c r="L4" s="2">
        <f>'12'!L29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'13'!D29</f>
        <v>333901</v>
      </c>
      <c r="E4" s="2">
        <f>'13'!E29</f>
        <v>4455</v>
      </c>
      <c r="F4" s="2">
        <f>'13'!F29</f>
        <v>11480</v>
      </c>
      <c r="G4" s="2">
        <f>'13'!G29</f>
        <v>1090</v>
      </c>
      <c r="H4" s="2">
        <f>'13'!H29</f>
        <v>18635</v>
      </c>
      <c r="I4" s="2">
        <f>'13'!I29</f>
        <v>1100</v>
      </c>
      <c r="J4" s="2">
        <f>'13'!J29</f>
        <v>414</v>
      </c>
      <c r="K4" s="2">
        <f>'13'!K29</f>
        <v>444</v>
      </c>
      <c r="L4" s="2">
        <f>'13'!L29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8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8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8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8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'14'!D29</f>
        <v>333901</v>
      </c>
      <c r="E4" s="2">
        <f>'14'!E29</f>
        <v>4455</v>
      </c>
      <c r="F4" s="2">
        <f>'14'!F29</f>
        <v>11480</v>
      </c>
      <c r="G4" s="2">
        <f>'14'!G29</f>
        <v>1090</v>
      </c>
      <c r="H4" s="2">
        <f>'14'!H29</f>
        <v>18635</v>
      </c>
      <c r="I4" s="2">
        <f>'14'!I29</f>
        <v>1100</v>
      </c>
      <c r="J4" s="2">
        <f>'14'!J29</f>
        <v>414</v>
      </c>
      <c r="K4" s="2">
        <f>'14'!K29</f>
        <v>444</v>
      </c>
      <c r="L4" s="2">
        <f>'14'!L29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2" priority="43" operator="equal">
      <formula>212030016606640</formula>
    </cfRule>
  </conditionalFormatting>
  <conditionalFormatting sqref="D29 E4:E6 E28:K29">
    <cfRule type="cellIs" dxfId="791" priority="41" operator="equal">
      <formula>$E$4</formula>
    </cfRule>
    <cfRule type="cellIs" dxfId="790" priority="42" operator="equal">
      <formula>2120</formula>
    </cfRule>
  </conditionalFormatting>
  <conditionalFormatting sqref="D29:E29 F4:F6 F28:F29">
    <cfRule type="cellIs" dxfId="789" priority="39" operator="equal">
      <formula>$F$4</formula>
    </cfRule>
    <cfRule type="cellIs" dxfId="788" priority="40" operator="equal">
      <formula>300</formula>
    </cfRule>
  </conditionalFormatting>
  <conditionalFormatting sqref="G4:G6 G28:G29">
    <cfRule type="cellIs" dxfId="787" priority="37" operator="equal">
      <formula>$G$4</formula>
    </cfRule>
    <cfRule type="cellIs" dxfId="786" priority="38" operator="equal">
      <formula>1660</formula>
    </cfRule>
  </conditionalFormatting>
  <conditionalFormatting sqref="H4:H6 H28:H29">
    <cfRule type="cellIs" dxfId="785" priority="35" operator="equal">
      <formula>$H$4</formula>
    </cfRule>
    <cfRule type="cellIs" dxfId="784" priority="36" operator="equal">
      <formula>6640</formula>
    </cfRule>
  </conditionalFormatting>
  <conditionalFormatting sqref="T6:T28">
    <cfRule type="cellIs" dxfId="783" priority="34" operator="lessThan">
      <formula>0</formula>
    </cfRule>
  </conditionalFormatting>
  <conditionalFormatting sqref="T7:T27">
    <cfRule type="cellIs" dxfId="782" priority="31" operator="lessThan">
      <formula>0</formula>
    </cfRule>
    <cfRule type="cellIs" dxfId="781" priority="32" operator="lessThan">
      <formula>0</formula>
    </cfRule>
    <cfRule type="cellIs" dxfId="780" priority="33" operator="lessThan">
      <formula>0</formula>
    </cfRule>
  </conditionalFormatting>
  <conditionalFormatting sqref="E4:E6 E28:K28">
    <cfRule type="cellIs" dxfId="779" priority="30" operator="equal">
      <formula>$E$4</formula>
    </cfRule>
  </conditionalFormatting>
  <conditionalFormatting sqref="D28:D29 D6 D4:M4">
    <cfRule type="cellIs" dxfId="778" priority="29" operator="equal">
      <formula>$D$4</formula>
    </cfRule>
  </conditionalFormatting>
  <conditionalFormatting sqref="I4:I6 I28:I29">
    <cfRule type="cellIs" dxfId="777" priority="28" operator="equal">
      <formula>$I$4</formula>
    </cfRule>
  </conditionalFormatting>
  <conditionalFormatting sqref="J4:J6 J28:J29">
    <cfRule type="cellIs" dxfId="776" priority="27" operator="equal">
      <formula>$J$4</formula>
    </cfRule>
  </conditionalFormatting>
  <conditionalFormatting sqref="K4:K6 K28:K29">
    <cfRule type="cellIs" dxfId="775" priority="26" operator="equal">
      <formula>$K$4</formula>
    </cfRule>
  </conditionalFormatting>
  <conditionalFormatting sqref="M4:M6">
    <cfRule type="cellIs" dxfId="774" priority="25" operator="equal">
      <formula>$L$4</formula>
    </cfRule>
  </conditionalFormatting>
  <conditionalFormatting sqref="T7:T28">
    <cfRule type="cellIs" dxfId="773" priority="22" operator="lessThan">
      <formula>0</formula>
    </cfRule>
    <cfRule type="cellIs" dxfId="772" priority="23" operator="lessThan">
      <formula>0</formula>
    </cfRule>
    <cfRule type="cellIs" dxfId="771" priority="24" operator="lessThan">
      <formula>0</formula>
    </cfRule>
  </conditionalFormatting>
  <conditionalFormatting sqref="D5:K5">
    <cfRule type="cellIs" dxfId="770" priority="21" operator="greaterThan">
      <formula>0</formula>
    </cfRule>
  </conditionalFormatting>
  <conditionalFormatting sqref="T6:T28">
    <cfRule type="cellIs" dxfId="769" priority="20" operator="lessThan">
      <formula>0</formula>
    </cfRule>
  </conditionalFormatting>
  <conditionalFormatting sqref="T7:T27">
    <cfRule type="cellIs" dxfId="768" priority="17" operator="lessThan">
      <formula>0</formula>
    </cfRule>
    <cfRule type="cellIs" dxfId="767" priority="18" operator="lessThan">
      <formula>0</formula>
    </cfRule>
    <cfRule type="cellIs" dxfId="766" priority="19" operator="lessThan">
      <formula>0</formula>
    </cfRule>
  </conditionalFormatting>
  <conditionalFormatting sqref="T7:T28">
    <cfRule type="cellIs" dxfId="765" priority="14" operator="lessThan">
      <formula>0</formula>
    </cfRule>
    <cfRule type="cellIs" dxfId="764" priority="15" operator="lessThan">
      <formula>0</formula>
    </cfRule>
    <cfRule type="cellIs" dxfId="763" priority="16" operator="lessThan">
      <formula>0</formula>
    </cfRule>
  </conditionalFormatting>
  <conditionalFormatting sqref="D5:K5">
    <cfRule type="cellIs" dxfId="762" priority="13" operator="greaterThan">
      <formula>0</formula>
    </cfRule>
  </conditionalFormatting>
  <conditionalFormatting sqref="L4 L6 L28:L29">
    <cfRule type="cellIs" dxfId="761" priority="12" operator="equal">
      <formula>$L$4</formula>
    </cfRule>
  </conditionalFormatting>
  <conditionalFormatting sqref="D7:S7">
    <cfRule type="cellIs" dxfId="760" priority="11" operator="greaterThan">
      <formula>0</formula>
    </cfRule>
  </conditionalFormatting>
  <conditionalFormatting sqref="D9:S9">
    <cfRule type="cellIs" dxfId="759" priority="10" operator="greaterThan">
      <formula>0</formula>
    </cfRule>
  </conditionalFormatting>
  <conditionalFormatting sqref="D11:S11">
    <cfRule type="cellIs" dxfId="758" priority="9" operator="greaterThan">
      <formula>0</formula>
    </cfRule>
  </conditionalFormatting>
  <conditionalFormatting sqref="D13:S13">
    <cfRule type="cellIs" dxfId="757" priority="8" operator="greaterThan">
      <formula>0</formula>
    </cfRule>
  </conditionalFormatting>
  <conditionalFormatting sqref="D15:S15">
    <cfRule type="cellIs" dxfId="756" priority="7" operator="greaterThan">
      <formula>0</formula>
    </cfRule>
  </conditionalFormatting>
  <conditionalFormatting sqref="D17:S17">
    <cfRule type="cellIs" dxfId="755" priority="6" operator="greaterThan">
      <formula>0</formula>
    </cfRule>
  </conditionalFormatting>
  <conditionalFormatting sqref="D19:S19">
    <cfRule type="cellIs" dxfId="754" priority="5" operator="greaterThan">
      <formula>0</formula>
    </cfRule>
  </conditionalFormatting>
  <conditionalFormatting sqref="D21:S21">
    <cfRule type="cellIs" dxfId="753" priority="4" operator="greaterThan">
      <formula>0</formula>
    </cfRule>
  </conditionalFormatting>
  <conditionalFormatting sqref="D23:S23">
    <cfRule type="cellIs" dxfId="752" priority="3" operator="greaterThan">
      <formula>0</formula>
    </cfRule>
  </conditionalFormatting>
  <conditionalFormatting sqref="D25:S25">
    <cfRule type="cellIs" dxfId="751" priority="2" operator="greaterThan">
      <formula>0</formula>
    </cfRule>
  </conditionalFormatting>
  <conditionalFormatting sqref="D27:S27">
    <cfRule type="cellIs" dxfId="75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'15'!D29</f>
        <v>333901</v>
      </c>
      <c r="E4" s="2">
        <f>'15'!E29</f>
        <v>4455</v>
      </c>
      <c r="F4" s="2">
        <f>'15'!F29</f>
        <v>11480</v>
      </c>
      <c r="G4" s="2">
        <f>'15'!G29</f>
        <v>1090</v>
      </c>
      <c r="H4" s="2">
        <f>'15'!H29</f>
        <v>18635</v>
      </c>
      <c r="I4" s="2">
        <f>'15'!I29</f>
        <v>1100</v>
      </c>
      <c r="J4" s="2">
        <f>'15'!J29</f>
        <v>414</v>
      </c>
      <c r="K4" s="2">
        <f>'15'!K29</f>
        <v>444</v>
      </c>
      <c r="L4" s="2">
        <f>'15'!L29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9" priority="43" operator="equal">
      <formula>212030016606640</formula>
    </cfRule>
  </conditionalFormatting>
  <conditionalFormatting sqref="D29 E4:E6 E28:K29">
    <cfRule type="cellIs" dxfId="748" priority="41" operator="equal">
      <formula>$E$4</formula>
    </cfRule>
    <cfRule type="cellIs" dxfId="747" priority="42" operator="equal">
      <formula>2120</formula>
    </cfRule>
  </conditionalFormatting>
  <conditionalFormatting sqref="D29:E29 F4:F6 F28:F29">
    <cfRule type="cellIs" dxfId="746" priority="39" operator="equal">
      <formula>$F$4</formula>
    </cfRule>
    <cfRule type="cellIs" dxfId="745" priority="40" operator="equal">
      <formula>300</formula>
    </cfRule>
  </conditionalFormatting>
  <conditionalFormatting sqref="G4:G6 G28:G29">
    <cfRule type="cellIs" dxfId="744" priority="37" operator="equal">
      <formula>$G$4</formula>
    </cfRule>
    <cfRule type="cellIs" dxfId="743" priority="38" operator="equal">
      <formula>1660</formula>
    </cfRule>
  </conditionalFormatting>
  <conditionalFormatting sqref="H4:H6 H28:H29">
    <cfRule type="cellIs" dxfId="742" priority="35" operator="equal">
      <formula>$H$4</formula>
    </cfRule>
    <cfRule type="cellIs" dxfId="741" priority="36" operator="equal">
      <formula>6640</formula>
    </cfRule>
  </conditionalFormatting>
  <conditionalFormatting sqref="T6:T28">
    <cfRule type="cellIs" dxfId="740" priority="34" operator="lessThan">
      <formula>0</formula>
    </cfRule>
  </conditionalFormatting>
  <conditionalFormatting sqref="T7:T27">
    <cfRule type="cellIs" dxfId="739" priority="31" operator="lessThan">
      <formula>0</formula>
    </cfRule>
    <cfRule type="cellIs" dxfId="738" priority="32" operator="lessThan">
      <formula>0</formula>
    </cfRule>
    <cfRule type="cellIs" dxfId="737" priority="33" operator="lessThan">
      <formula>0</formula>
    </cfRule>
  </conditionalFormatting>
  <conditionalFormatting sqref="E4:E6 E28:K28">
    <cfRule type="cellIs" dxfId="736" priority="30" operator="equal">
      <formula>$E$4</formula>
    </cfRule>
  </conditionalFormatting>
  <conditionalFormatting sqref="D28:D29 D6 D4:M4">
    <cfRule type="cellIs" dxfId="735" priority="29" operator="equal">
      <formula>$D$4</formula>
    </cfRule>
  </conditionalFormatting>
  <conditionalFormatting sqref="I4:I6 I28:I29">
    <cfRule type="cellIs" dxfId="734" priority="28" operator="equal">
      <formula>$I$4</formula>
    </cfRule>
  </conditionalFormatting>
  <conditionalFormatting sqref="J4:J6 J28:J29">
    <cfRule type="cellIs" dxfId="733" priority="27" operator="equal">
      <formula>$J$4</formula>
    </cfRule>
  </conditionalFormatting>
  <conditionalFormatting sqref="K4:K6 K28:K29">
    <cfRule type="cellIs" dxfId="732" priority="26" operator="equal">
      <formula>$K$4</formula>
    </cfRule>
  </conditionalFormatting>
  <conditionalFormatting sqref="M4:M6">
    <cfRule type="cellIs" dxfId="731" priority="25" operator="equal">
      <formula>$L$4</formula>
    </cfRule>
  </conditionalFormatting>
  <conditionalFormatting sqref="T7:T28">
    <cfRule type="cellIs" dxfId="730" priority="22" operator="lessThan">
      <formula>0</formula>
    </cfRule>
    <cfRule type="cellIs" dxfId="729" priority="23" operator="lessThan">
      <formula>0</formula>
    </cfRule>
    <cfRule type="cellIs" dxfId="728" priority="24" operator="lessThan">
      <formula>0</formula>
    </cfRule>
  </conditionalFormatting>
  <conditionalFormatting sqref="D5:K5">
    <cfRule type="cellIs" dxfId="727" priority="21" operator="greaterThan">
      <formula>0</formula>
    </cfRule>
  </conditionalFormatting>
  <conditionalFormatting sqref="T6:T28">
    <cfRule type="cellIs" dxfId="726" priority="20" operator="lessThan">
      <formula>0</formula>
    </cfRule>
  </conditionalFormatting>
  <conditionalFormatting sqref="T7:T27">
    <cfRule type="cellIs" dxfId="725" priority="17" operator="lessThan">
      <formula>0</formula>
    </cfRule>
    <cfRule type="cellIs" dxfId="724" priority="18" operator="lessThan">
      <formula>0</formula>
    </cfRule>
    <cfRule type="cellIs" dxfId="723" priority="19" operator="lessThan">
      <formula>0</formula>
    </cfRule>
  </conditionalFormatting>
  <conditionalFormatting sqref="T7:T28">
    <cfRule type="cellIs" dxfId="722" priority="14" operator="lessThan">
      <formula>0</formula>
    </cfRule>
    <cfRule type="cellIs" dxfId="721" priority="15" operator="lessThan">
      <formula>0</formula>
    </cfRule>
    <cfRule type="cellIs" dxfId="720" priority="16" operator="lessThan">
      <formula>0</formula>
    </cfRule>
  </conditionalFormatting>
  <conditionalFormatting sqref="D5:K5">
    <cfRule type="cellIs" dxfId="719" priority="13" operator="greaterThan">
      <formula>0</formula>
    </cfRule>
  </conditionalFormatting>
  <conditionalFormatting sqref="L4 L6 L28:L29">
    <cfRule type="cellIs" dxfId="718" priority="12" operator="equal">
      <formula>$L$4</formula>
    </cfRule>
  </conditionalFormatting>
  <conditionalFormatting sqref="D7:S7">
    <cfRule type="cellIs" dxfId="717" priority="11" operator="greaterThan">
      <formula>0</formula>
    </cfRule>
  </conditionalFormatting>
  <conditionalFormatting sqref="D9:S9">
    <cfRule type="cellIs" dxfId="716" priority="10" operator="greaterThan">
      <formula>0</formula>
    </cfRule>
  </conditionalFormatting>
  <conditionalFormatting sqref="D11:S11">
    <cfRule type="cellIs" dxfId="715" priority="9" operator="greaterThan">
      <formula>0</formula>
    </cfRule>
  </conditionalFormatting>
  <conditionalFormatting sqref="D13:S13">
    <cfRule type="cellIs" dxfId="714" priority="8" operator="greaterThan">
      <formula>0</formula>
    </cfRule>
  </conditionalFormatting>
  <conditionalFormatting sqref="D15:S15">
    <cfRule type="cellIs" dxfId="713" priority="7" operator="greaterThan">
      <formula>0</formula>
    </cfRule>
  </conditionalFormatting>
  <conditionalFormatting sqref="D17:S17">
    <cfRule type="cellIs" dxfId="712" priority="6" operator="greaterThan">
      <formula>0</formula>
    </cfRule>
  </conditionalFormatting>
  <conditionalFormatting sqref="D19:S19">
    <cfRule type="cellIs" dxfId="711" priority="5" operator="greaterThan">
      <formula>0</formula>
    </cfRule>
  </conditionalFormatting>
  <conditionalFormatting sqref="D21:S21">
    <cfRule type="cellIs" dxfId="710" priority="4" operator="greaterThan">
      <formula>0</formula>
    </cfRule>
  </conditionalFormatting>
  <conditionalFormatting sqref="D23:S23">
    <cfRule type="cellIs" dxfId="709" priority="3" operator="greaterThan">
      <formula>0</formula>
    </cfRule>
  </conditionalFormatting>
  <conditionalFormatting sqref="D25:S25">
    <cfRule type="cellIs" dxfId="708" priority="2" operator="greaterThan">
      <formula>0</formula>
    </cfRule>
  </conditionalFormatting>
  <conditionalFormatting sqref="D27:S27">
    <cfRule type="cellIs" dxfId="70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'16'!D29</f>
        <v>333901</v>
      </c>
      <c r="E4" s="2">
        <f>'16'!E29</f>
        <v>4455</v>
      </c>
      <c r="F4" s="2">
        <f>'16'!F29</f>
        <v>11480</v>
      </c>
      <c r="G4" s="2">
        <f>'16'!G29</f>
        <v>1090</v>
      </c>
      <c r="H4" s="2">
        <f>'16'!H29</f>
        <v>18635</v>
      </c>
      <c r="I4" s="2">
        <f>'16'!I29</f>
        <v>1100</v>
      </c>
      <c r="J4" s="2">
        <f>'16'!J29</f>
        <v>414</v>
      </c>
      <c r="K4" s="2">
        <f>'16'!K29</f>
        <v>444</v>
      </c>
      <c r="L4" s="2">
        <f>'16'!L29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6" priority="43" operator="equal">
      <formula>212030016606640</formula>
    </cfRule>
  </conditionalFormatting>
  <conditionalFormatting sqref="D29 E4:E6 E28:K29">
    <cfRule type="cellIs" dxfId="705" priority="41" operator="equal">
      <formula>$E$4</formula>
    </cfRule>
    <cfRule type="cellIs" dxfId="704" priority="42" operator="equal">
      <formula>2120</formula>
    </cfRule>
  </conditionalFormatting>
  <conditionalFormatting sqref="D29:E29 F4:F6 F28:F29">
    <cfRule type="cellIs" dxfId="703" priority="39" operator="equal">
      <formula>$F$4</formula>
    </cfRule>
    <cfRule type="cellIs" dxfId="702" priority="40" operator="equal">
      <formula>300</formula>
    </cfRule>
  </conditionalFormatting>
  <conditionalFormatting sqref="G4:G6 G28:G29">
    <cfRule type="cellIs" dxfId="701" priority="37" operator="equal">
      <formula>$G$4</formula>
    </cfRule>
    <cfRule type="cellIs" dxfId="700" priority="38" operator="equal">
      <formula>1660</formula>
    </cfRule>
  </conditionalFormatting>
  <conditionalFormatting sqref="H4:H6 H28:H29">
    <cfRule type="cellIs" dxfId="699" priority="35" operator="equal">
      <formula>$H$4</formula>
    </cfRule>
    <cfRule type="cellIs" dxfId="698" priority="36" operator="equal">
      <formula>6640</formula>
    </cfRule>
  </conditionalFormatting>
  <conditionalFormatting sqref="T6:T28">
    <cfRule type="cellIs" dxfId="697" priority="34" operator="lessThan">
      <formula>0</formula>
    </cfRule>
  </conditionalFormatting>
  <conditionalFormatting sqref="T7:T27">
    <cfRule type="cellIs" dxfId="696" priority="31" operator="lessThan">
      <formula>0</formula>
    </cfRule>
    <cfRule type="cellIs" dxfId="695" priority="32" operator="lessThan">
      <formula>0</formula>
    </cfRule>
    <cfRule type="cellIs" dxfId="694" priority="33" operator="lessThan">
      <formula>0</formula>
    </cfRule>
  </conditionalFormatting>
  <conditionalFormatting sqref="E4:E6 E28:K28">
    <cfRule type="cellIs" dxfId="693" priority="30" operator="equal">
      <formula>$E$4</formula>
    </cfRule>
  </conditionalFormatting>
  <conditionalFormatting sqref="D28:D29 D6 D4:M4">
    <cfRule type="cellIs" dxfId="692" priority="29" operator="equal">
      <formula>$D$4</formula>
    </cfRule>
  </conditionalFormatting>
  <conditionalFormatting sqref="I4:I6 I28:I29">
    <cfRule type="cellIs" dxfId="691" priority="28" operator="equal">
      <formula>$I$4</formula>
    </cfRule>
  </conditionalFormatting>
  <conditionalFormatting sqref="J4:J6 J28:J29">
    <cfRule type="cellIs" dxfId="690" priority="27" operator="equal">
      <formula>$J$4</formula>
    </cfRule>
  </conditionalFormatting>
  <conditionalFormatting sqref="K4:K6 K28:K29">
    <cfRule type="cellIs" dxfId="689" priority="26" operator="equal">
      <formula>$K$4</formula>
    </cfRule>
  </conditionalFormatting>
  <conditionalFormatting sqref="M4:M6">
    <cfRule type="cellIs" dxfId="688" priority="25" operator="equal">
      <formula>$L$4</formula>
    </cfRule>
  </conditionalFormatting>
  <conditionalFormatting sqref="T7:T28">
    <cfRule type="cellIs" dxfId="687" priority="22" operator="lessThan">
      <formula>0</formula>
    </cfRule>
    <cfRule type="cellIs" dxfId="686" priority="23" operator="lessThan">
      <formula>0</formula>
    </cfRule>
    <cfRule type="cellIs" dxfId="685" priority="24" operator="lessThan">
      <formula>0</formula>
    </cfRule>
  </conditionalFormatting>
  <conditionalFormatting sqref="D5:K5">
    <cfRule type="cellIs" dxfId="684" priority="21" operator="greaterThan">
      <formula>0</formula>
    </cfRule>
  </conditionalFormatting>
  <conditionalFormatting sqref="T6:T28">
    <cfRule type="cellIs" dxfId="683" priority="20" operator="lessThan">
      <formula>0</formula>
    </cfRule>
  </conditionalFormatting>
  <conditionalFormatting sqref="T7:T27">
    <cfRule type="cellIs" dxfId="682" priority="17" operator="lessThan">
      <formula>0</formula>
    </cfRule>
    <cfRule type="cellIs" dxfId="681" priority="18" operator="lessThan">
      <formula>0</formula>
    </cfRule>
    <cfRule type="cellIs" dxfId="680" priority="19" operator="lessThan">
      <formula>0</formula>
    </cfRule>
  </conditionalFormatting>
  <conditionalFormatting sqref="T7:T28">
    <cfRule type="cellIs" dxfId="679" priority="14" operator="lessThan">
      <formula>0</formula>
    </cfRule>
    <cfRule type="cellIs" dxfId="678" priority="15" operator="lessThan">
      <formula>0</formula>
    </cfRule>
    <cfRule type="cellIs" dxfId="677" priority="16" operator="lessThan">
      <formula>0</formula>
    </cfRule>
  </conditionalFormatting>
  <conditionalFormatting sqref="D5:K5">
    <cfRule type="cellIs" dxfId="676" priority="13" operator="greaterThan">
      <formula>0</formula>
    </cfRule>
  </conditionalFormatting>
  <conditionalFormatting sqref="L4 L6 L28:L29">
    <cfRule type="cellIs" dxfId="675" priority="12" operator="equal">
      <formula>$L$4</formula>
    </cfRule>
  </conditionalFormatting>
  <conditionalFormatting sqref="D7:S7">
    <cfRule type="cellIs" dxfId="674" priority="11" operator="greaterThan">
      <formula>0</formula>
    </cfRule>
  </conditionalFormatting>
  <conditionalFormatting sqref="D9:S9">
    <cfRule type="cellIs" dxfId="673" priority="10" operator="greaterThan">
      <formula>0</formula>
    </cfRule>
  </conditionalFormatting>
  <conditionalFormatting sqref="D11:S11">
    <cfRule type="cellIs" dxfId="672" priority="9" operator="greaterThan">
      <formula>0</formula>
    </cfRule>
  </conditionalFormatting>
  <conditionalFormatting sqref="D13:S13">
    <cfRule type="cellIs" dxfId="671" priority="8" operator="greaterThan">
      <formula>0</formula>
    </cfRule>
  </conditionalFormatting>
  <conditionalFormatting sqref="D15:S15">
    <cfRule type="cellIs" dxfId="670" priority="7" operator="greaterThan">
      <formula>0</formula>
    </cfRule>
  </conditionalFormatting>
  <conditionalFormatting sqref="D17:S17">
    <cfRule type="cellIs" dxfId="669" priority="6" operator="greaterThan">
      <formula>0</formula>
    </cfRule>
  </conditionalFormatting>
  <conditionalFormatting sqref="D19:S19">
    <cfRule type="cellIs" dxfId="668" priority="5" operator="greaterThan">
      <formula>0</formula>
    </cfRule>
  </conditionalFormatting>
  <conditionalFormatting sqref="D21:S21">
    <cfRule type="cellIs" dxfId="667" priority="4" operator="greaterThan">
      <formula>0</formula>
    </cfRule>
  </conditionalFormatting>
  <conditionalFormatting sqref="D23:S23">
    <cfRule type="cellIs" dxfId="666" priority="3" operator="greaterThan">
      <formula>0</formula>
    </cfRule>
  </conditionalFormatting>
  <conditionalFormatting sqref="D25:S25">
    <cfRule type="cellIs" dxfId="665" priority="2" operator="greaterThan">
      <formula>0</formula>
    </cfRule>
  </conditionalFormatting>
  <conditionalFormatting sqref="D27:S27">
    <cfRule type="cellIs" dxfId="66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'17'!D29</f>
        <v>333901</v>
      </c>
      <c r="E4" s="2">
        <f>'17'!E29</f>
        <v>4455</v>
      </c>
      <c r="F4" s="2">
        <f>'17'!F29</f>
        <v>11480</v>
      </c>
      <c r="G4" s="2">
        <f>'17'!G29</f>
        <v>1090</v>
      </c>
      <c r="H4" s="2">
        <f>'17'!H29</f>
        <v>18635</v>
      </c>
      <c r="I4" s="2">
        <f>'17'!I29</f>
        <v>1100</v>
      </c>
      <c r="J4" s="2">
        <f>'17'!J29</f>
        <v>414</v>
      </c>
      <c r="K4" s="2">
        <f>'17'!K29</f>
        <v>444</v>
      </c>
      <c r="L4" s="2">
        <f>'17'!L29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3" priority="43" operator="equal">
      <formula>212030016606640</formula>
    </cfRule>
  </conditionalFormatting>
  <conditionalFormatting sqref="D29 E4:E6 E28:K29">
    <cfRule type="cellIs" dxfId="662" priority="41" operator="equal">
      <formula>$E$4</formula>
    </cfRule>
    <cfRule type="cellIs" dxfId="661" priority="42" operator="equal">
      <formula>2120</formula>
    </cfRule>
  </conditionalFormatting>
  <conditionalFormatting sqref="D29:E29 F4:F6 F28:F29">
    <cfRule type="cellIs" dxfId="660" priority="39" operator="equal">
      <formula>$F$4</formula>
    </cfRule>
    <cfRule type="cellIs" dxfId="659" priority="40" operator="equal">
      <formula>300</formula>
    </cfRule>
  </conditionalFormatting>
  <conditionalFormatting sqref="G4:G6 G28:G29">
    <cfRule type="cellIs" dxfId="658" priority="37" operator="equal">
      <formula>$G$4</formula>
    </cfRule>
    <cfRule type="cellIs" dxfId="657" priority="38" operator="equal">
      <formula>1660</formula>
    </cfRule>
  </conditionalFormatting>
  <conditionalFormatting sqref="H4:H6 H28:H29">
    <cfRule type="cellIs" dxfId="656" priority="35" operator="equal">
      <formula>$H$4</formula>
    </cfRule>
    <cfRule type="cellIs" dxfId="655" priority="36" operator="equal">
      <formula>6640</formula>
    </cfRule>
  </conditionalFormatting>
  <conditionalFormatting sqref="T6:T28">
    <cfRule type="cellIs" dxfId="654" priority="34" operator="lessThan">
      <formula>0</formula>
    </cfRule>
  </conditionalFormatting>
  <conditionalFormatting sqref="T7:T27">
    <cfRule type="cellIs" dxfId="653" priority="31" operator="lessThan">
      <formula>0</formula>
    </cfRule>
    <cfRule type="cellIs" dxfId="652" priority="32" operator="lessThan">
      <formula>0</formula>
    </cfRule>
    <cfRule type="cellIs" dxfId="651" priority="33" operator="lessThan">
      <formula>0</formula>
    </cfRule>
  </conditionalFormatting>
  <conditionalFormatting sqref="E4:E6 E28:K28">
    <cfRule type="cellIs" dxfId="650" priority="30" operator="equal">
      <formula>$E$4</formula>
    </cfRule>
  </conditionalFormatting>
  <conditionalFormatting sqref="D28:D29 D6 D4:M4">
    <cfRule type="cellIs" dxfId="649" priority="29" operator="equal">
      <formula>$D$4</formula>
    </cfRule>
  </conditionalFormatting>
  <conditionalFormatting sqref="I4:I6 I28:I29">
    <cfRule type="cellIs" dxfId="648" priority="28" operator="equal">
      <formula>$I$4</formula>
    </cfRule>
  </conditionalFormatting>
  <conditionalFormatting sqref="J4:J6 J28:J29">
    <cfRule type="cellIs" dxfId="647" priority="27" operator="equal">
      <formula>$J$4</formula>
    </cfRule>
  </conditionalFormatting>
  <conditionalFormatting sqref="K4:K6 K28:K29">
    <cfRule type="cellIs" dxfId="646" priority="26" operator="equal">
      <formula>$K$4</formula>
    </cfRule>
  </conditionalFormatting>
  <conditionalFormatting sqref="M4:M6">
    <cfRule type="cellIs" dxfId="645" priority="25" operator="equal">
      <formula>$L$4</formula>
    </cfRule>
  </conditionalFormatting>
  <conditionalFormatting sqref="T7:T28">
    <cfRule type="cellIs" dxfId="644" priority="22" operator="lessThan">
      <formula>0</formula>
    </cfRule>
    <cfRule type="cellIs" dxfId="643" priority="23" operator="lessThan">
      <formula>0</formula>
    </cfRule>
    <cfRule type="cellIs" dxfId="642" priority="24" operator="lessThan">
      <formula>0</formula>
    </cfRule>
  </conditionalFormatting>
  <conditionalFormatting sqref="D5:K5">
    <cfRule type="cellIs" dxfId="641" priority="21" operator="greaterThan">
      <formula>0</formula>
    </cfRule>
  </conditionalFormatting>
  <conditionalFormatting sqref="T6:T28">
    <cfRule type="cellIs" dxfId="640" priority="20" operator="lessThan">
      <formula>0</formula>
    </cfRule>
  </conditionalFormatting>
  <conditionalFormatting sqref="T7:T27">
    <cfRule type="cellIs" dxfId="639" priority="17" operator="lessThan">
      <formula>0</formula>
    </cfRule>
    <cfRule type="cellIs" dxfId="638" priority="18" operator="lessThan">
      <formula>0</formula>
    </cfRule>
    <cfRule type="cellIs" dxfId="637" priority="19" operator="lessThan">
      <formula>0</formula>
    </cfRule>
  </conditionalFormatting>
  <conditionalFormatting sqref="T7:T28">
    <cfRule type="cellIs" dxfId="636" priority="14" operator="lessThan">
      <formula>0</formula>
    </cfRule>
    <cfRule type="cellIs" dxfId="635" priority="15" operator="lessThan">
      <formula>0</formula>
    </cfRule>
    <cfRule type="cellIs" dxfId="634" priority="16" operator="lessThan">
      <formula>0</formula>
    </cfRule>
  </conditionalFormatting>
  <conditionalFormatting sqref="D5:K5">
    <cfRule type="cellIs" dxfId="633" priority="13" operator="greaterThan">
      <formula>0</formula>
    </cfRule>
  </conditionalFormatting>
  <conditionalFormatting sqref="L4 L6 L28:L29">
    <cfRule type="cellIs" dxfId="632" priority="12" operator="equal">
      <formula>$L$4</formula>
    </cfRule>
  </conditionalFormatting>
  <conditionalFormatting sqref="D7:S7">
    <cfRule type="cellIs" dxfId="631" priority="11" operator="greaterThan">
      <formula>0</formula>
    </cfRule>
  </conditionalFormatting>
  <conditionalFormatting sqref="D9:S9">
    <cfRule type="cellIs" dxfId="630" priority="10" operator="greaterThan">
      <formula>0</formula>
    </cfRule>
  </conditionalFormatting>
  <conditionalFormatting sqref="D11:S11">
    <cfRule type="cellIs" dxfId="629" priority="9" operator="greaterThan">
      <formula>0</formula>
    </cfRule>
  </conditionalFormatting>
  <conditionalFormatting sqref="D13:S13">
    <cfRule type="cellIs" dxfId="628" priority="8" operator="greaterThan">
      <formula>0</formula>
    </cfRule>
  </conditionalFormatting>
  <conditionalFormatting sqref="D15:S15">
    <cfRule type="cellIs" dxfId="627" priority="7" operator="greaterThan">
      <formula>0</formula>
    </cfRule>
  </conditionalFormatting>
  <conditionalFormatting sqref="D17:S17">
    <cfRule type="cellIs" dxfId="626" priority="6" operator="greaterThan">
      <formula>0</formula>
    </cfRule>
  </conditionalFormatting>
  <conditionalFormatting sqref="D19:S19">
    <cfRule type="cellIs" dxfId="625" priority="5" operator="greaterThan">
      <formula>0</formula>
    </cfRule>
  </conditionalFormatting>
  <conditionalFormatting sqref="D21:S21">
    <cfRule type="cellIs" dxfId="624" priority="4" operator="greaterThan">
      <formula>0</formula>
    </cfRule>
  </conditionalFormatting>
  <conditionalFormatting sqref="D23:S23">
    <cfRule type="cellIs" dxfId="623" priority="3" operator="greaterThan">
      <formula>0</formula>
    </cfRule>
  </conditionalFormatting>
  <conditionalFormatting sqref="D25:S25">
    <cfRule type="cellIs" dxfId="622" priority="2" operator="greaterThan">
      <formula>0</formula>
    </cfRule>
  </conditionalFormatting>
  <conditionalFormatting sqref="D27:S27">
    <cfRule type="cellIs" dxfId="62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'18'!D29</f>
        <v>333901</v>
      </c>
      <c r="E4" s="2">
        <f>'18'!E29</f>
        <v>4455</v>
      </c>
      <c r="F4" s="2">
        <f>'18'!F29</f>
        <v>11480</v>
      </c>
      <c r="G4" s="2">
        <f>'18'!G29</f>
        <v>1090</v>
      </c>
      <c r="H4" s="2">
        <f>'18'!H29</f>
        <v>18635</v>
      </c>
      <c r="I4" s="2">
        <f>'18'!I29</f>
        <v>1100</v>
      </c>
      <c r="J4" s="2">
        <f>'18'!J29</f>
        <v>414</v>
      </c>
      <c r="K4" s="2">
        <f>'18'!K29</f>
        <v>444</v>
      </c>
      <c r="L4" s="2">
        <f>'18'!L29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0" priority="43" operator="equal">
      <formula>212030016606640</formula>
    </cfRule>
  </conditionalFormatting>
  <conditionalFormatting sqref="D29 E4:E6 E28:K29">
    <cfRule type="cellIs" dxfId="619" priority="41" operator="equal">
      <formula>$E$4</formula>
    </cfRule>
    <cfRule type="cellIs" dxfId="618" priority="42" operator="equal">
      <formula>2120</formula>
    </cfRule>
  </conditionalFormatting>
  <conditionalFormatting sqref="D29:E29 F4:F6 F28:F29">
    <cfRule type="cellIs" dxfId="617" priority="39" operator="equal">
      <formula>$F$4</formula>
    </cfRule>
    <cfRule type="cellIs" dxfId="616" priority="40" operator="equal">
      <formula>300</formula>
    </cfRule>
  </conditionalFormatting>
  <conditionalFormatting sqref="G4:G6 G28:G29">
    <cfRule type="cellIs" dxfId="615" priority="37" operator="equal">
      <formula>$G$4</formula>
    </cfRule>
    <cfRule type="cellIs" dxfId="614" priority="38" operator="equal">
      <formula>1660</formula>
    </cfRule>
  </conditionalFormatting>
  <conditionalFormatting sqref="H4:H6 H28:H29">
    <cfRule type="cellIs" dxfId="613" priority="35" operator="equal">
      <formula>$H$4</formula>
    </cfRule>
    <cfRule type="cellIs" dxfId="612" priority="36" operator="equal">
      <formula>6640</formula>
    </cfRule>
  </conditionalFormatting>
  <conditionalFormatting sqref="T6:T28">
    <cfRule type="cellIs" dxfId="611" priority="34" operator="lessThan">
      <formula>0</formula>
    </cfRule>
  </conditionalFormatting>
  <conditionalFormatting sqref="T7:T27">
    <cfRule type="cellIs" dxfId="610" priority="31" operator="lessThan">
      <formula>0</formula>
    </cfRule>
    <cfRule type="cellIs" dxfId="609" priority="32" operator="lessThan">
      <formula>0</formula>
    </cfRule>
    <cfRule type="cellIs" dxfId="608" priority="33" operator="lessThan">
      <formula>0</formula>
    </cfRule>
  </conditionalFormatting>
  <conditionalFormatting sqref="E4:E6 E28:K28">
    <cfRule type="cellIs" dxfId="607" priority="30" operator="equal">
      <formula>$E$4</formula>
    </cfRule>
  </conditionalFormatting>
  <conditionalFormatting sqref="D28:D29 D6 D4:M4">
    <cfRule type="cellIs" dxfId="606" priority="29" operator="equal">
      <formula>$D$4</formula>
    </cfRule>
  </conditionalFormatting>
  <conditionalFormatting sqref="I4:I6 I28:I29">
    <cfRule type="cellIs" dxfId="605" priority="28" operator="equal">
      <formula>$I$4</formula>
    </cfRule>
  </conditionalFormatting>
  <conditionalFormatting sqref="J4:J6 J28:J29">
    <cfRule type="cellIs" dxfId="604" priority="27" operator="equal">
      <formula>$J$4</formula>
    </cfRule>
  </conditionalFormatting>
  <conditionalFormatting sqref="K4:K6 K28:K29">
    <cfRule type="cellIs" dxfId="603" priority="26" operator="equal">
      <formula>$K$4</formula>
    </cfRule>
  </conditionalFormatting>
  <conditionalFormatting sqref="M4:M6">
    <cfRule type="cellIs" dxfId="602" priority="25" operator="equal">
      <formula>$L$4</formula>
    </cfRule>
  </conditionalFormatting>
  <conditionalFormatting sqref="T7:T28">
    <cfRule type="cellIs" dxfId="601" priority="22" operator="lessThan">
      <formula>0</formula>
    </cfRule>
    <cfRule type="cellIs" dxfId="600" priority="23" operator="lessThan">
      <formula>0</formula>
    </cfRule>
    <cfRule type="cellIs" dxfId="599" priority="24" operator="lessThan">
      <formula>0</formula>
    </cfRule>
  </conditionalFormatting>
  <conditionalFormatting sqref="D5:K5">
    <cfRule type="cellIs" dxfId="598" priority="21" operator="greaterThan">
      <formula>0</formula>
    </cfRule>
  </conditionalFormatting>
  <conditionalFormatting sqref="T6:T28">
    <cfRule type="cellIs" dxfId="597" priority="20" operator="lessThan">
      <formula>0</formula>
    </cfRule>
  </conditionalFormatting>
  <conditionalFormatting sqref="T7:T27">
    <cfRule type="cellIs" dxfId="596" priority="17" operator="lessThan">
      <formula>0</formula>
    </cfRule>
    <cfRule type="cellIs" dxfId="595" priority="18" operator="lessThan">
      <formula>0</formula>
    </cfRule>
    <cfRule type="cellIs" dxfId="594" priority="19" operator="lessThan">
      <formula>0</formula>
    </cfRule>
  </conditionalFormatting>
  <conditionalFormatting sqref="T7:T28">
    <cfRule type="cellIs" dxfId="593" priority="14" operator="lessThan">
      <formula>0</formula>
    </cfRule>
    <cfRule type="cellIs" dxfId="592" priority="15" operator="lessThan">
      <formula>0</formula>
    </cfRule>
    <cfRule type="cellIs" dxfId="591" priority="16" operator="lessThan">
      <formula>0</formula>
    </cfRule>
  </conditionalFormatting>
  <conditionalFormatting sqref="D5:K5">
    <cfRule type="cellIs" dxfId="590" priority="13" operator="greaterThan">
      <formula>0</formula>
    </cfRule>
  </conditionalFormatting>
  <conditionalFormatting sqref="L4 L6 L28:L29">
    <cfRule type="cellIs" dxfId="589" priority="12" operator="equal">
      <formula>$L$4</formula>
    </cfRule>
  </conditionalFormatting>
  <conditionalFormatting sqref="D7:S7">
    <cfRule type="cellIs" dxfId="588" priority="11" operator="greaterThan">
      <formula>0</formula>
    </cfRule>
  </conditionalFormatting>
  <conditionalFormatting sqref="D9:S9">
    <cfRule type="cellIs" dxfId="587" priority="10" operator="greaterThan">
      <formula>0</formula>
    </cfRule>
  </conditionalFormatting>
  <conditionalFormatting sqref="D11:S11">
    <cfRule type="cellIs" dxfId="586" priority="9" operator="greaterThan">
      <formula>0</formula>
    </cfRule>
  </conditionalFormatting>
  <conditionalFormatting sqref="D13:S13">
    <cfRule type="cellIs" dxfId="585" priority="8" operator="greaterThan">
      <formula>0</formula>
    </cfRule>
  </conditionalFormatting>
  <conditionalFormatting sqref="D15:S15">
    <cfRule type="cellIs" dxfId="584" priority="7" operator="greaterThan">
      <formula>0</formula>
    </cfRule>
  </conditionalFormatting>
  <conditionalFormatting sqref="D17:S17">
    <cfRule type="cellIs" dxfId="583" priority="6" operator="greaterThan">
      <formula>0</formula>
    </cfRule>
  </conditionalFormatting>
  <conditionalFormatting sqref="D19:S19">
    <cfRule type="cellIs" dxfId="582" priority="5" operator="greaterThan">
      <formula>0</formula>
    </cfRule>
  </conditionalFormatting>
  <conditionalFormatting sqref="D21:S21">
    <cfRule type="cellIs" dxfId="581" priority="4" operator="greaterThan">
      <formula>0</formula>
    </cfRule>
  </conditionalFormatting>
  <conditionalFormatting sqref="D23:S23">
    <cfRule type="cellIs" dxfId="580" priority="3" operator="greaterThan">
      <formula>0</formula>
    </cfRule>
  </conditionalFormatting>
  <conditionalFormatting sqref="D25:S25">
    <cfRule type="cellIs" dxfId="579" priority="2" operator="greaterThan">
      <formula>0</formula>
    </cfRule>
  </conditionalFormatting>
  <conditionalFormatting sqref="D27:S27">
    <cfRule type="cellIs" dxfId="57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49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66" t="s">
        <v>39</v>
      </c>
      <c r="B29" s="67"/>
      <c r="C29" s="6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'19'!D29</f>
        <v>333901</v>
      </c>
      <c r="E4" s="2">
        <f>'19'!E29</f>
        <v>4455</v>
      </c>
      <c r="F4" s="2">
        <f>'19'!F29</f>
        <v>11480</v>
      </c>
      <c r="G4" s="2">
        <f>'19'!G29</f>
        <v>1090</v>
      </c>
      <c r="H4" s="2">
        <f>'19'!H29</f>
        <v>18635</v>
      </c>
      <c r="I4" s="2">
        <f>'19'!I29</f>
        <v>1100</v>
      </c>
      <c r="J4" s="2">
        <f>'19'!J29</f>
        <v>414</v>
      </c>
      <c r="K4" s="2">
        <f>'19'!K29</f>
        <v>444</v>
      </c>
      <c r="L4" s="2">
        <f>'19'!L29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7" priority="43" operator="equal">
      <formula>212030016606640</formula>
    </cfRule>
  </conditionalFormatting>
  <conditionalFormatting sqref="D29 E4:E6 E28:K29">
    <cfRule type="cellIs" dxfId="576" priority="41" operator="equal">
      <formula>$E$4</formula>
    </cfRule>
    <cfRule type="cellIs" dxfId="575" priority="42" operator="equal">
      <formula>2120</formula>
    </cfRule>
  </conditionalFormatting>
  <conditionalFormatting sqref="D29:E29 F4:F6 F28:F29">
    <cfRule type="cellIs" dxfId="574" priority="39" operator="equal">
      <formula>$F$4</formula>
    </cfRule>
    <cfRule type="cellIs" dxfId="573" priority="40" operator="equal">
      <formula>300</formula>
    </cfRule>
  </conditionalFormatting>
  <conditionalFormatting sqref="G4:G6 G28:G29">
    <cfRule type="cellIs" dxfId="572" priority="37" operator="equal">
      <formula>$G$4</formula>
    </cfRule>
    <cfRule type="cellIs" dxfId="571" priority="38" operator="equal">
      <formula>1660</formula>
    </cfRule>
  </conditionalFormatting>
  <conditionalFormatting sqref="H4:H6 H28:H29">
    <cfRule type="cellIs" dxfId="570" priority="35" operator="equal">
      <formula>$H$4</formula>
    </cfRule>
    <cfRule type="cellIs" dxfId="569" priority="36" operator="equal">
      <formula>6640</formula>
    </cfRule>
  </conditionalFormatting>
  <conditionalFormatting sqref="T6:T28">
    <cfRule type="cellIs" dxfId="568" priority="34" operator="lessThan">
      <formula>0</formula>
    </cfRule>
  </conditionalFormatting>
  <conditionalFormatting sqref="T7:T27">
    <cfRule type="cellIs" dxfId="567" priority="31" operator="lessThan">
      <formula>0</formula>
    </cfRule>
    <cfRule type="cellIs" dxfId="566" priority="32" operator="lessThan">
      <formula>0</formula>
    </cfRule>
    <cfRule type="cellIs" dxfId="565" priority="33" operator="lessThan">
      <formula>0</formula>
    </cfRule>
  </conditionalFormatting>
  <conditionalFormatting sqref="E4:E6 E28:K28">
    <cfRule type="cellIs" dxfId="564" priority="30" operator="equal">
      <formula>$E$4</formula>
    </cfRule>
  </conditionalFormatting>
  <conditionalFormatting sqref="D28:D29 D6 D4:M4">
    <cfRule type="cellIs" dxfId="563" priority="29" operator="equal">
      <formula>$D$4</formula>
    </cfRule>
  </conditionalFormatting>
  <conditionalFormatting sqref="I4:I6 I28:I29">
    <cfRule type="cellIs" dxfId="562" priority="28" operator="equal">
      <formula>$I$4</formula>
    </cfRule>
  </conditionalFormatting>
  <conditionalFormatting sqref="J4:J6 J28:J29">
    <cfRule type="cellIs" dxfId="561" priority="27" operator="equal">
      <formula>$J$4</formula>
    </cfRule>
  </conditionalFormatting>
  <conditionalFormatting sqref="K4:K6 K28:K29">
    <cfRule type="cellIs" dxfId="560" priority="26" operator="equal">
      <formula>$K$4</formula>
    </cfRule>
  </conditionalFormatting>
  <conditionalFormatting sqref="M4:M6">
    <cfRule type="cellIs" dxfId="559" priority="25" operator="equal">
      <formula>$L$4</formula>
    </cfRule>
  </conditionalFormatting>
  <conditionalFormatting sqref="T7:T28">
    <cfRule type="cellIs" dxfId="558" priority="22" operator="lessThan">
      <formula>0</formula>
    </cfRule>
    <cfRule type="cellIs" dxfId="557" priority="23" operator="lessThan">
      <formula>0</formula>
    </cfRule>
    <cfRule type="cellIs" dxfId="556" priority="24" operator="lessThan">
      <formula>0</formula>
    </cfRule>
  </conditionalFormatting>
  <conditionalFormatting sqref="D5:K5">
    <cfRule type="cellIs" dxfId="555" priority="21" operator="greaterThan">
      <formula>0</formula>
    </cfRule>
  </conditionalFormatting>
  <conditionalFormatting sqref="T6:T28">
    <cfRule type="cellIs" dxfId="554" priority="20" operator="lessThan">
      <formula>0</formula>
    </cfRule>
  </conditionalFormatting>
  <conditionalFormatting sqref="T7:T27">
    <cfRule type="cellIs" dxfId="553" priority="17" operator="lessThan">
      <formula>0</formula>
    </cfRule>
    <cfRule type="cellIs" dxfId="552" priority="18" operator="lessThan">
      <formula>0</formula>
    </cfRule>
    <cfRule type="cellIs" dxfId="551" priority="19" operator="lessThan">
      <formula>0</formula>
    </cfRule>
  </conditionalFormatting>
  <conditionalFormatting sqref="T7:T28">
    <cfRule type="cellIs" dxfId="550" priority="14" operator="lessThan">
      <formula>0</formula>
    </cfRule>
    <cfRule type="cellIs" dxfId="549" priority="15" operator="lessThan">
      <formula>0</formula>
    </cfRule>
    <cfRule type="cellIs" dxfId="548" priority="16" operator="lessThan">
      <formula>0</formula>
    </cfRule>
  </conditionalFormatting>
  <conditionalFormatting sqref="D5:K5">
    <cfRule type="cellIs" dxfId="547" priority="13" operator="greaterThan">
      <formula>0</formula>
    </cfRule>
  </conditionalFormatting>
  <conditionalFormatting sqref="L4 L6 L28:L29">
    <cfRule type="cellIs" dxfId="546" priority="12" operator="equal">
      <formula>$L$4</formula>
    </cfRule>
  </conditionalFormatting>
  <conditionalFormatting sqref="D7:S7">
    <cfRule type="cellIs" dxfId="545" priority="11" operator="greaterThan">
      <formula>0</formula>
    </cfRule>
  </conditionalFormatting>
  <conditionalFormatting sqref="D9:S9">
    <cfRule type="cellIs" dxfId="544" priority="10" operator="greaterThan">
      <formula>0</formula>
    </cfRule>
  </conditionalFormatting>
  <conditionalFormatting sqref="D11:S11">
    <cfRule type="cellIs" dxfId="543" priority="9" operator="greaterThan">
      <formula>0</formula>
    </cfRule>
  </conditionalFormatting>
  <conditionalFormatting sqref="D13:S13">
    <cfRule type="cellIs" dxfId="542" priority="8" operator="greaterThan">
      <formula>0</formula>
    </cfRule>
  </conditionalFormatting>
  <conditionalFormatting sqref="D15:S15">
    <cfRule type="cellIs" dxfId="541" priority="7" operator="greaterThan">
      <formula>0</formula>
    </cfRule>
  </conditionalFormatting>
  <conditionalFormatting sqref="D17:S17">
    <cfRule type="cellIs" dxfId="540" priority="6" operator="greaterThan">
      <formula>0</formula>
    </cfRule>
  </conditionalFormatting>
  <conditionalFormatting sqref="D19:S19">
    <cfRule type="cellIs" dxfId="539" priority="5" operator="greaterThan">
      <formula>0</formula>
    </cfRule>
  </conditionalFormatting>
  <conditionalFormatting sqref="D21:S21">
    <cfRule type="cellIs" dxfId="538" priority="4" operator="greaterThan">
      <formula>0</formula>
    </cfRule>
  </conditionalFormatting>
  <conditionalFormatting sqref="D23:S23">
    <cfRule type="cellIs" dxfId="537" priority="3" operator="greaterThan">
      <formula>0</formula>
    </cfRule>
  </conditionalFormatting>
  <conditionalFormatting sqref="D25:S25">
    <cfRule type="cellIs" dxfId="536" priority="2" operator="greaterThan">
      <formula>0</formula>
    </cfRule>
  </conditionalFormatting>
  <conditionalFormatting sqref="D27:S27">
    <cfRule type="cellIs" dxfId="53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'20'!D29</f>
        <v>333901</v>
      </c>
      <c r="E4" s="2">
        <f>'20'!E29</f>
        <v>4455</v>
      </c>
      <c r="F4" s="2">
        <f>'20'!F29</f>
        <v>11480</v>
      </c>
      <c r="G4" s="2">
        <f>'20'!G29</f>
        <v>1090</v>
      </c>
      <c r="H4" s="2">
        <f>'20'!H29</f>
        <v>18635</v>
      </c>
      <c r="I4" s="2">
        <f>'20'!I29</f>
        <v>1100</v>
      </c>
      <c r="J4" s="2">
        <f>'20'!J29</f>
        <v>414</v>
      </c>
      <c r="K4" s="2">
        <f>'20'!K29</f>
        <v>444</v>
      </c>
      <c r="L4" s="2">
        <f>'20'!L29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:G6 G28:G29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">
    <cfRule type="cellIs" dxfId="502" priority="11" operator="greaterThan">
      <formula>0</formula>
    </cfRule>
  </conditionalFormatting>
  <conditionalFormatting sqref="D9:S9">
    <cfRule type="cellIs" dxfId="501" priority="10" operator="greaterThan">
      <formula>0</formula>
    </cfRule>
  </conditionalFormatting>
  <conditionalFormatting sqref="D11:S11">
    <cfRule type="cellIs" dxfId="500" priority="9" operator="greaterThan">
      <formula>0</formula>
    </cfRule>
  </conditionalFormatting>
  <conditionalFormatting sqref="D13:S13">
    <cfRule type="cellIs" dxfId="499" priority="8" operator="greaterThan">
      <formula>0</formula>
    </cfRule>
  </conditionalFormatting>
  <conditionalFormatting sqref="D15:S15">
    <cfRule type="cellIs" dxfId="498" priority="7" operator="greaterThan">
      <formula>0</formula>
    </cfRule>
  </conditionalFormatting>
  <conditionalFormatting sqref="D17:S17">
    <cfRule type="cellIs" dxfId="497" priority="6" operator="greaterThan">
      <formula>0</formula>
    </cfRule>
  </conditionalFormatting>
  <conditionalFormatting sqref="D19:S19">
    <cfRule type="cellIs" dxfId="496" priority="5" operator="greaterThan">
      <formula>0</formula>
    </cfRule>
  </conditionalFormatting>
  <conditionalFormatting sqref="D21:S21">
    <cfRule type="cellIs" dxfId="495" priority="4" operator="greaterThan">
      <formula>0</formula>
    </cfRule>
  </conditionalFormatting>
  <conditionalFormatting sqref="D23:S23">
    <cfRule type="cellIs" dxfId="494" priority="3" operator="greaterThan">
      <formula>0</formula>
    </cfRule>
  </conditionalFormatting>
  <conditionalFormatting sqref="D25:S25">
    <cfRule type="cellIs" dxfId="493" priority="2" operator="greaterThan">
      <formula>0</formula>
    </cfRule>
  </conditionalFormatting>
  <conditionalFormatting sqref="D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'21'!D29</f>
        <v>333901</v>
      </c>
      <c r="E4" s="2">
        <f>'21'!E29</f>
        <v>4455</v>
      </c>
      <c r="F4" s="2">
        <f>'21'!F29</f>
        <v>11480</v>
      </c>
      <c r="G4" s="2">
        <f>'21'!G29</f>
        <v>1090</v>
      </c>
      <c r="H4" s="2">
        <f>'21'!H29</f>
        <v>18635</v>
      </c>
      <c r="I4" s="2">
        <f>'21'!I29</f>
        <v>1100</v>
      </c>
      <c r="J4" s="2">
        <f>'21'!J29</f>
        <v>414</v>
      </c>
      <c r="K4" s="2">
        <f>'21'!K29</f>
        <v>444</v>
      </c>
      <c r="L4" s="2">
        <f>'21'!L29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'22'!D29</f>
        <v>333901</v>
      </c>
      <c r="E4" s="2">
        <f>'22'!E29</f>
        <v>4455</v>
      </c>
      <c r="F4" s="2">
        <f>'22'!F29</f>
        <v>11480</v>
      </c>
      <c r="G4" s="2">
        <f>'22'!G29</f>
        <v>1090</v>
      </c>
      <c r="H4" s="2">
        <f>'22'!H29</f>
        <v>18635</v>
      </c>
      <c r="I4" s="2">
        <f>'22'!I29</f>
        <v>1100</v>
      </c>
      <c r="J4" s="2">
        <f>'22'!J29</f>
        <v>414</v>
      </c>
      <c r="K4" s="2">
        <f>'22'!K29</f>
        <v>444</v>
      </c>
      <c r="L4" s="2">
        <f>'22'!L29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'23'!D29</f>
        <v>333901</v>
      </c>
      <c r="E4" s="2">
        <f>'23'!E29</f>
        <v>4455</v>
      </c>
      <c r="F4" s="2">
        <f>'23'!F29</f>
        <v>11480</v>
      </c>
      <c r="G4" s="2">
        <f>'23'!G29</f>
        <v>1090</v>
      </c>
      <c r="H4" s="2">
        <f>'23'!H29</f>
        <v>18635</v>
      </c>
      <c r="I4" s="2">
        <f>'23'!I29</f>
        <v>1100</v>
      </c>
      <c r="J4" s="2">
        <f>'23'!J29</f>
        <v>414</v>
      </c>
      <c r="K4" s="2">
        <f>'23'!K29</f>
        <v>444</v>
      </c>
      <c r="L4" s="2">
        <f>'23'!L29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'24'!D29</f>
        <v>333901</v>
      </c>
      <c r="E4" s="2">
        <f>'24'!E29</f>
        <v>4455</v>
      </c>
      <c r="F4" s="2">
        <f>'24'!F29</f>
        <v>11480</v>
      </c>
      <c r="G4" s="2">
        <f>'24'!G29</f>
        <v>1090</v>
      </c>
      <c r="H4" s="2">
        <f>'24'!H29</f>
        <v>18635</v>
      </c>
      <c r="I4" s="2">
        <f>'24'!I29</f>
        <v>1100</v>
      </c>
      <c r="J4" s="2">
        <f>'24'!J29</f>
        <v>414</v>
      </c>
      <c r="K4" s="2">
        <f>'24'!K29</f>
        <v>444</v>
      </c>
      <c r="L4" s="2">
        <f>'24'!L29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'25'!D29</f>
        <v>333901</v>
      </c>
      <c r="E4" s="2">
        <f>'25'!E29</f>
        <v>4455</v>
      </c>
      <c r="F4" s="2">
        <f>'25'!F29</f>
        <v>11480</v>
      </c>
      <c r="G4" s="2">
        <f>'25'!G29</f>
        <v>1090</v>
      </c>
      <c r="H4" s="2">
        <f>'25'!H29</f>
        <v>18635</v>
      </c>
      <c r="I4" s="2">
        <f>'25'!I29</f>
        <v>1100</v>
      </c>
      <c r="J4" s="2">
        <f>'25'!J29</f>
        <v>414</v>
      </c>
      <c r="K4" s="2">
        <f>'25'!K29</f>
        <v>444</v>
      </c>
      <c r="L4" s="2">
        <f>'25'!L29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'26'!D29</f>
        <v>333901</v>
      </c>
      <c r="E4" s="2">
        <f>'26'!E29</f>
        <v>4455</v>
      </c>
      <c r="F4" s="2">
        <f>'26'!F29</f>
        <v>11480</v>
      </c>
      <c r="G4" s="2">
        <f>'26'!G29</f>
        <v>1090</v>
      </c>
      <c r="H4" s="2">
        <f>'26'!H29</f>
        <v>18635</v>
      </c>
      <c r="I4" s="2">
        <f>'26'!I29</f>
        <v>1100</v>
      </c>
      <c r="J4" s="2">
        <f>'26'!J29</f>
        <v>414</v>
      </c>
      <c r="K4" s="2">
        <f>'26'!K29</f>
        <v>444</v>
      </c>
      <c r="L4" s="2">
        <f>'26'!L29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'27'!D29</f>
        <v>333901</v>
      </c>
      <c r="E4" s="2">
        <f>'27'!E29</f>
        <v>4455</v>
      </c>
      <c r="F4" s="2">
        <f>'27'!F29</f>
        <v>11480</v>
      </c>
      <c r="G4" s="2">
        <f>'27'!G29</f>
        <v>1090</v>
      </c>
      <c r="H4" s="2">
        <f>'27'!H29</f>
        <v>18635</v>
      </c>
      <c r="I4" s="2">
        <f>'27'!I29</f>
        <v>1100</v>
      </c>
      <c r="J4" s="2">
        <f>'27'!J29</f>
        <v>414</v>
      </c>
      <c r="K4" s="2">
        <f>'27'!K29</f>
        <v>444</v>
      </c>
      <c r="L4" s="2">
        <f>'27'!L29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'28'!D29</f>
        <v>333901</v>
      </c>
      <c r="E4" s="2">
        <f>'28'!E29</f>
        <v>4455</v>
      </c>
      <c r="F4" s="2">
        <f>'28'!F29</f>
        <v>11480</v>
      </c>
      <c r="G4" s="2">
        <f>'28'!G29</f>
        <v>1090</v>
      </c>
      <c r="H4" s="2">
        <f>'28'!H29</f>
        <v>18635</v>
      </c>
      <c r="I4" s="2">
        <f>'28'!I29</f>
        <v>1100</v>
      </c>
      <c r="J4" s="2">
        <f>'28'!J29</f>
        <v>414</v>
      </c>
      <c r="K4" s="2">
        <f>'28'!K29</f>
        <v>444</v>
      </c>
      <c r="L4" s="2">
        <f>'28'!L29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6" t="s">
        <v>39</v>
      </c>
      <c r="B29" s="67"/>
      <c r="C29" s="6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'29'!D29</f>
        <v>333901</v>
      </c>
      <c r="E4" s="2">
        <f>'29'!E29</f>
        <v>4455</v>
      </c>
      <c r="F4" s="2">
        <f>'29'!F29</f>
        <v>11480</v>
      </c>
      <c r="G4" s="2">
        <f>'29'!G29</f>
        <v>1090</v>
      </c>
      <c r="H4" s="2">
        <f>'29'!H29</f>
        <v>18635</v>
      </c>
      <c r="I4" s="2">
        <f>'29'!I29</f>
        <v>1100</v>
      </c>
      <c r="J4" s="2">
        <f>'29'!J29</f>
        <v>414</v>
      </c>
      <c r="K4" s="2">
        <f>'29'!K29</f>
        <v>444</v>
      </c>
      <c r="L4" s="2">
        <f>'29'!L29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7" priority="43" operator="equal">
      <formula>212030016606640</formula>
    </cfRule>
  </conditionalFormatting>
  <conditionalFormatting sqref="D29 E4:E6 E28:K29">
    <cfRule type="cellIs" dxfId="146" priority="41" operator="equal">
      <formula>$E$4</formula>
    </cfRule>
    <cfRule type="cellIs" dxfId="145" priority="42" operator="equal">
      <formula>2120</formula>
    </cfRule>
  </conditionalFormatting>
  <conditionalFormatting sqref="D29:E29 F4:F6 F28:F29">
    <cfRule type="cellIs" dxfId="144" priority="39" operator="equal">
      <formula>$F$4</formula>
    </cfRule>
    <cfRule type="cellIs" dxfId="143" priority="40" operator="equal">
      <formula>300</formula>
    </cfRule>
  </conditionalFormatting>
  <conditionalFormatting sqref="G4:G6 G28:G29">
    <cfRule type="cellIs" dxfId="142" priority="37" operator="equal">
      <formula>$G$4</formula>
    </cfRule>
    <cfRule type="cellIs" dxfId="141" priority="38" operator="equal">
      <formula>1660</formula>
    </cfRule>
  </conditionalFormatting>
  <conditionalFormatting sqref="H4:H6 H28:H29">
    <cfRule type="cellIs" dxfId="140" priority="35" operator="equal">
      <formula>$H$4</formula>
    </cfRule>
    <cfRule type="cellIs" dxfId="139" priority="36" operator="equal">
      <formula>6640</formula>
    </cfRule>
  </conditionalFormatting>
  <conditionalFormatting sqref="T6:T28">
    <cfRule type="cellIs" dxfId="138" priority="34" operator="lessThan">
      <formula>0</formula>
    </cfRule>
  </conditionalFormatting>
  <conditionalFormatting sqref="T7:T27">
    <cfRule type="cellIs" dxfId="137" priority="31" operator="lessThan">
      <formula>0</formula>
    </cfRule>
    <cfRule type="cellIs" dxfId="136" priority="32" operator="lessThan">
      <formula>0</formula>
    </cfRule>
    <cfRule type="cellIs" dxfId="135" priority="33" operator="lessThan">
      <formula>0</formula>
    </cfRule>
  </conditionalFormatting>
  <conditionalFormatting sqref="E4:E6 E28:K28">
    <cfRule type="cellIs" dxfId="134" priority="30" operator="equal">
      <formula>$E$4</formula>
    </cfRule>
  </conditionalFormatting>
  <conditionalFormatting sqref="D28:D29 D6 D4:M4">
    <cfRule type="cellIs" dxfId="133" priority="29" operator="equal">
      <formula>$D$4</formula>
    </cfRule>
  </conditionalFormatting>
  <conditionalFormatting sqref="I4:I6 I28:I29">
    <cfRule type="cellIs" dxfId="132" priority="28" operator="equal">
      <formula>$I$4</formula>
    </cfRule>
  </conditionalFormatting>
  <conditionalFormatting sqref="J4:J6 J28:J29">
    <cfRule type="cellIs" dxfId="131" priority="27" operator="equal">
      <formula>$J$4</formula>
    </cfRule>
  </conditionalFormatting>
  <conditionalFormatting sqref="K4:K6 K28:K29">
    <cfRule type="cellIs" dxfId="130" priority="26" operator="equal">
      <formula>$K$4</formula>
    </cfRule>
  </conditionalFormatting>
  <conditionalFormatting sqref="M4:M6">
    <cfRule type="cellIs" dxfId="129" priority="25" operator="equal">
      <formula>$L$4</formula>
    </cfRule>
  </conditionalFormatting>
  <conditionalFormatting sqref="T7:T28">
    <cfRule type="cellIs" dxfId="128" priority="22" operator="lessThan">
      <formula>0</formula>
    </cfRule>
    <cfRule type="cellIs" dxfId="127" priority="23" operator="lessThan">
      <formula>0</formula>
    </cfRule>
    <cfRule type="cellIs" dxfId="126" priority="24" operator="lessThan">
      <formula>0</formula>
    </cfRule>
  </conditionalFormatting>
  <conditionalFormatting sqref="D5:K5">
    <cfRule type="cellIs" dxfId="125" priority="21" operator="greaterThan">
      <formula>0</formula>
    </cfRule>
  </conditionalFormatting>
  <conditionalFormatting sqref="T6:T28">
    <cfRule type="cellIs" dxfId="124" priority="20" operator="lessThan">
      <formula>0</formula>
    </cfRule>
  </conditionalFormatting>
  <conditionalFormatting sqref="T7:T27">
    <cfRule type="cellIs" dxfId="123" priority="17" operator="lessThan">
      <formula>0</formula>
    </cfRule>
    <cfRule type="cellIs" dxfId="122" priority="18" operator="lessThan">
      <formula>0</formula>
    </cfRule>
    <cfRule type="cellIs" dxfId="121" priority="19" operator="lessThan">
      <formula>0</formula>
    </cfRule>
  </conditionalFormatting>
  <conditionalFormatting sqref="T7:T28">
    <cfRule type="cellIs" dxfId="120" priority="14" operator="lessThan">
      <formula>0</formula>
    </cfRule>
    <cfRule type="cellIs" dxfId="119" priority="15" operator="lessThan">
      <formula>0</formula>
    </cfRule>
    <cfRule type="cellIs" dxfId="118" priority="16" operator="lessThan">
      <formula>0</formula>
    </cfRule>
  </conditionalFormatting>
  <conditionalFormatting sqref="D5:K5">
    <cfRule type="cellIs" dxfId="117" priority="13" operator="greaterThan">
      <formula>0</formula>
    </cfRule>
  </conditionalFormatting>
  <conditionalFormatting sqref="L4 L6 L28:L29">
    <cfRule type="cellIs" dxfId="116" priority="12" operator="equal">
      <formula>$L$4</formula>
    </cfRule>
  </conditionalFormatting>
  <conditionalFormatting sqref="D7:S7">
    <cfRule type="cellIs" dxfId="115" priority="11" operator="greaterThan">
      <formula>0</formula>
    </cfRule>
  </conditionalFormatting>
  <conditionalFormatting sqref="D9:S9">
    <cfRule type="cellIs" dxfId="114" priority="10" operator="greaterThan">
      <formula>0</formula>
    </cfRule>
  </conditionalFormatting>
  <conditionalFormatting sqref="D11:S11">
    <cfRule type="cellIs" dxfId="113" priority="9" operator="greaterThan">
      <formula>0</formula>
    </cfRule>
  </conditionalFormatting>
  <conditionalFormatting sqref="D13:S13">
    <cfRule type="cellIs" dxfId="112" priority="8" operator="greaterThan">
      <formula>0</formula>
    </cfRule>
  </conditionalFormatting>
  <conditionalFormatting sqref="D15:S15">
    <cfRule type="cellIs" dxfId="111" priority="7" operator="greaterThan">
      <formula>0</formula>
    </cfRule>
  </conditionalFormatting>
  <conditionalFormatting sqref="D17:S17">
    <cfRule type="cellIs" dxfId="110" priority="6" operator="greaterThan">
      <formula>0</formula>
    </cfRule>
  </conditionalFormatting>
  <conditionalFormatting sqref="D19:S19">
    <cfRule type="cellIs" dxfId="109" priority="5" operator="greaterThan">
      <formula>0</formula>
    </cfRule>
  </conditionalFormatting>
  <conditionalFormatting sqref="D21:S21">
    <cfRule type="cellIs" dxfId="108" priority="4" operator="greaterThan">
      <formula>0</formula>
    </cfRule>
  </conditionalFormatting>
  <conditionalFormatting sqref="D23:S23">
    <cfRule type="cellIs" dxfId="107" priority="3" operator="greaterThan">
      <formula>0</formula>
    </cfRule>
  </conditionalFormatting>
  <conditionalFormatting sqref="D25:S25">
    <cfRule type="cellIs" dxfId="106" priority="2" operator="greaterThan">
      <formula>0</formula>
    </cfRule>
  </conditionalFormatting>
  <conditionalFormatting sqref="D27:S27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'30'!D29</f>
        <v>333901</v>
      </c>
      <c r="E4" s="2">
        <f>'30'!E29</f>
        <v>4455</v>
      </c>
      <c r="F4" s="2">
        <f>'30'!F29</f>
        <v>11480</v>
      </c>
      <c r="G4" s="2">
        <f>'30'!G29</f>
        <v>1090</v>
      </c>
      <c r="H4" s="2">
        <f>'30'!H29</f>
        <v>18635</v>
      </c>
      <c r="I4" s="2">
        <f>'30'!I29</f>
        <v>1100</v>
      </c>
      <c r="J4" s="2">
        <f>'30'!J29</f>
        <v>414</v>
      </c>
      <c r="K4" s="2">
        <f>'30'!K29</f>
        <v>444</v>
      </c>
      <c r="L4" s="2">
        <f>'30'!L29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" priority="43" operator="equal">
      <formula>212030016606640</formula>
    </cfRule>
  </conditionalFormatting>
  <conditionalFormatting sqref="D29 E4:E6 E28:K29">
    <cfRule type="cellIs" dxfId="103" priority="41" operator="equal">
      <formula>$E$4</formula>
    </cfRule>
    <cfRule type="cellIs" dxfId="102" priority="42" operator="equal">
      <formula>2120</formula>
    </cfRule>
  </conditionalFormatting>
  <conditionalFormatting sqref="D29:E29 F4:F6 F28:F29">
    <cfRule type="cellIs" dxfId="101" priority="39" operator="equal">
      <formula>$F$4</formula>
    </cfRule>
    <cfRule type="cellIs" dxfId="100" priority="40" operator="equal">
      <formula>300</formula>
    </cfRule>
  </conditionalFormatting>
  <conditionalFormatting sqref="G4:G6 G28:G29">
    <cfRule type="cellIs" dxfId="99" priority="37" operator="equal">
      <formula>$G$4</formula>
    </cfRule>
    <cfRule type="cellIs" dxfId="98" priority="38" operator="equal">
      <formula>1660</formula>
    </cfRule>
  </conditionalFormatting>
  <conditionalFormatting sqref="H4:H6 H28:H29">
    <cfRule type="cellIs" dxfId="97" priority="35" operator="equal">
      <formula>$H$4</formula>
    </cfRule>
    <cfRule type="cellIs" dxfId="96" priority="36" operator="equal">
      <formula>6640</formula>
    </cfRule>
  </conditionalFormatting>
  <conditionalFormatting sqref="T6:T28">
    <cfRule type="cellIs" dxfId="95" priority="34" operator="lessThan">
      <formula>0</formula>
    </cfRule>
  </conditionalFormatting>
  <conditionalFormatting sqref="T7:T27">
    <cfRule type="cellIs" dxfId="94" priority="31" operator="lessThan">
      <formula>0</formula>
    </cfRule>
    <cfRule type="cellIs" dxfId="93" priority="32" operator="lessThan">
      <formula>0</formula>
    </cfRule>
    <cfRule type="cellIs" dxfId="92" priority="33" operator="lessThan">
      <formula>0</formula>
    </cfRule>
  </conditionalFormatting>
  <conditionalFormatting sqref="E4:E6 E28:K28">
    <cfRule type="cellIs" dxfId="91" priority="30" operator="equal">
      <formula>$E$4</formula>
    </cfRule>
  </conditionalFormatting>
  <conditionalFormatting sqref="D28:D29 D6 D4:M4">
    <cfRule type="cellIs" dxfId="90" priority="29" operator="equal">
      <formula>$D$4</formula>
    </cfRule>
  </conditionalFormatting>
  <conditionalFormatting sqref="I4:I6 I28:I29">
    <cfRule type="cellIs" dxfId="89" priority="28" operator="equal">
      <formula>$I$4</formula>
    </cfRule>
  </conditionalFormatting>
  <conditionalFormatting sqref="J4:J6 J28:J29">
    <cfRule type="cellIs" dxfId="88" priority="27" operator="equal">
      <formula>$J$4</formula>
    </cfRule>
  </conditionalFormatting>
  <conditionalFormatting sqref="K4:K6 K28:K29">
    <cfRule type="cellIs" dxfId="87" priority="26" operator="equal">
      <formula>$K$4</formula>
    </cfRule>
  </conditionalFormatting>
  <conditionalFormatting sqref="M4:M6">
    <cfRule type="cellIs" dxfId="86" priority="25" operator="equal">
      <formula>$L$4</formula>
    </cfRule>
  </conditionalFormatting>
  <conditionalFormatting sqref="T7:T28">
    <cfRule type="cellIs" dxfId="85" priority="22" operator="lessThan">
      <formula>0</formula>
    </cfRule>
    <cfRule type="cellIs" dxfId="84" priority="23" operator="lessThan">
      <formula>0</formula>
    </cfRule>
    <cfRule type="cellIs" dxfId="83" priority="24" operator="lessThan">
      <formula>0</formula>
    </cfRule>
  </conditionalFormatting>
  <conditionalFormatting sqref="D5:K5">
    <cfRule type="cellIs" dxfId="82" priority="21" operator="greaterThan">
      <formula>0</formula>
    </cfRule>
  </conditionalFormatting>
  <conditionalFormatting sqref="T6:T28">
    <cfRule type="cellIs" dxfId="81" priority="20" operator="lessThan">
      <formula>0</formula>
    </cfRule>
  </conditionalFormatting>
  <conditionalFormatting sqref="T7:T27">
    <cfRule type="cellIs" dxfId="80" priority="17" operator="lessThan">
      <formula>0</formula>
    </cfRule>
    <cfRule type="cellIs" dxfId="79" priority="18" operator="lessThan">
      <formula>0</formula>
    </cfRule>
    <cfRule type="cellIs" dxfId="78" priority="19" operator="lessThan">
      <formula>0</formula>
    </cfRule>
  </conditionalFormatting>
  <conditionalFormatting sqref="T7:T28">
    <cfRule type="cellIs" dxfId="77" priority="14" operator="lessThan">
      <formula>0</formula>
    </cfRule>
    <cfRule type="cellIs" dxfId="76" priority="15" operator="lessThan">
      <formula>0</formula>
    </cfRule>
    <cfRule type="cellIs" dxfId="75" priority="16" operator="lessThan">
      <formula>0</formula>
    </cfRule>
  </conditionalFormatting>
  <conditionalFormatting sqref="D5:K5">
    <cfRule type="cellIs" dxfId="74" priority="13" operator="greaterThan">
      <formula>0</formula>
    </cfRule>
  </conditionalFormatting>
  <conditionalFormatting sqref="L4 L6 L28:L29">
    <cfRule type="cellIs" dxfId="73" priority="12" operator="equal">
      <formula>$L$4</formula>
    </cfRule>
  </conditionalFormatting>
  <conditionalFormatting sqref="D7:S7">
    <cfRule type="cellIs" dxfId="72" priority="11" operator="greaterThan">
      <formula>0</formula>
    </cfRule>
  </conditionalFormatting>
  <conditionalFormatting sqref="D9:S9">
    <cfRule type="cellIs" dxfId="71" priority="10" operator="greaterThan">
      <formula>0</formula>
    </cfRule>
  </conditionalFormatting>
  <conditionalFormatting sqref="D11:S11">
    <cfRule type="cellIs" dxfId="70" priority="9" operator="greaterThan">
      <formula>0</formula>
    </cfRule>
  </conditionalFormatting>
  <conditionalFormatting sqref="D13:S13">
    <cfRule type="cellIs" dxfId="69" priority="8" operator="greaterThan">
      <formula>0</formula>
    </cfRule>
  </conditionalFormatting>
  <conditionalFormatting sqref="D15:S15">
    <cfRule type="cellIs" dxfId="68" priority="7" operator="greaterThan">
      <formula>0</formula>
    </cfRule>
  </conditionalFormatting>
  <conditionalFormatting sqref="D17:S17">
    <cfRule type="cellIs" dxfId="67" priority="6" operator="greaterThan">
      <formula>0</formula>
    </cfRule>
  </conditionalFormatting>
  <conditionalFormatting sqref="D19:S19">
    <cfRule type="cellIs" dxfId="66" priority="5" operator="greaterThan">
      <formula>0</formula>
    </cfRule>
  </conditionalFormatting>
  <conditionalFormatting sqref="D21:S21">
    <cfRule type="cellIs" dxfId="65" priority="4" operator="greaterThan">
      <formula>0</formula>
    </cfRule>
  </conditionalFormatting>
  <conditionalFormatting sqref="D23:S23">
    <cfRule type="cellIs" dxfId="64" priority="3" operator="greaterThan">
      <formula>0</formula>
    </cfRule>
  </conditionalFormatting>
  <conditionalFormatting sqref="D25:S25">
    <cfRule type="cellIs" dxfId="63" priority="2" operator="greaterThan">
      <formula>0</formula>
    </cfRule>
  </conditionalFormatting>
  <conditionalFormatting sqref="D27:S27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23" sqref="T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66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8"/>
      <c r="O4" s="78"/>
      <c r="P4" s="78"/>
      <c r="Q4" s="78"/>
      <c r="R4" s="78"/>
      <c r="S4" s="78"/>
      <c r="T4" s="78"/>
    </row>
    <row r="5" spans="1:20" ht="15.75" thickBot="1" x14ac:dyDescent="0.3">
      <c r="A5" s="77" t="s">
        <v>2</v>
      </c>
      <c r="B5" s="92"/>
      <c r="C5" s="93"/>
      <c r="D5" s="93">
        <f>'1'!D5+'2'!D5+'3'!D5+'4'!D5+'5'!D5+'6'!D5+'7'!D5+'8'!D5+'9'!D5+'10'!D5+'11'!D5+'12'!D5+'13'!D5+'14'!D5+'15'!D5+'16'!D5+'17'!D5+'18'!D5+'19'!D5+'20'!D5+'21'!D5+'22'!D5+'23'!D5+'24'!D5+'25'!D5+'26'!D5+'27'!D5+'28'!D5+'29'!D5+'30'!D5+'31'!D5</f>
        <v>1887004</v>
      </c>
      <c r="E5" s="93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93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3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3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3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93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93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3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4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91" t="s">
        <v>3</v>
      </c>
      <c r="B6" s="100" t="s">
        <v>4</v>
      </c>
      <c r="C6" s="101" t="s">
        <v>5</v>
      </c>
      <c r="D6" s="102" t="s">
        <v>6</v>
      </c>
      <c r="E6" s="103" t="s">
        <v>7</v>
      </c>
      <c r="F6" s="104" t="s">
        <v>8</v>
      </c>
      <c r="G6" s="102" t="s">
        <v>9</v>
      </c>
      <c r="H6" s="105" t="s">
        <v>10</v>
      </c>
      <c r="I6" s="102" t="s">
        <v>11</v>
      </c>
      <c r="J6" s="106" t="s">
        <v>12</v>
      </c>
      <c r="K6" s="106" t="s">
        <v>13</v>
      </c>
      <c r="L6" s="106" t="s">
        <v>14</v>
      </c>
      <c r="M6" s="106" t="s">
        <v>15</v>
      </c>
      <c r="N6" s="102" t="s">
        <v>16</v>
      </c>
      <c r="O6" s="104" t="s">
        <v>17</v>
      </c>
      <c r="P6" s="102" t="s">
        <v>18</v>
      </c>
      <c r="Q6" s="102" t="s">
        <v>19</v>
      </c>
      <c r="R6" s="102" t="s">
        <v>20</v>
      </c>
      <c r="S6" s="104" t="s">
        <v>21</v>
      </c>
      <c r="T6" s="107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73210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75380</v>
      </c>
      <c r="N7" s="96">
        <f>D7+E7*20+F7*10+G7*9+H7*9+I7*191+J7*191+K7*182+L7*100</f>
        <v>81110</v>
      </c>
      <c r="O7" s="97">
        <f>M7*2.75%</f>
        <v>2072.9499999999998</v>
      </c>
      <c r="P7" s="98"/>
      <c r="Q7" s="98">
        <f>'1'!Q7+'2'!Q7+'3'!Q7+'4'!Q7+'5'!Q7+'6'!Q7+'7'!Q7+'8'!Q7+'9'!Q7+'10'!Q7+'11'!Q7+'12'!Q7+'13'!Q7+'14'!Q7+'15'!Q7+'16'!Q7+'17'!Q7+'18'!Q7+'19'!Q7+'20'!Q7+'21'!Q7+'22'!Q7+'23'!Q7+'24'!Q7+'25'!Q7+'26'!Q7+'27'!Q7+'28'!Q7+'29'!Q7+'30'!Q7+'31'!Q7</f>
        <v>598</v>
      </c>
      <c r="R7" s="96">
        <f>M7-(M7*2.75%)+I7*191+J7*191+K7*182+L7*100-Q7</f>
        <v>78439.05</v>
      </c>
      <c r="S7" s="97">
        <f>M7*0.95%</f>
        <v>716.11</v>
      </c>
      <c r="T7" s="99">
        <f>S7-Q7</f>
        <v>118.11000000000001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54876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59336</v>
      </c>
      <c r="N8" s="24">
        <f t="shared" ref="N8:N27" si="1">D8+E8*20+F8*10+G8*9+H8*9+I8*191+J8*191+K8*182+L8*100</f>
        <v>59336</v>
      </c>
      <c r="O8" s="25">
        <f t="shared" ref="O8:O27" si="2">M8*2.75%</f>
        <v>1631.74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1020</v>
      </c>
      <c r="R8" s="24">
        <f t="shared" ref="R8:R27" si="3">M8-(M8*2.75%)+I8*191+J8*191+K8*182+L8*100-Q8</f>
        <v>56684.26</v>
      </c>
      <c r="S8" s="25">
        <f t="shared" ref="S8:S27" si="4">M8*0.95%</f>
        <v>563.69200000000001</v>
      </c>
      <c r="T8" s="27">
        <f t="shared" ref="T8:T27" si="5">S8-Q8</f>
        <v>-456.30799999999999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149825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170125</v>
      </c>
      <c r="N9" s="24">
        <f t="shared" si="1"/>
        <v>179540</v>
      </c>
      <c r="O9" s="25">
        <f t="shared" si="2"/>
        <v>4678.4375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1197</v>
      </c>
      <c r="R9" s="24">
        <f t="shared" si="3"/>
        <v>173664.5625</v>
      </c>
      <c r="S9" s="25">
        <f t="shared" si="4"/>
        <v>1616.1875</v>
      </c>
      <c r="T9" s="27">
        <f t="shared" si="5"/>
        <v>419.1875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47904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51074</v>
      </c>
      <c r="N10" s="24">
        <f t="shared" si="1"/>
        <v>57377</v>
      </c>
      <c r="O10" s="25">
        <f t="shared" si="2"/>
        <v>1404.5350000000001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189</v>
      </c>
      <c r="R10" s="24">
        <f t="shared" si="3"/>
        <v>55783.464999999997</v>
      </c>
      <c r="S10" s="25">
        <f t="shared" si="4"/>
        <v>485.20299999999997</v>
      </c>
      <c r="T10" s="27">
        <f t="shared" si="5"/>
        <v>296.20299999999997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108241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119771</v>
      </c>
      <c r="N11" s="24">
        <f t="shared" si="1"/>
        <v>133608</v>
      </c>
      <c r="O11" s="25">
        <f t="shared" si="2"/>
        <v>3293.7024999999999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423</v>
      </c>
      <c r="R11" s="24">
        <f t="shared" si="3"/>
        <v>129891.2975</v>
      </c>
      <c r="S11" s="25">
        <f t="shared" si="4"/>
        <v>1137.8244999999999</v>
      </c>
      <c r="T11" s="27">
        <f t="shared" si="5"/>
        <v>714.82449999999994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38475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39375</v>
      </c>
      <c r="N12" s="24">
        <f t="shared" si="1"/>
        <v>40285</v>
      </c>
      <c r="O12" s="25">
        <f t="shared" si="2"/>
        <v>1082.8125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39019.1875</v>
      </c>
      <c r="S12" s="25">
        <f t="shared" si="4"/>
        <v>374.0625</v>
      </c>
      <c r="T12" s="27">
        <f t="shared" si="5"/>
        <v>191.0625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59713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60613</v>
      </c>
      <c r="N13" s="24">
        <f t="shared" si="1"/>
        <v>62523</v>
      </c>
      <c r="O13" s="25">
        <f t="shared" si="2"/>
        <v>1666.8575000000001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60840.142500000002</v>
      </c>
      <c r="S13" s="25">
        <f t="shared" si="4"/>
        <v>575.82349999999997</v>
      </c>
      <c r="T13" s="27">
        <f t="shared" si="5"/>
        <v>559.82349999999997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114392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118892</v>
      </c>
      <c r="N14" s="24">
        <f t="shared" si="1"/>
        <v>123049</v>
      </c>
      <c r="O14" s="25">
        <f t="shared" si="2"/>
        <v>3269.53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1352</v>
      </c>
      <c r="R14" s="24">
        <f t="shared" si="3"/>
        <v>118427.47</v>
      </c>
      <c r="S14" s="25">
        <f t="shared" si="4"/>
        <v>1129.4739999999999</v>
      </c>
      <c r="T14" s="27">
        <f t="shared" si="5"/>
        <v>-222.52600000000007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190181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193941</v>
      </c>
      <c r="N15" s="24">
        <f t="shared" si="1"/>
        <v>203246</v>
      </c>
      <c r="O15" s="25">
        <f t="shared" si="2"/>
        <v>5333.3774999999996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1446</v>
      </c>
      <c r="R15" s="24">
        <f t="shared" si="3"/>
        <v>196466.6225</v>
      </c>
      <c r="S15" s="25">
        <f t="shared" si="4"/>
        <v>1842.4395</v>
      </c>
      <c r="T15" s="27">
        <f t="shared" si="5"/>
        <v>396.43949999999995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112165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127305</v>
      </c>
      <c r="N16" s="24">
        <f t="shared" si="1"/>
        <v>142951</v>
      </c>
      <c r="O16" s="25">
        <f t="shared" si="2"/>
        <v>3500.8874999999998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891</v>
      </c>
      <c r="R16" s="24">
        <f t="shared" si="3"/>
        <v>138559.11249999999</v>
      </c>
      <c r="S16" s="25">
        <f t="shared" si="4"/>
        <v>1209.3975</v>
      </c>
      <c r="T16" s="27">
        <f t="shared" si="5"/>
        <v>318.39750000000004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80371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89021</v>
      </c>
      <c r="N17" s="24">
        <f t="shared" si="1"/>
        <v>101728</v>
      </c>
      <c r="O17" s="25">
        <f t="shared" si="2"/>
        <v>2448.0774999999999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704</v>
      </c>
      <c r="R17" s="24">
        <f t="shared" si="3"/>
        <v>98575.922500000001</v>
      </c>
      <c r="S17" s="25">
        <f t="shared" si="4"/>
        <v>845.69949999999994</v>
      </c>
      <c r="T17" s="27">
        <f t="shared" si="5"/>
        <v>141.69949999999994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89509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93959</v>
      </c>
      <c r="N18" s="24">
        <f t="shared" si="1"/>
        <v>102639</v>
      </c>
      <c r="O18" s="25">
        <f t="shared" si="2"/>
        <v>2583.8724999999999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1500</v>
      </c>
      <c r="R18" s="24">
        <f t="shared" si="3"/>
        <v>98555.127500000002</v>
      </c>
      <c r="S18" s="25">
        <f t="shared" si="4"/>
        <v>892.6105</v>
      </c>
      <c r="T18" s="27">
        <f t="shared" si="5"/>
        <v>-607.3895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91376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98206</v>
      </c>
      <c r="N19" s="24">
        <f t="shared" si="1"/>
        <v>107275</v>
      </c>
      <c r="O19" s="25">
        <f t="shared" si="2"/>
        <v>2700.665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820</v>
      </c>
      <c r="R19" s="24">
        <f t="shared" si="3"/>
        <v>103754.33500000001</v>
      </c>
      <c r="S19" s="25">
        <f t="shared" si="4"/>
        <v>932.95699999999999</v>
      </c>
      <c r="T19" s="27">
        <f t="shared" si="5"/>
        <v>112.95699999999999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65185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65655</v>
      </c>
      <c r="N20" s="24">
        <f t="shared" si="1"/>
        <v>67138</v>
      </c>
      <c r="O20" s="25">
        <f t="shared" si="2"/>
        <v>1805.5125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832</v>
      </c>
      <c r="R20" s="24">
        <f t="shared" si="3"/>
        <v>64500.487500000003</v>
      </c>
      <c r="S20" s="25">
        <f t="shared" si="4"/>
        <v>623.72249999999997</v>
      </c>
      <c r="T20" s="27">
        <f t="shared" si="5"/>
        <v>-208.27750000000003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63254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65144</v>
      </c>
      <c r="N21" s="24">
        <f t="shared" si="1"/>
        <v>71211</v>
      </c>
      <c r="O21" s="25">
        <f t="shared" si="2"/>
        <v>1791.46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197</v>
      </c>
      <c r="R21" s="24">
        <f t="shared" si="3"/>
        <v>69222.540000000008</v>
      </c>
      <c r="S21" s="25">
        <f t="shared" si="4"/>
        <v>618.86799999999994</v>
      </c>
      <c r="T21" s="27">
        <f t="shared" si="5"/>
        <v>421.86799999999994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147075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154575</v>
      </c>
      <c r="N22" s="24">
        <f t="shared" si="1"/>
        <v>166529</v>
      </c>
      <c r="O22" s="25">
        <f t="shared" si="2"/>
        <v>4250.8125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1050</v>
      </c>
      <c r="R22" s="24">
        <f t="shared" si="3"/>
        <v>161228.1875</v>
      </c>
      <c r="S22" s="25">
        <f t="shared" si="4"/>
        <v>1468.4624999999999</v>
      </c>
      <c r="T22" s="27">
        <f t="shared" si="5"/>
        <v>418.46249999999986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60936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64536</v>
      </c>
      <c r="N23" s="24">
        <f t="shared" si="1"/>
        <v>70266</v>
      </c>
      <c r="O23" s="25">
        <f t="shared" si="2"/>
        <v>1774.74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560</v>
      </c>
      <c r="R23" s="24">
        <f t="shared" si="3"/>
        <v>67931.260000000009</v>
      </c>
      <c r="S23" s="25">
        <f t="shared" si="4"/>
        <v>613.09199999999998</v>
      </c>
      <c r="T23" s="27">
        <f t="shared" si="5"/>
        <v>53.091999999999985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208880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220160</v>
      </c>
      <c r="N24" s="24">
        <f t="shared" si="1"/>
        <v>235206</v>
      </c>
      <c r="O24" s="25">
        <f t="shared" si="2"/>
        <v>6054.4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1083</v>
      </c>
      <c r="R24" s="24">
        <f t="shared" si="3"/>
        <v>228068.6</v>
      </c>
      <c r="S24" s="25">
        <f t="shared" si="4"/>
        <v>2091.52</v>
      </c>
      <c r="T24" s="27">
        <f t="shared" si="5"/>
        <v>1008.52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63016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71396</v>
      </c>
      <c r="N25" s="24">
        <f t="shared" si="1"/>
        <v>80056</v>
      </c>
      <c r="O25" s="25">
        <f t="shared" si="2"/>
        <v>1963.39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716</v>
      </c>
      <c r="R25" s="24">
        <f t="shared" si="3"/>
        <v>77376.61</v>
      </c>
      <c r="S25" s="25">
        <f t="shared" si="4"/>
        <v>678.26199999999994</v>
      </c>
      <c r="T25" s="27">
        <f t="shared" si="5"/>
        <v>-37.738000000000056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79598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82018</v>
      </c>
      <c r="N26" s="24">
        <f t="shared" si="1"/>
        <v>95516</v>
      </c>
      <c r="O26" s="25">
        <f t="shared" si="2"/>
        <v>2255.4949999999999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612</v>
      </c>
      <c r="R26" s="24">
        <f t="shared" si="3"/>
        <v>92648.505000000005</v>
      </c>
      <c r="S26" s="25">
        <f t="shared" si="4"/>
        <v>779.17099999999994</v>
      </c>
      <c r="T26" s="27">
        <f t="shared" si="5"/>
        <v>167.17099999999994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82049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82049</v>
      </c>
      <c r="N27" s="40">
        <f t="shared" si="1"/>
        <v>92318</v>
      </c>
      <c r="O27" s="25">
        <f t="shared" si="2"/>
        <v>2256.3474999999999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1100</v>
      </c>
      <c r="R27" s="24">
        <f t="shared" si="3"/>
        <v>88961.652499999997</v>
      </c>
      <c r="S27" s="42">
        <f t="shared" si="4"/>
        <v>779.46550000000002</v>
      </c>
      <c r="T27" s="43">
        <f t="shared" si="5"/>
        <v>-320.53449999999998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1980231</v>
      </c>
      <c r="E28" s="45">
        <f t="shared" si="6"/>
        <v>1170</v>
      </c>
      <c r="F28" s="45">
        <f t="shared" ref="F28:T28" si="7">SUM(F7:F27)</f>
        <v>2420</v>
      </c>
      <c r="G28" s="45">
        <f t="shared" si="7"/>
        <v>960</v>
      </c>
      <c r="H28" s="45">
        <f t="shared" si="7"/>
        <v>7340</v>
      </c>
      <c r="I28" s="45">
        <f t="shared" si="7"/>
        <v>643</v>
      </c>
      <c r="J28" s="45">
        <f t="shared" si="7"/>
        <v>27</v>
      </c>
      <c r="K28" s="45">
        <f t="shared" si="7"/>
        <v>233</v>
      </c>
      <c r="L28" s="45">
        <f t="shared" si="7"/>
        <v>0</v>
      </c>
      <c r="M28" s="45">
        <f t="shared" si="7"/>
        <v>2102531</v>
      </c>
      <c r="N28" s="45">
        <f t="shared" si="7"/>
        <v>2272907</v>
      </c>
      <c r="O28" s="46">
        <f t="shared" si="7"/>
        <v>57819.602499999994</v>
      </c>
      <c r="P28" s="45">
        <f t="shared" si="7"/>
        <v>0</v>
      </c>
      <c r="Q28" s="45">
        <f t="shared" si="7"/>
        <v>16489</v>
      </c>
      <c r="R28" s="45">
        <f t="shared" si="7"/>
        <v>2198598.3975</v>
      </c>
      <c r="S28" s="45">
        <f t="shared" si="7"/>
        <v>19974.044499999996</v>
      </c>
      <c r="T28" s="47">
        <f t="shared" si="7"/>
        <v>3485.0444999999991</v>
      </c>
    </row>
    <row r="29" spans="1:20" ht="15.75" thickBot="1" x14ac:dyDescent="0.3">
      <c r="A29" s="66" t="s">
        <v>39</v>
      </c>
      <c r="B29" s="67"/>
      <c r="C29" s="68"/>
      <c r="D29" s="48">
        <f>D4+D5-D28</f>
        <v>333901</v>
      </c>
      <c r="E29" s="48">
        <f t="shared" ref="E29:L29" si="8">E4+E5-E28</f>
        <v>4455</v>
      </c>
      <c r="F29" s="48">
        <f t="shared" si="8"/>
        <v>11480</v>
      </c>
      <c r="G29" s="48">
        <f t="shared" si="8"/>
        <v>1090</v>
      </c>
      <c r="H29" s="48">
        <f t="shared" si="8"/>
        <v>18635</v>
      </c>
      <c r="I29" s="48">
        <f t="shared" si="8"/>
        <v>1100</v>
      </c>
      <c r="J29" s="48">
        <f t="shared" si="8"/>
        <v>414</v>
      </c>
      <c r="K29" s="48">
        <f t="shared" si="8"/>
        <v>444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7" sqref="J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2" t="s">
        <v>56</v>
      </c>
      <c r="B1" s="83"/>
      <c r="C1" s="83"/>
      <c r="D1" s="84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4460</v>
      </c>
      <c r="D4" s="53">
        <f t="shared" ref="D4:D23" si="0">B4-C4</f>
        <v>30540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20300</v>
      </c>
      <c r="D5" s="53">
        <f t="shared" si="0"/>
        <v>54700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3170</v>
      </c>
      <c r="D6" s="53">
        <f t="shared" si="0"/>
        <v>26830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11530</v>
      </c>
      <c r="D7" s="53">
        <f t="shared" si="0"/>
        <v>23470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900</v>
      </c>
      <c r="D9" s="53">
        <f t="shared" si="0"/>
        <v>29100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4500</v>
      </c>
      <c r="D10" s="53">
        <f t="shared" si="0"/>
        <v>65500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3760</v>
      </c>
      <c r="D11" s="53">
        <f t="shared" si="0"/>
        <v>66240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15140</v>
      </c>
      <c r="D12" s="53">
        <f t="shared" si="0"/>
        <v>54860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8650</v>
      </c>
      <c r="D13" s="53">
        <f t="shared" si="0"/>
        <v>46350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6830</v>
      </c>
      <c r="D15" s="53">
        <f t="shared" si="0"/>
        <v>48170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7500</v>
      </c>
      <c r="D18" s="53">
        <f t="shared" si="0"/>
        <v>67500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11280</v>
      </c>
      <c r="D20" s="53">
        <f t="shared" si="0"/>
        <v>63720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8380</v>
      </c>
      <c r="D21" s="53">
        <f t="shared" si="0"/>
        <v>26620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2420</v>
      </c>
      <c r="D22" s="53">
        <f t="shared" si="0"/>
        <v>32580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122300</v>
      </c>
      <c r="D24" s="58">
        <f t="shared" si="1"/>
        <v>877700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9" t="s">
        <v>57</v>
      </c>
      <c r="B3" s="79"/>
      <c r="C3" s="80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8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8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20787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66" t="s">
        <v>39</v>
      </c>
      <c r="B29" s="67"/>
      <c r="C29" s="6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58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66" t="s">
        <v>39</v>
      </c>
      <c r="B29" s="67"/>
      <c r="C29" s="6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60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66" t="s">
        <v>39</v>
      </c>
      <c r="B29" s="67"/>
      <c r="C29" s="6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59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66" t="s">
        <v>39</v>
      </c>
      <c r="B29" s="67"/>
      <c r="C29" s="6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61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66" t="s">
        <v>39</v>
      </c>
      <c r="B29" s="67"/>
      <c r="C29" s="6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8" sqref="K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62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63" t="s">
        <v>38</v>
      </c>
      <c r="B28" s="64"/>
      <c r="C28" s="6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66" t="s">
        <v>39</v>
      </c>
      <c r="B29" s="67"/>
      <c r="C29" s="6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2021-08-10T14:07:02Z</dcterms:modified>
</cp:coreProperties>
</file>