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C4" i="34" l="1"/>
  <c r="C5" i="34"/>
  <c r="C7" i="34"/>
  <c r="D7" i="34" s="1"/>
  <c r="C8" i="34"/>
  <c r="C9" i="34"/>
  <c r="C10" i="34"/>
  <c r="C11" i="34"/>
  <c r="D11" i="34" s="1"/>
  <c r="C12" i="34"/>
  <c r="C13" i="34"/>
  <c r="C14" i="34"/>
  <c r="C18" i="34"/>
  <c r="C19" i="34"/>
  <c r="D19" i="34" s="1"/>
  <c r="C20" i="34"/>
  <c r="C22" i="34"/>
  <c r="C23" i="34"/>
  <c r="D23" i="34" s="1"/>
  <c r="C3" i="34"/>
  <c r="B24" i="34"/>
  <c r="D22" i="34"/>
  <c r="D20" i="34"/>
  <c r="D18" i="34"/>
  <c r="D14" i="34"/>
  <c r="D13" i="34"/>
  <c r="D12" i="34"/>
  <c r="D10" i="34"/>
  <c r="D9" i="34"/>
  <c r="D8" i="34"/>
  <c r="D5" i="34"/>
  <c r="D4" i="34"/>
  <c r="D3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C21" i="34" l="1"/>
  <c r="D21" i="34" s="1"/>
  <c r="C6" i="34"/>
  <c r="D6" i="34" s="1"/>
  <c r="C15" i="34"/>
  <c r="D15" i="34" s="1"/>
  <c r="D17" i="34"/>
  <c r="C24" i="34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18" i="33"/>
  <c r="T1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3" i="33" l="1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Reatailer Hand 5 Sim</t>
        </r>
      </text>
    </comment>
  </commentList>
</comments>
</file>

<file path=xl/sharedStrings.xml><?xml version="1.0" encoding="utf-8"?>
<sst xmlns="http://schemas.openxmlformats.org/spreadsheetml/2006/main" count="1514" uniqueCount="74">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</sst>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6" fillId="0" borderId="5" xfId="0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7" fillId="6" borderId="5" xfId="0" applyFont="1" applyFill="1" applyBorder="1" applyAlignment="1">
      <alignment horizontal="center"/>
    </xf>
    <xf numFmtId="0" fontId="0" fillId="0" borderId="0" xfId="0" applyFill="1"/>
    <xf numFmtId="0" fontId="16" fillId="4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51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66" t="s">
        <v>38</v>
      </c>
      <c r="B28" s="67"/>
      <c r="C28" s="68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69" t="s">
        <v>39</v>
      </c>
      <c r="B29" s="70"/>
      <c r="C29" s="71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59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66" t="s">
        <v>38</v>
      </c>
      <c r="B28" s="67"/>
      <c r="C28" s="68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69" t="s">
        <v>39</v>
      </c>
      <c r="B29" s="70"/>
      <c r="C29" s="71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58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66" t="s">
        <v>38</v>
      </c>
      <c r="B28" s="67"/>
      <c r="C28" s="68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69" t="s">
        <v>39</v>
      </c>
      <c r="B29" s="70"/>
      <c r="C29" s="71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:G6 G28:G29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2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2" ht="18.75" x14ac:dyDescent="0.25">
      <c r="A3" s="76" t="s">
        <v>62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2" x14ac:dyDescent="0.25">
      <c r="A4" s="80" t="s">
        <v>63</v>
      </c>
      <c r="B4" s="80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82"/>
      <c r="O4" s="83"/>
      <c r="P4" s="83"/>
      <c r="Q4" s="83"/>
      <c r="R4" s="83"/>
      <c r="S4" s="83"/>
      <c r="T4" s="83"/>
      <c r="U4" s="83"/>
      <c r="V4" s="84"/>
    </row>
    <row r="5" spans="1:22" x14ac:dyDescent="0.25">
      <c r="A5" s="80" t="s">
        <v>2</v>
      </c>
      <c r="B5" s="80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  <c r="U5" s="81"/>
      <c r="V5" s="8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66" t="s">
        <v>38</v>
      </c>
      <c r="B28" s="67"/>
      <c r="C28" s="68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69" t="s">
        <v>39</v>
      </c>
      <c r="B29" s="70"/>
      <c r="C29" s="71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2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2" ht="18.75" x14ac:dyDescent="0.25">
      <c r="A3" s="76" t="s">
        <v>64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2" x14ac:dyDescent="0.25">
      <c r="A4" s="80" t="s">
        <v>1</v>
      </c>
      <c r="B4" s="80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82"/>
      <c r="O4" s="83"/>
      <c r="P4" s="83"/>
      <c r="Q4" s="83"/>
      <c r="R4" s="83"/>
      <c r="S4" s="83"/>
      <c r="T4" s="83"/>
      <c r="U4" s="83"/>
      <c r="V4" s="84"/>
    </row>
    <row r="5" spans="1:22" x14ac:dyDescent="0.25">
      <c r="A5" s="80" t="s">
        <v>2</v>
      </c>
      <c r="B5" s="80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82"/>
      <c r="O5" s="83"/>
      <c r="P5" s="83"/>
      <c r="Q5" s="83"/>
      <c r="R5" s="83"/>
      <c r="S5" s="83"/>
      <c r="T5" s="83"/>
      <c r="U5" s="83"/>
      <c r="V5" s="8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66" t="s">
        <v>38</v>
      </c>
      <c r="B28" s="67"/>
      <c r="C28" s="68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69" t="s">
        <v>39</v>
      </c>
      <c r="B29" s="70"/>
      <c r="C29" s="71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63" operator="equal">
      <formula>212030016606640</formula>
    </cfRule>
  </conditionalFormatting>
  <conditionalFormatting sqref="D29 E4:E6 E28:K29">
    <cfRule type="cellIs" dxfId="861" priority="61" operator="equal">
      <formula>$E$4</formula>
    </cfRule>
    <cfRule type="cellIs" dxfId="860" priority="62" operator="equal">
      <formula>2120</formula>
    </cfRule>
  </conditionalFormatting>
  <conditionalFormatting sqref="D29:E29 F4:F6 F28:F29">
    <cfRule type="cellIs" dxfId="859" priority="59" operator="equal">
      <formula>$F$4</formula>
    </cfRule>
    <cfRule type="cellIs" dxfId="858" priority="60" operator="equal">
      <formula>300</formula>
    </cfRule>
  </conditionalFormatting>
  <conditionalFormatting sqref="G4:G6 G28:G29">
    <cfRule type="cellIs" dxfId="857" priority="57" operator="equal">
      <formula>$G$4</formula>
    </cfRule>
    <cfRule type="cellIs" dxfId="856" priority="58" operator="equal">
      <formula>1660</formula>
    </cfRule>
  </conditionalFormatting>
  <conditionalFormatting sqref="H4:H6 H28:H29">
    <cfRule type="cellIs" dxfId="855" priority="55" operator="equal">
      <formula>$H$4</formula>
    </cfRule>
    <cfRule type="cellIs" dxfId="854" priority="56" operator="equal">
      <formula>6640</formula>
    </cfRule>
  </conditionalFormatting>
  <conditionalFormatting sqref="T6:T28 U28:V28">
    <cfRule type="cellIs" dxfId="853" priority="54" operator="lessThan">
      <formula>0</formula>
    </cfRule>
  </conditionalFormatting>
  <conditionalFormatting sqref="T7:T27">
    <cfRule type="cellIs" dxfId="852" priority="51" operator="lessThan">
      <formula>0</formula>
    </cfRule>
    <cfRule type="cellIs" dxfId="851" priority="52" operator="lessThan">
      <formula>0</formula>
    </cfRule>
    <cfRule type="cellIs" dxfId="850" priority="53" operator="lessThan">
      <formula>0</formula>
    </cfRule>
  </conditionalFormatting>
  <conditionalFormatting sqref="E4:E6 E28:K28">
    <cfRule type="cellIs" dxfId="849" priority="50" operator="equal">
      <formula>$E$4</formula>
    </cfRule>
  </conditionalFormatting>
  <conditionalFormatting sqref="D28:D29 D6 D4:M4">
    <cfRule type="cellIs" dxfId="848" priority="49" operator="equal">
      <formula>$D$4</formula>
    </cfRule>
  </conditionalFormatting>
  <conditionalFormatting sqref="I4:I6 I28:I29">
    <cfRule type="cellIs" dxfId="847" priority="48" operator="equal">
      <formula>$I$4</formula>
    </cfRule>
  </conditionalFormatting>
  <conditionalFormatting sqref="J4:J6 J28:J29">
    <cfRule type="cellIs" dxfId="846" priority="47" operator="equal">
      <formula>$J$4</formula>
    </cfRule>
  </conditionalFormatting>
  <conditionalFormatting sqref="K4:K6 K28:K29">
    <cfRule type="cellIs" dxfId="845" priority="46" operator="equal">
      <formula>$K$4</formula>
    </cfRule>
  </conditionalFormatting>
  <conditionalFormatting sqref="M4:M6">
    <cfRule type="cellIs" dxfId="844" priority="45" operator="equal">
      <formula>$L$4</formula>
    </cfRule>
  </conditionalFormatting>
  <conditionalFormatting sqref="T7:T28 U28:V28">
    <cfRule type="cellIs" dxfId="843" priority="42" operator="lessThan">
      <formula>0</formula>
    </cfRule>
    <cfRule type="cellIs" dxfId="842" priority="43" operator="lessThan">
      <formula>0</formula>
    </cfRule>
    <cfRule type="cellIs" dxfId="841" priority="44" operator="lessThan">
      <formula>0</formula>
    </cfRule>
  </conditionalFormatting>
  <conditionalFormatting sqref="D5:K5">
    <cfRule type="cellIs" dxfId="840" priority="41" operator="greaterThan">
      <formula>0</formula>
    </cfRule>
  </conditionalFormatting>
  <conditionalFormatting sqref="T6:T28 U28:V28">
    <cfRule type="cellIs" dxfId="839" priority="40" operator="lessThan">
      <formula>0</formula>
    </cfRule>
  </conditionalFormatting>
  <conditionalFormatting sqref="T7:T27">
    <cfRule type="cellIs" dxfId="838" priority="37" operator="lessThan">
      <formula>0</formula>
    </cfRule>
    <cfRule type="cellIs" dxfId="837" priority="38" operator="lessThan">
      <formula>0</formula>
    </cfRule>
    <cfRule type="cellIs" dxfId="836" priority="39" operator="lessThan">
      <formula>0</formula>
    </cfRule>
  </conditionalFormatting>
  <conditionalFormatting sqref="T7:T28 U28:V28">
    <cfRule type="cellIs" dxfId="835" priority="34" operator="lessThan">
      <formula>0</formula>
    </cfRule>
    <cfRule type="cellIs" dxfId="834" priority="35" operator="lessThan">
      <formula>0</formula>
    </cfRule>
    <cfRule type="cellIs" dxfId="833" priority="36" operator="lessThan">
      <formula>0</formula>
    </cfRule>
  </conditionalFormatting>
  <conditionalFormatting sqref="D5:K5">
    <cfRule type="cellIs" dxfId="832" priority="33" operator="greaterThan">
      <formula>0</formula>
    </cfRule>
  </conditionalFormatting>
  <conditionalFormatting sqref="L4 L6 L28:L29">
    <cfRule type="cellIs" dxfId="831" priority="32" operator="equal">
      <formula>$L$4</formula>
    </cfRule>
  </conditionalFormatting>
  <conditionalFormatting sqref="D7:S7">
    <cfRule type="cellIs" dxfId="830" priority="31" operator="greaterThan">
      <formula>0</formula>
    </cfRule>
  </conditionalFormatting>
  <conditionalFormatting sqref="D9:S9">
    <cfRule type="cellIs" dxfId="829" priority="30" operator="greaterThan">
      <formula>0</formula>
    </cfRule>
  </conditionalFormatting>
  <conditionalFormatting sqref="D11:S11">
    <cfRule type="cellIs" dxfId="828" priority="29" operator="greaterThan">
      <formula>0</formula>
    </cfRule>
  </conditionalFormatting>
  <conditionalFormatting sqref="D13:S13">
    <cfRule type="cellIs" dxfId="827" priority="28" operator="greaterThan">
      <formula>0</formula>
    </cfRule>
  </conditionalFormatting>
  <conditionalFormatting sqref="D15:S15">
    <cfRule type="cellIs" dxfId="826" priority="27" operator="greaterThan">
      <formula>0</formula>
    </cfRule>
  </conditionalFormatting>
  <conditionalFormatting sqref="D17:S17">
    <cfRule type="cellIs" dxfId="825" priority="26" operator="greaterThan">
      <formula>0</formula>
    </cfRule>
  </conditionalFormatting>
  <conditionalFormatting sqref="D19:S19">
    <cfRule type="cellIs" dxfId="824" priority="25" operator="greaterThan">
      <formula>0</formula>
    </cfRule>
  </conditionalFormatting>
  <conditionalFormatting sqref="D21:S21">
    <cfRule type="cellIs" dxfId="823" priority="24" operator="greaterThan">
      <formula>0</formula>
    </cfRule>
  </conditionalFormatting>
  <conditionalFormatting sqref="D23:S23">
    <cfRule type="cellIs" dxfId="822" priority="23" operator="greaterThan">
      <formula>0</formula>
    </cfRule>
  </conditionalFormatting>
  <conditionalFormatting sqref="D25:S25">
    <cfRule type="cellIs" dxfId="821" priority="22" operator="greaterThan">
      <formula>0</formula>
    </cfRule>
  </conditionalFormatting>
  <conditionalFormatting sqref="D27:S27">
    <cfRule type="cellIs" dxfId="820" priority="21" operator="greaterThan">
      <formula>0</formula>
    </cfRule>
  </conditionalFormatting>
  <conditionalFormatting sqref="U6">
    <cfRule type="cellIs" dxfId="819" priority="4" operator="lessThan">
      <formula>0</formula>
    </cfRule>
  </conditionalFormatting>
  <conditionalFormatting sqref="U6">
    <cfRule type="cellIs" dxfId="818" priority="3" operator="lessThan">
      <formula>0</formula>
    </cfRule>
  </conditionalFormatting>
  <conditionalFormatting sqref="V6">
    <cfRule type="cellIs" dxfId="817" priority="2" operator="lessThan">
      <formula>0</formula>
    </cfRule>
  </conditionalFormatting>
  <conditionalFormatting sqref="V6">
    <cfRule type="cellIs" dxfId="816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65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66" t="s">
        <v>38</v>
      </c>
      <c r="B28" s="67"/>
      <c r="C28" s="68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69" t="s">
        <v>39</v>
      </c>
      <c r="B29" s="70"/>
      <c r="C29" s="71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1" ht="18.75" x14ac:dyDescent="0.25">
      <c r="A3" s="76" t="s">
        <v>66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1" x14ac:dyDescent="0.25">
      <c r="A4" s="80" t="s">
        <v>1</v>
      </c>
      <c r="B4" s="80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81"/>
      <c r="O4" s="81"/>
      <c r="P4" s="81"/>
      <c r="Q4" s="81"/>
      <c r="R4" s="81"/>
      <c r="S4" s="81"/>
      <c r="T4" s="81"/>
    </row>
    <row r="5" spans="1:21" x14ac:dyDescent="0.25">
      <c r="A5" s="80" t="s">
        <v>2</v>
      </c>
      <c r="B5" s="80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66" t="s">
        <v>38</v>
      </c>
      <c r="B28" s="67"/>
      <c r="C28" s="68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41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40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'16'!D29</f>
        <v>445324</v>
      </c>
      <c r="E4" s="2">
        <f>'16'!E29</f>
        <v>11320</v>
      </c>
      <c r="F4" s="2">
        <f>'16'!F29</f>
        <v>20580</v>
      </c>
      <c r="G4" s="2">
        <f>'16'!G29</f>
        <v>220</v>
      </c>
      <c r="H4" s="2">
        <f>'16'!H29</f>
        <v>37865</v>
      </c>
      <c r="I4" s="2">
        <f>'16'!I29</f>
        <v>1675</v>
      </c>
      <c r="J4" s="2">
        <f>'16'!J29</f>
        <v>533</v>
      </c>
      <c r="K4" s="2">
        <f>'16'!K29</f>
        <v>544</v>
      </c>
      <c r="L4" s="2">
        <f>'16'!L29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40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'17'!D29</f>
        <v>445324</v>
      </c>
      <c r="E4" s="2">
        <f>'17'!E29</f>
        <v>11320</v>
      </c>
      <c r="F4" s="2">
        <f>'17'!F29</f>
        <v>20580</v>
      </c>
      <c r="G4" s="2">
        <f>'17'!G29</f>
        <v>220</v>
      </c>
      <c r="H4" s="2">
        <f>'17'!H29</f>
        <v>37865</v>
      </c>
      <c r="I4" s="2">
        <f>'17'!I29</f>
        <v>1675</v>
      </c>
      <c r="J4" s="2">
        <f>'17'!J29</f>
        <v>533</v>
      </c>
      <c r="K4" s="2">
        <f>'17'!K29</f>
        <v>544</v>
      </c>
      <c r="L4" s="2">
        <f>'17'!L29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40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'18'!D29</f>
        <v>445324</v>
      </c>
      <c r="E4" s="2">
        <f>'18'!E29</f>
        <v>11320</v>
      </c>
      <c r="F4" s="2">
        <f>'18'!F29</f>
        <v>20580</v>
      </c>
      <c r="G4" s="2">
        <f>'18'!G29</f>
        <v>220</v>
      </c>
      <c r="H4" s="2">
        <f>'18'!H29</f>
        <v>37865</v>
      </c>
      <c r="I4" s="2">
        <f>'18'!I29</f>
        <v>1675</v>
      </c>
      <c r="J4" s="2">
        <f>'18'!J29</f>
        <v>533</v>
      </c>
      <c r="K4" s="2">
        <f>'18'!K29</f>
        <v>544</v>
      </c>
      <c r="L4" s="2">
        <f>'18'!L29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2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2" ht="18.75" x14ac:dyDescent="0.25">
      <c r="A3" s="76" t="s">
        <v>48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2" x14ac:dyDescent="0.25">
      <c r="A4" s="80" t="s">
        <v>1</v>
      </c>
      <c r="B4" s="80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81"/>
      <c r="O4" s="81"/>
      <c r="P4" s="81"/>
      <c r="Q4" s="81"/>
      <c r="R4" s="81"/>
      <c r="S4" s="81"/>
      <c r="T4" s="81"/>
    </row>
    <row r="5" spans="1:22" x14ac:dyDescent="0.25">
      <c r="A5" s="80" t="s">
        <v>2</v>
      </c>
      <c r="B5" s="8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66" t="s">
        <v>38</v>
      </c>
      <c r="B28" s="67"/>
      <c r="C28" s="68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69" t="s">
        <v>39</v>
      </c>
      <c r="B29" s="70"/>
      <c r="C29" s="7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40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'19'!D29</f>
        <v>445324</v>
      </c>
      <c r="E4" s="2">
        <f>'19'!E29</f>
        <v>11320</v>
      </c>
      <c r="F4" s="2">
        <f>'19'!F29</f>
        <v>20580</v>
      </c>
      <c r="G4" s="2">
        <f>'19'!G29</f>
        <v>220</v>
      </c>
      <c r="H4" s="2">
        <f>'19'!H29</f>
        <v>37865</v>
      </c>
      <c r="I4" s="2">
        <f>'19'!I29</f>
        <v>1675</v>
      </c>
      <c r="J4" s="2">
        <f>'19'!J29</f>
        <v>533</v>
      </c>
      <c r="K4" s="2">
        <f>'19'!K29</f>
        <v>544</v>
      </c>
      <c r="L4" s="2">
        <f>'19'!L29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40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'20'!D29</f>
        <v>445324</v>
      </c>
      <c r="E4" s="2">
        <f>'20'!E29</f>
        <v>11320</v>
      </c>
      <c r="F4" s="2">
        <f>'20'!F29</f>
        <v>20580</v>
      </c>
      <c r="G4" s="2">
        <f>'20'!G29</f>
        <v>220</v>
      </c>
      <c r="H4" s="2">
        <f>'20'!H29</f>
        <v>37865</v>
      </c>
      <c r="I4" s="2">
        <f>'20'!I29</f>
        <v>1675</v>
      </c>
      <c r="J4" s="2">
        <f>'20'!J29</f>
        <v>533</v>
      </c>
      <c r="K4" s="2">
        <f>'20'!K29</f>
        <v>544</v>
      </c>
      <c r="L4" s="2">
        <f>'20'!L29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41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'21'!D29</f>
        <v>445324</v>
      </c>
      <c r="E4" s="2">
        <f>'21'!E29</f>
        <v>11320</v>
      </c>
      <c r="F4" s="2">
        <f>'21'!F29</f>
        <v>20580</v>
      </c>
      <c r="G4" s="2">
        <f>'21'!G29</f>
        <v>220</v>
      </c>
      <c r="H4" s="2">
        <f>'21'!H29</f>
        <v>37865</v>
      </c>
      <c r="I4" s="2">
        <f>'21'!I29</f>
        <v>1675</v>
      </c>
      <c r="J4" s="2">
        <f>'21'!J29</f>
        <v>533</v>
      </c>
      <c r="K4" s="2">
        <f>'21'!K29</f>
        <v>544</v>
      </c>
      <c r="L4" s="2">
        <f>'21'!L29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40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'22'!D29</f>
        <v>445324</v>
      </c>
      <c r="E4" s="2">
        <f>'22'!E29</f>
        <v>11320</v>
      </c>
      <c r="F4" s="2">
        <f>'22'!F29</f>
        <v>20580</v>
      </c>
      <c r="G4" s="2">
        <f>'22'!G29</f>
        <v>220</v>
      </c>
      <c r="H4" s="2">
        <f>'22'!H29</f>
        <v>37865</v>
      </c>
      <c r="I4" s="2">
        <f>'22'!I29</f>
        <v>1675</v>
      </c>
      <c r="J4" s="2">
        <f>'22'!J29</f>
        <v>533</v>
      </c>
      <c r="K4" s="2">
        <f>'22'!K29</f>
        <v>544</v>
      </c>
      <c r="L4" s="2">
        <f>'22'!L29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41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'23'!D29</f>
        <v>445324</v>
      </c>
      <c r="E4" s="2">
        <f>'23'!E29</f>
        <v>11320</v>
      </c>
      <c r="F4" s="2">
        <f>'23'!F29</f>
        <v>20580</v>
      </c>
      <c r="G4" s="2">
        <f>'23'!G29</f>
        <v>220</v>
      </c>
      <c r="H4" s="2">
        <f>'23'!H29</f>
        <v>37865</v>
      </c>
      <c r="I4" s="2">
        <f>'23'!I29</f>
        <v>1675</v>
      </c>
      <c r="J4" s="2">
        <f>'23'!J29</f>
        <v>533</v>
      </c>
      <c r="K4" s="2">
        <f>'23'!K29</f>
        <v>544</v>
      </c>
      <c r="L4" s="2">
        <f>'23'!L29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41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'24'!D29</f>
        <v>445324</v>
      </c>
      <c r="E4" s="2">
        <f>'24'!E29</f>
        <v>11320</v>
      </c>
      <c r="F4" s="2">
        <f>'24'!F29</f>
        <v>20580</v>
      </c>
      <c r="G4" s="2">
        <f>'24'!G29</f>
        <v>220</v>
      </c>
      <c r="H4" s="2">
        <f>'24'!H29</f>
        <v>37865</v>
      </c>
      <c r="I4" s="2">
        <f>'24'!I29</f>
        <v>1675</v>
      </c>
      <c r="J4" s="2">
        <f>'24'!J29</f>
        <v>533</v>
      </c>
      <c r="K4" s="2">
        <f>'24'!K29</f>
        <v>544</v>
      </c>
      <c r="L4" s="2">
        <f>'24'!L29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40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'25'!D29</f>
        <v>445324</v>
      </c>
      <c r="E4" s="2">
        <f>'25'!E29</f>
        <v>11320</v>
      </c>
      <c r="F4" s="2">
        <f>'25'!F29</f>
        <v>20580</v>
      </c>
      <c r="G4" s="2">
        <f>'25'!G29</f>
        <v>220</v>
      </c>
      <c r="H4" s="2">
        <f>'25'!H29</f>
        <v>37865</v>
      </c>
      <c r="I4" s="2">
        <f>'25'!I29</f>
        <v>1675</v>
      </c>
      <c r="J4" s="2">
        <f>'25'!J29</f>
        <v>533</v>
      </c>
      <c r="K4" s="2">
        <f>'25'!K29</f>
        <v>544</v>
      </c>
      <c r="L4" s="2">
        <f>'25'!L29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40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'26'!D29</f>
        <v>445324</v>
      </c>
      <c r="E4" s="2">
        <f>'26'!E29</f>
        <v>11320</v>
      </c>
      <c r="F4" s="2">
        <f>'26'!F29</f>
        <v>20580</v>
      </c>
      <c r="G4" s="2">
        <f>'26'!G29</f>
        <v>220</v>
      </c>
      <c r="H4" s="2">
        <f>'26'!H29</f>
        <v>37865</v>
      </c>
      <c r="I4" s="2">
        <f>'26'!I29</f>
        <v>1675</v>
      </c>
      <c r="J4" s="2">
        <f>'26'!J29</f>
        <v>533</v>
      </c>
      <c r="K4" s="2">
        <f>'26'!K29</f>
        <v>544</v>
      </c>
      <c r="L4" s="2">
        <f>'26'!L29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40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'27'!D29</f>
        <v>445324</v>
      </c>
      <c r="E4" s="2">
        <f>'27'!E29</f>
        <v>11320</v>
      </c>
      <c r="F4" s="2">
        <f>'27'!F29</f>
        <v>20580</v>
      </c>
      <c r="G4" s="2">
        <f>'27'!G29</f>
        <v>220</v>
      </c>
      <c r="H4" s="2">
        <f>'27'!H29</f>
        <v>37865</v>
      </c>
      <c r="I4" s="2">
        <f>'27'!I29</f>
        <v>1675</v>
      </c>
      <c r="J4" s="2">
        <f>'27'!J29</f>
        <v>533</v>
      </c>
      <c r="K4" s="2">
        <f>'27'!K29</f>
        <v>544</v>
      </c>
      <c r="L4" s="2">
        <f>'27'!L29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40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'28'!D29</f>
        <v>445324</v>
      </c>
      <c r="E4" s="2">
        <f>'28'!E29</f>
        <v>11320</v>
      </c>
      <c r="F4" s="2">
        <f>'28'!F29</f>
        <v>20580</v>
      </c>
      <c r="G4" s="2">
        <f>'28'!G29</f>
        <v>220</v>
      </c>
      <c r="H4" s="2">
        <f>'28'!H29</f>
        <v>37865</v>
      </c>
      <c r="I4" s="2">
        <f>'28'!I29</f>
        <v>1675</v>
      </c>
      <c r="J4" s="2">
        <f>'28'!J29</f>
        <v>533</v>
      </c>
      <c r="K4" s="2">
        <f>'28'!K29</f>
        <v>544</v>
      </c>
      <c r="L4" s="2">
        <f>'28'!L29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41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41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'29'!D29</f>
        <v>445324</v>
      </c>
      <c r="E4" s="2">
        <f>'29'!E29</f>
        <v>11320</v>
      </c>
      <c r="F4" s="2">
        <f>'29'!F29</f>
        <v>20580</v>
      </c>
      <c r="G4" s="2">
        <f>'29'!G29</f>
        <v>220</v>
      </c>
      <c r="H4" s="2">
        <f>'29'!H29</f>
        <v>37865</v>
      </c>
      <c r="I4" s="2">
        <f>'29'!I29</f>
        <v>1675</v>
      </c>
      <c r="J4" s="2">
        <f>'29'!J29</f>
        <v>533</v>
      </c>
      <c r="K4" s="2">
        <f>'29'!K29</f>
        <v>544</v>
      </c>
      <c r="L4" s="2">
        <f>'29'!L29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41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'30'!D29</f>
        <v>445324</v>
      </c>
      <c r="E4" s="2">
        <f>'30'!E29</f>
        <v>11320</v>
      </c>
      <c r="F4" s="2">
        <f>'30'!F29</f>
        <v>20580</v>
      </c>
      <c r="G4" s="2">
        <f>'30'!G29</f>
        <v>220</v>
      </c>
      <c r="H4" s="2">
        <f>'30'!H29</f>
        <v>37865</v>
      </c>
      <c r="I4" s="2">
        <f>'30'!I29</f>
        <v>1675</v>
      </c>
      <c r="J4" s="2">
        <f>'30'!J29</f>
        <v>533</v>
      </c>
      <c r="K4" s="2">
        <f>'30'!K29</f>
        <v>544</v>
      </c>
      <c r="L4" s="2">
        <f>'30'!L29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6" t="s">
        <v>38</v>
      </c>
      <c r="B28" s="67"/>
      <c r="C28" s="6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67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2817463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144253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29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149083</v>
      </c>
      <c r="N7" s="24">
        <f>D7+E7*20+F7*10+G7*9+H7*9+I7*191+J7*191+K7*182+L7*100</f>
        <v>160091</v>
      </c>
      <c r="O7" s="25">
        <f>M7*2.75%</f>
        <v>4099.7825000000003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1047</v>
      </c>
      <c r="R7" s="24">
        <f>M7-(M7*2.75%)+I7*191+J7*191+K7*182+L7*100-Q7</f>
        <v>154944.2175</v>
      </c>
      <c r="S7" s="25">
        <f>M7*0.95%</f>
        <v>1416.2884999999999</v>
      </c>
      <c r="T7" s="27">
        <f>S7-Q7</f>
        <v>369.28849999999989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64550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74500</v>
      </c>
      <c r="N8" s="24">
        <f t="shared" ref="N8:N27" si="1">D8+E8*20+F8*10+G8*9+H8*9+I8*191+J8*191+K8*182+L8*100</f>
        <v>79275</v>
      </c>
      <c r="O8" s="25">
        <f t="shared" ref="O8:O27" si="2">M8*2.75%</f>
        <v>2048.75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76072.25</v>
      </c>
      <c r="S8" s="25">
        <f t="shared" ref="S8:S27" si="4">M8*0.95%</f>
        <v>707.75</v>
      </c>
      <c r="T8" s="27">
        <f t="shared" ref="T8:T27" si="5">S8-Q8</f>
        <v>-446.25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225353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2390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27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5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259883</v>
      </c>
      <c r="N9" s="24">
        <f t="shared" si="1"/>
        <v>266905</v>
      </c>
      <c r="O9" s="25">
        <f t="shared" si="2"/>
        <v>7146.7825000000003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1633</v>
      </c>
      <c r="R9" s="24">
        <f t="shared" si="3"/>
        <v>258125.2175</v>
      </c>
      <c r="S9" s="25">
        <f t="shared" si="4"/>
        <v>2468.8885</v>
      </c>
      <c r="T9" s="27">
        <f t="shared" si="5"/>
        <v>835.88850000000002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60826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250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64976</v>
      </c>
      <c r="N10" s="24">
        <f t="shared" si="1"/>
        <v>78101</v>
      </c>
      <c r="O10" s="25">
        <f t="shared" si="2"/>
        <v>1786.84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317</v>
      </c>
      <c r="R10" s="24">
        <f t="shared" si="3"/>
        <v>75997.16</v>
      </c>
      <c r="S10" s="25">
        <f t="shared" si="4"/>
        <v>617.27199999999993</v>
      </c>
      <c r="T10" s="27">
        <f t="shared" si="5"/>
        <v>300.27199999999993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126131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1490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148791</v>
      </c>
      <c r="N11" s="24">
        <f t="shared" si="1"/>
        <v>162489</v>
      </c>
      <c r="O11" s="25">
        <f t="shared" si="2"/>
        <v>4091.7525000000001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639</v>
      </c>
      <c r="R11" s="24">
        <f t="shared" si="3"/>
        <v>157758.2475</v>
      </c>
      <c r="S11" s="25">
        <f t="shared" si="4"/>
        <v>1413.5145</v>
      </c>
      <c r="T11" s="27">
        <f t="shared" si="5"/>
        <v>774.5145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75193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78793</v>
      </c>
      <c r="N12" s="24">
        <f t="shared" si="1"/>
        <v>88792</v>
      </c>
      <c r="O12" s="25">
        <f t="shared" si="2"/>
        <v>2166.8074999999999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850</v>
      </c>
      <c r="R12" s="24">
        <f t="shared" si="3"/>
        <v>85775.192500000005</v>
      </c>
      <c r="S12" s="25">
        <f t="shared" si="4"/>
        <v>748.5335</v>
      </c>
      <c r="T12" s="27">
        <f t="shared" si="5"/>
        <v>-101.4665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90529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90529</v>
      </c>
      <c r="N13" s="24">
        <f t="shared" si="1"/>
        <v>90529</v>
      </c>
      <c r="O13" s="25">
        <f t="shared" si="2"/>
        <v>2489.5475000000001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28</v>
      </c>
      <c r="R13" s="24">
        <f t="shared" si="3"/>
        <v>88011.452499999999</v>
      </c>
      <c r="S13" s="25">
        <f t="shared" si="4"/>
        <v>860.02549999999997</v>
      </c>
      <c r="T13" s="27">
        <f t="shared" si="5"/>
        <v>832.02549999999997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153248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100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940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166968</v>
      </c>
      <c r="N14" s="24">
        <f t="shared" si="1"/>
        <v>181922</v>
      </c>
      <c r="O14" s="25">
        <f t="shared" si="2"/>
        <v>4591.62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1393</v>
      </c>
      <c r="R14" s="24">
        <f t="shared" si="3"/>
        <v>175937.38</v>
      </c>
      <c r="S14" s="25">
        <f t="shared" si="4"/>
        <v>1586.1959999999999</v>
      </c>
      <c r="T14" s="27">
        <f t="shared" si="5"/>
        <v>193.19599999999991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247001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23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254531</v>
      </c>
      <c r="N15" s="24">
        <f t="shared" si="1"/>
        <v>269604</v>
      </c>
      <c r="O15" s="25">
        <f t="shared" si="2"/>
        <v>6999.6025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1822</v>
      </c>
      <c r="R15" s="24">
        <f t="shared" si="3"/>
        <v>260782.39749999996</v>
      </c>
      <c r="S15" s="25">
        <f t="shared" si="4"/>
        <v>2418.0445</v>
      </c>
      <c r="T15" s="27">
        <f t="shared" si="5"/>
        <v>596.04449999999997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162314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176224</v>
      </c>
      <c r="N16" s="24">
        <f t="shared" si="1"/>
        <v>191387</v>
      </c>
      <c r="O16" s="25">
        <f t="shared" si="2"/>
        <v>4846.16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1828</v>
      </c>
      <c r="R16" s="24">
        <f t="shared" si="3"/>
        <v>184712.84</v>
      </c>
      <c r="S16" s="25">
        <f t="shared" si="4"/>
        <v>1674.1279999999999</v>
      </c>
      <c r="T16" s="27">
        <f t="shared" si="5"/>
        <v>-153.87200000000007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109683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14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124533</v>
      </c>
      <c r="N17" s="24">
        <f t="shared" si="1"/>
        <v>132811</v>
      </c>
      <c r="O17" s="25">
        <f t="shared" si="2"/>
        <v>3424.6574999999998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826</v>
      </c>
      <c r="R17" s="24">
        <f t="shared" si="3"/>
        <v>128560.3425</v>
      </c>
      <c r="S17" s="25">
        <f t="shared" si="4"/>
        <v>1183.0635</v>
      </c>
      <c r="T17" s="27">
        <f t="shared" si="5"/>
        <v>357.06349999999998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116839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120339</v>
      </c>
      <c r="N18" s="24">
        <f t="shared" si="1"/>
        <v>132255</v>
      </c>
      <c r="O18" s="25">
        <f t="shared" si="2"/>
        <v>3309.3225000000002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1855</v>
      </c>
      <c r="R18" s="24">
        <f t="shared" si="3"/>
        <v>127090.67750000001</v>
      </c>
      <c r="S18" s="25">
        <f t="shared" si="4"/>
        <v>1143.2204999999999</v>
      </c>
      <c r="T18" s="27">
        <f t="shared" si="5"/>
        <v>-711.7795000000001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182518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70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630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193578</v>
      </c>
      <c r="N19" s="24">
        <f t="shared" si="1"/>
        <v>209296</v>
      </c>
      <c r="O19" s="25">
        <f t="shared" si="2"/>
        <v>5323.3950000000004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1440</v>
      </c>
      <c r="R19" s="24">
        <f t="shared" si="3"/>
        <v>202532.60500000001</v>
      </c>
      <c r="S19" s="25">
        <f t="shared" si="4"/>
        <v>1838.991</v>
      </c>
      <c r="T19" s="27">
        <f t="shared" si="5"/>
        <v>398.99099999999999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78923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110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82093</v>
      </c>
      <c r="N20" s="24">
        <f t="shared" si="1"/>
        <v>90052</v>
      </c>
      <c r="O20" s="25">
        <f t="shared" si="2"/>
        <v>2257.5574999999999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1841</v>
      </c>
      <c r="R20" s="24">
        <f t="shared" si="3"/>
        <v>85953.442500000005</v>
      </c>
      <c r="S20" s="25">
        <f t="shared" si="4"/>
        <v>779.88350000000003</v>
      </c>
      <c r="T20" s="27">
        <f t="shared" si="5"/>
        <v>-1061.1165000000001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87279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97989</v>
      </c>
      <c r="N21" s="24">
        <f t="shared" si="1"/>
        <v>110514</v>
      </c>
      <c r="O21" s="25">
        <f t="shared" si="2"/>
        <v>2694.6975000000002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293</v>
      </c>
      <c r="R21" s="24">
        <f t="shared" si="3"/>
        <v>107526.30250000001</v>
      </c>
      <c r="S21" s="25">
        <f t="shared" si="4"/>
        <v>930.89549999999997</v>
      </c>
      <c r="T21" s="27">
        <f t="shared" si="5"/>
        <v>637.89549999999997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195332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217182</v>
      </c>
      <c r="N22" s="24">
        <f t="shared" si="1"/>
        <v>243169</v>
      </c>
      <c r="O22" s="25">
        <f t="shared" si="2"/>
        <v>5972.5050000000001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1603</v>
      </c>
      <c r="R22" s="24">
        <f t="shared" si="3"/>
        <v>235593.495</v>
      </c>
      <c r="S22" s="25">
        <f t="shared" si="4"/>
        <v>2063.2289999999998</v>
      </c>
      <c r="T22" s="27">
        <f t="shared" si="5"/>
        <v>460.22899999999981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97170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97170</v>
      </c>
      <c r="N23" s="24">
        <f t="shared" si="1"/>
        <v>105540</v>
      </c>
      <c r="O23" s="25">
        <f t="shared" si="2"/>
        <v>2672.1750000000002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910</v>
      </c>
      <c r="R23" s="24">
        <f t="shared" si="3"/>
        <v>101957.825</v>
      </c>
      <c r="S23" s="25">
        <f t="shared" si="4"/>
        <v>923.11500000000001</v>
      </c>
      <c r="T23" s="27">
        <f t="shared" si="5"/>
        <v>13.115000000000009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247667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287167</v>
      </c>
      <c r="N24" s="24">
        <f t="shared" si="1"/>
        <v>299447</v>
      </c>
      <c r="O24" s="25">
        <f t="shared" si="2"/>
        <v>7897.0924999999997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1656</v>
      </c>
      <c r="R24" s="24">
        <f t="shared" si="3"/>
        <v>289893.90749999997</v>
      </c>
      <c r="S24" s="25">
        <f t="shared" si="4"/>
        <v>2728.0864999999999</v>
      </c>
      <c r="T24" s="27">
        <f t="shared" si="5"/>
        <v>1072.0864999999999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109909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870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7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121429</v>
      </c>
      <c r="N25" s="24">
        <f t="shared" si="1"/>
        <v>135064</v>
      </c>
      <c r="O25" s="25">
        <f t="shared" si="2"/>
        <v>3339.2975000000001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984</v>
      </c>
      <c r="R25" s="24">
        <f t="shared" si="3"/>
        <v>130740.70250000001</v>
      </c>
      <c r="S25" s="25">
        <f t="shared" si="4"/>
        <v>1153.5754999999999</v>
      </c>
      <c r="T25" s="27">
        <f t="shared" si="5"/>
        <v>169.57549999999992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114081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126781</v>
      </c>
      <c r="N26" s="24">
        <f t="shared" si="1"/>
        <v>141544</v>
      </c>
      <c r="O26" s="25">
        <f t="shared" si="2"/>
        <v>3486.4775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1055</v>
      </c>
      <c r="R26" s="24">
        <f t="shared" si="3"/>
        <v>137002.52250000002</v>
      </c>
      <c r="S26" s="25">
        <f t="shared" si="4"/>
        <v>1204.4195</v>
      </c>
      <c r="T26" s="27">
        <f t="shared" si="5"/>
        <v>149.41949999999997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114070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114770</v>
      </c>
      <c r="N27" s="40">
        <f t="shared" si="1"/>
        <v>128225</v>
      </c>
      <c r="O27" s="25">
        <f t="shared" si="2"/>
        <v>3156.1750000000002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1100</v>
      </c>
      <c r="R27" s="24">
        <f t="shared" si="3"/>
        <v>123968.825</v>
      </c>
      <c r="S27" s="42">
        <f t="shared" si="4"/>
        <v>1090.3150000000001</v>
      </c>
      <c r="T27" s="43">
        <f t="shared" si="5"/>
        <v>-9.6849999999999454</v>
      </c>
    </row>
    <row r="28" spans="1:20" ht="16.5" thickBot="1" x14ac:dyDescent="0.3">
      <c r="A28" s="66" t="s">
        <v>38</v>
      </c>
      <c r="B28" s="67"/>
      <c r="C28" s="68"/>
      <c r="D28" s="44">
        <f>SUM(D7:D27)</f>
        <v>2802869</v>
      </c>
      <c r="E28" s="45">
        <f>SUM(E7:E27)</f>
        <v>3040</v>
      </c>
      <c r="F28" s="45">
        <f t="shared" ref="F28:T28" si="6">SUM(F7:F27)</f>
        <v>4810</v>
      </c>
      <c r="G28" s="45">
        <f t="shared" si="6"/>
        <v>1350</v>
      </c>
      <c r="H28" s="45">
        <f t="shared" si="6"/>
        <v>13710</v>
      </c>
      <c r="I28" s="45">
        <f t="shared" si="6"/>
        <v>956</v>
      </c>
      <c r="J28" s="45">
        <f t="shared" si="6"/>
        <v>55</v>
      </c>
      <c r="K28" s="45">
        <f t="shared" si="6"/>
        <v>311</v>
      </c>
      <c r="L28" s="45">
        <f t="shared" si="6"/>
        <v>0</v>
      </c>
      <c r="M28" s="45">
        <f t="shared" si="6"/>
        <v>3047309</v>
      </c>
      <c r="N28" s="45">
        <f t="shared" si="6"/>
        <v>3297012</v>
      </c>
      <c r="O28" s="46">
        <f t="shared" si="6"/>
        <v>83800.997499999998</v>
      </c>
      <c r="P28" s="45">
        <f t="shared" si="6"/>
        <v>0</v>
      </c>
      <c r="Q28" s="45">
        <f t="shared" si="6"/>
        <v>24274</v>
      </c>
      <c r="R28" s="45">
        <f t="shared" si="6"/>
        <v>3188937.0025000009</v>
      </c>
      <c r="S28" s="45">
        <f t="shared" si="6"/>
        <v>28949.435499999996</v>
      </c>
      <c r="T28" s="47">
        <f t="shared" si="6"/>
        <v>4675.4354999999996</v>
      </c>
    </row>
    <row r="29" spans="1:20" ht="15.75" thickBot="1" x14ac:dyDescent="0.3">
      <c r="A29" s="69" t="s">
        <v>39</v>
      </c>
      <c r="B29" s="70"/>
      <c r="C29" s="7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6" workbookViewId="0">
      <selection activeCell="K19" sqref="K1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86" t="s">
        <v>68</v>
      </c>
      <c r="B1" s="87"/>
      <c r="C1" s="87"/>
      <c r="D1" s="88"/>
      <c r="E1" s="89"/>
      <c r="F1" s="89"/>
    </row>
    <row r="2" spans="1:6" ht="26.25" x14ac:dyDescent="0.4">
      <c r="A2" s="90" t="s">
        <v>69</v>
      </c>
      <c r="B2" s="91" t="s">
        <v>70</v>
      </c>
      <c r="C2" s="92" t="s">
        <v>71</v>
      </c>
      <c r="D2" s="91" t="s">
        <v>72</v>
      </c>
      <c r="E2" s="65"/>
      <c r="F2" s="65"/>
    </row>
    <row r="3" spans="1:6" ht="26.25" x14ac:dyDescent="0.4">
      <c r="A3" s="90" t="s">
        <v>23</v>
      </c>
      <c r="B3" s="90">
        <v>60000</v>
      </c>
      <c r="C3" s="90">
        <f>Total!E7*20+Total!F7*10+Total!G7*9+Total!H7*9</f>
        <v>4830</v>
      </c>
      <c r="D3" s="90">
        <f>B3-C3</f>
        <v>55170</v>
      </c>
    </row>
    <row r="4" spans="1:6" ht="26.25" x14ac:dyDescent="0.4">
      <c r="A4" s="90" t="s">
        <v>32</v>
      </c>
      <c r="B4" s="90">
        <v>35000</v>
      </c>
      <c r="C4" s="90">
        <f>Total!E8*20+Total!F8*10+Total!G8*9+Total!H8*9</f>
        <v>9950</v>
      </c>
      <c r="D4" s="90">
        <f t="shared" ref="D4:D23" si="0">B4-C4</f>
        <v>25050</v>
      </c>
    </row>
    <row r="5" spans="1:6" ht="26.25" x14ac:dyDescent="0.4">
      <c r="A5" s="90" t="s">
        <v>24</v>
      </c>
      <c r="B5" s="90">
        <v>75000</v>
      </c>
      <c r="C5" s="90">
        <f>Total!E9*20+Total!F9*10+Total!G9*9+Total!H9*9</f>
        <v>34530</v>
      </c>
      <c r="D5" s="90">
        <f t="shared" si="0"/>
        <v>40470</v>
      </c>
    </row>
    <row r="6" spans="1:6" ht="26.25" x14ac:dyDescent="0.4">
      <c r="A6" s="90" t="s">
        <v>25</v>
      </c>
      <c r="B6" s="90">
        <v>30000</v>
      </c>
      <c r="C6" s="90">
        <f>Total!E10*20+Total!F10*10+Total!G10*9+Total!H10*9</f>
        <v>4150</v>
      </c>
      <c r="D6" s="90">
        <f t="shared" si="0"/>
        <v>25850</v>
      </c>
    </row>
    <row r="7" spans="1:6" ht="26.25" x14ac:dyDescent="0.4">
      <c r="A7" s="90" t="s">
        <v>26</v>
      </c>
      <c r="B7" s="90">
        <v>35000</v>
      </c>
      <c r="C7" s="90">
        <f>Total!E11*20+Total!F11*10+Total!G11*9+Total!H11*9</f>
        <v>22660</v>
      </c>
      <c r="D7" s="90">
        <f t="shared" si="0"/>
        <v>12340</v>
      </c>
      <c r="F7" s="93"/>
    </row>
    <row r="8" spans="1:6" ht="26.25" x14ac:dyDescent="0.4">
      <c r="A8" s="90" t="s">
        <v>27</v>
      </c>
      <c r="B8" s="90">
        <v>30000</v>
      </c>
      <c r="C8" s="90">
        <f>Total!E12*20+Total!F12*10+Total!G12*9+Total!H12*9</f>
        <v>3600</v>
      </c>
      <c r="D8" s="90">
        <f t="shared" si="0"/>
        <v>26400</v>
      </c>
    </row>
    <row r="9" spans="1:6" ht="26.25" x14ac:dyDescent="0.4">
      <c r="A9" s="90" t="s">
        <v>42</v>
      </c>
      <c r="B9" s="90">
        <v>30000</v>
      </c>
      <c r="C9" s="95">
        <f>Total!E13*20+Total!F13*10+Total!G13*9+Total!H13*9</f>
        <v>0</v>
      </c>
      <c r="D9" s="90">
        <f t="shared" si="0"/>
        <v>30000</v>
      </c>
    </row>
    <row r="10" spans="1:6" ht="26.25" x14ac:dyDescent="0.4">
      <c r="A10" s="90" t="s">
        <v>28</v>
      </c>
      <c r="B10" s="90">
        <v>70000</v>
      </c>
      <c r="C10" s="90">
        <f>Total!E14*20+Total!F14*10+Total!G14*9+Total!H14*9</f>
        <v>13720</v>
      </c>
      <c r="D10" s="90">
        <f t="shared" si="0"/>
        <v>56280</v>
      </c>
    </row>
    <row r="11" spans="1:6" ht="26.25" x14ac:dyDescent="0.4">
      <c r="A11" s="90" t="s">
        <v>29</v>
      </c>
      <c r="B11" s="90">
        <v>70000</v>
      </c>
      <c r="C11" s="90">
        <f>Total!E15*20+Total!F15*10+Total!G15*9+Total!H15*9</f>
        <v>7530</v>
      </c>
      <c r="D11" s="90">
        <f t="shared" si="0"/>
        <v>62470</v>
      </c>
    </row>
    <row r="12" spans="1:6" ht="26.25" x14ac:dyDescent="0.4">
      <c r="A12" s="90" t="s">
        <v>30</v>
      </c>
      <c r="B12" s="90">
        <v>70000</v>
      </c>
      <c r="C12" s="90">
        <f>Total!E16*20+Total!F16*10+Total!G16*9+Total!H16*9</f>
        <v>13910</v>
      </c>
      <c r="D12" s="90">
        <f t="shared" si="0"/>
        <v>56090</v>
      </c>
    </row>
    <row r="13" spans="1:6" ht="26.25" x14ac:dyDescent="0.4">
      <c r="A13" s="90" t="s">
        <v>31</v>
      </c>
      <c r="B13" s="90">
        <v>55000</v>
      </c>
      <c r="C13" s="90">
        <f>Total!E17*20+Total!F17*10+Total!G17*9+Total!H17*9</f>
        <v>14850</v>
      </c>
      <c r="D13" s="90">
        <f t="shared" si="0"/>
        <v>40150</v>
      </c>
    </row>
    <row r="14" spans="1:6" ht="26.25" x14ac:dyDescent="0.4">
      <c r="A14" s="90" t="s">
        <v>43</v>
      </c>
      <c r="B14" s="90">
        <v>40000</v>
      </c>
      <c r="C14" s="90">
        <f>Total!E18*20+Total!F18*10+Total!G18*9+Total!H18*9</f>
        <v>3500</v>
      </c>
      <c r="D14" s="90">
        <f t="shared" si="0"/>
        <v>36500</v>
      </c>
    </row>
    <row r="15" spans="1:6" ht="26.25" x14ac:dyDescent="0.4">
      <c r="A15" s="90" t="s">
        <v>44</v>
      </c>
      <c r="B15" s="90">
        <v>55000</v>
      </c>
      <c r="C15" s="90">
        <f>Total!E19*20+Total!F19*10+Total!G19*9+Total!H19*9</f>
        <v>11060</v>
      </c>
      <c r="D15" s="90">
        <f t="shared" si="0"/>
        <v>43940</v>
      </c>
    </row>
    <row r="16" spans="1:6" ht="26.25" x14ac:dyDescent="0.4">
      <c r="A16" s="90" t="s">
        <v>45</v>
      </c>
      <c r="B16" s="90">
        <v>30000</v>
      </c>
      <c r="C16" s="90">
        <f>Total!E20*20+Total!F20*10+Total!G20*9+Total!H20*9</f>
        <v>3170</v>
      </c>
      <c r="D16" s="90">
        <f t="shared" si="0"/>
        <v>26830</v>
      </c>
    </row>
    <row r="17" spans="1:4" ht="26.25" x14ac:dyDescent="0.4">
      <c r="A17" s="90" t="s">
        <v>46</v>
      </c>
      <c r="B17" s="90">
        <v>30000</v>
      </c>
      <c r="C17" s="90">
        <f>Total!E21*20+Total!F21*10+Total!G21*9+Total!H21*9</f>
        <v>10710</v>
      </c>
      <c r="D17" s="90">
        <f t="shared" si="0"/>
        <v>19290</v>
      </c>
    </row>
    <row r="18" spans="1:4" ht="26.25" x14ac:dyDescent="0.4">
      <c r="A18" s="90" t="s">
        <v>33</v>
      </c>
      <c r="B18" s="90">
        <v>75000</v>
      </c>
      <c r="C18" s="90">
        <f>Total!E22*20+Total!F22*10+Total!G22*9+Total!H22*9</f>
        <v>21850</v>
      </c>
      <c r="D18" s="90">
        <f t="shared" si="0"/>
        <v>53150</v>
      </c>
    </row>
    <row r="19" spans="1:4" ht="26.25" x14ac:dyDescent="0.4">
      <c r="A19" s="90" t="s">
        <v>34</v>
      </c>
      <c r="B19" s="90">
        <v>30000</v>
      </c>
      <c r="C19" s="95">
        <f>Total!E23*20+Total!F23*10+Total!G23*9+Total!H23*9</f>
        <v>0</v>
      </c>
      <c r="D19" s="90">
        <f t="shared" si="0"/>
        <v>30000</v>
      </c>
    </row>
    <row r="20" spans="1:4" ht="26.25" x14ac:dyDescent="0.4">
      <c r="A20" s="90" t="s">
        <v>35</v>
      </c>
      <c r="B20" s="90">
        <v>75000</v>
      </c>
      <c r="C20" s="90">
        <f>Total!E24*20+Total!F24*10+Total!G24*9+Total!H24*9</f>
        <v>39500</v>
      </c>
      <c r="D20" s="90">
        <f t="shared" si="0"/>
        <v>35500</v>
      </c>
    </row>
    <row r="21" spans="1:4" ht="26.25" x14ac:dyDescent="0.4">
      <c r="A21" s="90" t="s">
        <v>36</v>
      </c>
      <c r="B21" s="90">
        <v>35000</v>
      </c>
      <c r="C21" s="90">
        <f>Total!E25*20+Total!F25*10+Total!G25*9+Total!H25*9</f>
        <v>11520</v>
      </c>
      <c r="D21" s="90">
        <f t="shared" si="0"/>
        <v>23480</v>
      </c>
    </row>
    <row r="22" spans="1:4" ht="26.25" x14ac:dyDescent="0.4">
      <c r="A22" s="90" t="s">
        <v>47</v>
      </c>
      <c r="B22" s="90">
        <v>35000</v>
      </c>
      <c r="C22" s="90">
        <f>Total!E26*20+Total!F26*10+Total!G26*9+Total!H26*9</f>
        <v>12700</v>
      </c>
      <c r="D22" s="90">
        <f t="shared" si="0"/>
        <v>22300</v>
      </c>
    </row>
    <row r="23" spans="1:4" ht="26.25" x14ac:dyDescent="0.4">
      <c r="A23" s="90" t="s">
        <v>37</v>
      </c>
      <c r="B23" s="90">
        <v>35000</v>
      </c>
      <c r="C23" s="90">
        <f>Total!E27*20+Total!F27*10+Total!G27*9+Total!H27*9</f>
        <v>700</v>
      </c>
      <c r="D23" s="90">
        <f t="shared" si="0"/>
        <v>34300</v>
      </c>
    </row>
    <row r="24" spans="1:4" ht="26.25" x14ac:dyDescent="0.4">
      <c r="A24" s="94" t="s">
        <v>73</v>
      </c>
      <c r="B24" s="94">
        <f>SUM(B3:B23)</f>
        <v>1000000</v>
      </c>
      <c r="C24" s="94">
        <f t="shared" ref="C24:D24" si="1">SUM(C3:C23)</f>
        <v>244440</v>
      </c>
      <c r="D24" s="94">
        <f t="shared" si="1"/>
        <v>755560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7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1" ht="18.75" x14ac:dyDescent="0.25">
      <c r="A3" s="76" t="s">
        <v>49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1" x14ac:dyDescent="0.25">
      <c r="A4" s="80" t="s">
        <v>1</v>
      </c>
      <c r="B4" s="80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81"/>
      <c r="O4" s="81"/>
      <c r="P4" s="81"/>
      <c r="Q4" s="81"/>
      <c r="R4" s="81"/>
      <c r="S4" s="81"/>
      <c r="T4" s="81"/>
    </row>
    <row r="5" spans="1:21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66" t="s">
        <v>38</v>
      </c>
      <c r="B28" s="67"/>
      <c r="C28" s="68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69" t="s">
        <v>39</v>
      </c>
      <c r="B29" s="70"/>
      <c r="C29" s="71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3" priority="43" operator="equal">
      <formula>212030016606640</formula>
    </cfRule>
  </conditionalFormatting>
  <conditionalFormatting sqref="D29 E4:E6 E28:K29">
    <cfRule type="cellIs" dxfId="1252" priority="41" operator="equal">
      <formula>$E$4</formula>
    </cfRule>
    <cfRule type="cellIs" dxfId="1251" priority="42" operator="equal">
      <formula>2120</formula>
    </cfRule>
  </conditionalFormatting>
  <conditionalFormatting sqref="D29:E29 F4:F6 F28:F29">
    <cfRule type="cellIs" dxfId="1250" priority="39" operator="equal">
      <formula>$F$4</formula>
    </cfRule>
    <cfRule type="cellIs" dxfId="1249" priority="40" operator="equal">
      <formula>300</formula>
    </cfRule>
  </conditionalFormatting>
  <conditionalFormatting sqref="G4:G6 G28:G29">
    <cfRule type="cellIs" dxfId="1248" priority="37" operator="equal">
      <formula>$G$4</formula>
    </cfRule>
    <cfRule type="cellIs" dxfId="1247" priority="38" operator="equal">
      <formula>1660</formula>
    </cfRule>
  </conditionalFormatting>
  <conditionalFormatting sqref="H4:H6 H28:H29">
    <cfRule type="cellIs" dxfId="1246" priority="35" operator="equal">
      <formula>$H$4</formula>
    </cfRule>
    <cfRule type="cellIs" dxfId="1245" priority="36" operator="equal">
      <formula>6640</formula>
    </cfRule>
  </conditionalFormatting>
  <conditionalFormatting sqref="T6:T28">
    <cfRule type="cellIs" dxfId="1244" priority="34" operator="lessThan">
      <formula>0</formula>
    </cfRule>
  </conditionalFormatting>
  <conditionalFormatting sqref="T7:T27">
    <cfRule type="cellIs" dxfId="1243" priority="31" operator="lessThan">
      <formula>0</formula>
    </cfRule>
    <cfRule type="cellIs" dxfId="1242" priority="32" operator="lessThan">
      <formula>0</formula>
    </cfRule>
    <cfRule type="cellIs" dxfId="1241" priority="33" operator="lessThan">
      <formula>0</formula>
    </cfRule>
  </conditionalFormatting>
  <conditionalFormatting sqref="E4:E6 E28:K28">
    <cfRule type="cellIs" dxfId="1240" priority="30" operator="equal">
      <formula>$E$4</formula>
    </cfRule>
  </conditionalFormatting>
  <conditionalFormatting sqref="D28:D29 D6 D4:M4">
    <cfRule type="cellIs" dxfId="1239" priority="29" operator="equal">
      <formula>$D$4</formula>
    </cfRule>
  </conditionalFormatting>
  <conditionalFormatting sqref="I4:I6 I28:I29">
    <cfRule type="cellIs" dxfId="1238" priority="28" operator="equal">
      <formula>$I$4</formula>
    </cfRule>
  </conditionalFormatting>
  <conditionalFormatting sqref="J4:J6 J28:J29">
    <cfRule type="cellIs" dxfId="1237" priority="27" operator="equal">
      <formula>$J$4</formula>
    </cfRule>
  </conditionalFormatting>
  <conditionalFormatting sqref="K4:K6 K28:K29">
    <cfRule type="cellIs" dxfId="1236" priority="26" operator="equal">
      <formula>$K$4</formula>
    </cfRule>
  </conditionalFormatting>
  <conditionalFormatting sqref="M4:M6">
    <cfRule type="cellIs" dxfId="1235" priority="25" operator="equal">
      <formula>$L$4</formula>
    </cfRule>
  </conditionalFormatting>
  <conditionalFormatting sqref="T7:T28">
    <cfRule type="cellIs" dxfId="1234" priority="22" operator="lessThan">
      <formula>0</formula>
    </cfRule>
    <cfRule type="cellIs" dxfId="1233" priority="23" operator="lessThan">
      <formula>0</formula>
    </cfRule>
    <cfRule type="cellIs" dxfId="1232" priority="24" operator="lessThan">
      <formula>0</formula>
    </cfRule>
  </conditionalFormatting>
  <conditionalFormatting sqref="D5:K5">
    <cfRule type="cellIs" dxfId="1231" priority="21" operator="greaterThan">
      <formula>0</formula>
    </cfRule>
  </conditionalFormatting>
  <conditionalFormatting sqref="T6:T28">
    <cfRule type="cellIs" dxfId="1230" priority="20" operator="lessThan">
      <formula>0</formula>
    </cfRule>
  </conditionalFormatting>
  <conditionalFormatting sqref="T7:T27">
    <cfRule type="cellIs" dxfId="1229" priority="17" operator="lessThan">
      <formula>0</formula>
    </cfRule>
    <cfRule type="cellIs" dxfId="1228" priority="18" operator="lessThan">
      <formula>0</formula>
    </cfRule>
    <cfRule type="cellIs" dxfId="1227" priority="19" operator="lessThan">
      <formula>0</formula>
    </cfRule>
  </conditionalFormatting>
  <conditionalFormatting sqref="T7:T28">
    <cfRule type="cellIs" dxfId="1226" priority="14" operator="lessThan">
      <formula>0</formula>
    </cfRule>
    <cfRule type="cellIs" dxfId="1225" priority="15" operator="lessThan">
      <formula>0</formula>
    </cfRule>
    <cfRule type="cellIs" dxfId="1224" priority="16" operator="lessThan">
      <formula>0</formula>
    </cfRule>
  </conditionalFormatting>
  <conditionalFormatting sqref="D5:K5">
    <cfRule type="cellIs" dxfId="1223" priority="13" operator="greaterThan">
      <formula>0</formula>
    </cfRule>
  </conditionalFormatting>
  <conditionalFormatting sqref="L4 L6 L28:L29">
    <cfRule type="cellIs" dxfId="1222" priority="12" operator="equal">
      <formula>$L$4</formula>
    </cfRule>
  </conditionalFormatting>
  <conditionalFormatting sqref="D7:S7">
    <cfRule type="cellIs" dxfId="1221" priority="11" operator="greaterThan">
      <formula>0</formula>
    </cfRule>
  </conditionalFormatting>
  <conditionalFormatting sqref="D9:S9">
    <cfRule type="cellIs" dxfId="1220" priority="10" operator="greaterThan">
      <formula>0</formula>
    </cfRule>
  </conditionalFormatting>
  <conditionalFormatting sqref="D11:S11">
    <cfRule type="cellIs" dxfId="1219" priority="9" operator="greaterThan">
      <formula>0</formula>
    </cfRule>
  </conditionalFormatting>
  <conditionalFormatting sqref="D13:S13">
    <cfRule type="cellIs" dxfId="1218" priority="8" operator="greaterThan">
      <formula>0</formula>
    </cfRule>
  </conditionalFormatting>
  <conditionalFormatting sqref="D15:S15">
    <cfRule type="cellIs" dxfId="1217" priority="7" operator="greaterThan">
      <formula>0</formula>
    </cfRule>
  </conditionalFormatting>
  <conditionalFormatting sqref="D17:S17">
    <cfRule type="cellIs" dxfId="1216" priority="6" operator="greaterThan">
      <formula>0</formula>
    </cfRule>
  </conditionalFormatting>
  <conditionalFormatting sqref="D19:S19">
    <cfRule type="cellIs" dxfId="1215" priority="5" operator="greaterThan">
      <formula>0</formula>
    </cfRule>
  </conditionalFormatting>
  <conditionalFormatting sqref="D21:S21">
    <cfRule type="cellIs" dxfId="1214" priority="4" operator="greaterThan">
      <formula>0</formula>
    </cfRule>
  </conditionalFormatting>
  <conditionalFormatting sqref="D23:S23">
    <cfRule type="cellIs" dxfId="1213" priority="3" operator="greaterThan">
      <formula>0</formula>
    </cfRule>
  </conditionalFormatting>
  <conditionalFormatting sqref="D25:S25">
    <cfRule type="cellIs" dxfId="1212" priority="2" operator="greaterThan">
      <formula>0</formula>
    </cfRule>
  </conditionalFormatting>
  <conditionalFormatting sqref="D27:S27">
    <cfRule type="cellIs" dxfId="121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52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66" t="s">
        <v>38</v>
      </c>
      <c r="B28" s="67"/>
      <c r="C28" s="68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69" t="s">
        <v>39</v>
      </c>
      <c r="B29" s="70"/>
      <c r="C29" s="71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0" priority="43" operator="equal">
      <formula>212030016606640</formula>
    </cfRule>
  </conditionalFormatting>
  <conditionalFormatting sqref="D29 E4:E6 E28:K29">
    <cfRule type="cellIs" dxfId="1209" priority="41" operator="equal">
      <formula>$E$4</formula>
    </cfRule>
    <cfRule type="cellIs" dxfId="1208" priority="42" operator="equal">
      <formula>2120</formula>
    </cfRule>
  </conditionalFormatting>
  <conditionalFormatting sqref="D29:E29 F4:F6 F28:F29">
    <cfRule type="cellIs" dxfId="1207" priority="39" operator="equal">
      <formula>$F$4</formula>
    </cfRule>
    <cfRule type="cellIs" dxfId="1206" priority="40" operator="equal">
      <formula>300</formula>
    </cfRule>
  </conditionalFormatting>
  <conditionalFormatting sqref="G4:G6 G28:G29">
    <cfRule type="cellIs" dxfId="1205" priority="37" operator="equal">
      <formula>$G$4</formula>
    </cfRule>
    <cfRule type="cellIs" dxfId="1204" priority="38" operator="equal">
      <formula>1660</formula>
    </cfRule>
  </conditionalFormatting>
  <conditionalFormatting sqref="H4:H6 H28:H29">
    <cfRule type="cellIs" dxfId="1203" priority="35" operator="equal">
      <formula>$H$4</formula>
    </cfRule>
    <cfRule type="cellIs" dxfId="1202" priority="36" operator="equal">
      <formula>6640</formula>
    </cfRule>
  </conditionalFormatting>
  <conditionalFormatting sqref="T6:T28">
    <cfRule type="cellIs" dxfId="1201" priority="34" operator="lessThan">
      <formula>0</formula>
    </cfRule>
  </conditionalFormatting>
  <conditionalFormatting sqref="T7:T27">
    <cfRule type="cellIs" dxfId="1200" priority="31" operator="lessThan">
      <formula>0</formula>
    </cfRule>
    <cfRule type="cellIs" dxfId="1199" priority="32" operator="lessThan">
      <formula>0</formula>
    </cfRule>
    <cfRule type="cellIs" dxfId="1198" priority="33" operator="lessThan">
      <formula>0</formula>
    </cfRule>
  </conditionalFormatting>
  <conditionalFormatting sqref="E4:E6 E28:K28">
    <cfRule type="cellIs" dxfId="1197" priority="30" operator="equal">
      <formula>$E$4</formula>
    </cfRule>
  </conditionalFormatting>
  <conditionalFormatting sqref="D28:D29 D6 D4:M4">
    <cfRule type="cellIs" dxfId="1196" priority="29" operator="equal">
      <formula>$D$4</formula>
    </cfRule>
  </conditionalFormatting>
  <conditionalFormatting sqref="I4:I6 I28:I29">
    <cfRule type="cellIs" dxfId="1195" priority="28" operator="equal">
      <formula>$I$4</formula>
    </cfRule>
  </conditionalFormatting>
  <conditionalFormatting sqref="J4:J6 J28:J29">
    <cfRule type="cellIs" dxfId="1194" priority="27" operator="equal">
      <formula>$J$4</formula>
    </cfRule>
  </conditionalFormatting>
  <conditionalFormatting sqref="K4:K6 K28:K29">
    <cfRule type="cellIs" dxfId="1193" priority="26" operator="equal">
      <formula>$K$4</formula>
    </cfRule>
  </conditionalFormatting>
  <conditionalFormatting sqref="M4:M6">
    <cfRule type="cellIs" dxfId="1192" priority="25" operator="equal">
      <formula>$L$4</formula>
    </cfRule>
  </conditionalFormatting>
  <conditionalFormatting sqref="T7:T28">
    <cfRule type="cellIs" dxfId="1191" priority="22" operator="lessThan">
      <formula>0</formula>
    </cfRule>
    <cfRule type="cellIs" dxfId="1190" priority="23" operator="lessThan">
      <formula>0</formula>
    </cfRule>
    <cfRule type="cellIs" dxfId="1189" priority="24" operator="lessThan">
      <formula>0</formula>
    </cfRule>
  </conditionalFormatting>
  <conditionalFormatting sqref="D5:K5">
    <cfRule type="cellIs" dxfId="1188" priority="21" operator="greaterThan">
      <formula>0</formula>
    </cfRule>
  </conditionalFormatting>
  <conditionalFormatting sqref="T6:T28">
    <cfRule type="cellIs" dxfId="1187" priority="20" operator="lessThan">
      <formula>0</formula>
    </cfRule>
  </conditionalFormatting>
  <conditionalFormatting sqref="T7:T27">
    <cfRule type="cellIs" dxfId="1186" priority="17" operator="lessThan">
      <formula>0</formula>
    </cfRule>
    <cfRule type="cellIs" dxfId="1185" priority="18" operator="lessThan">
      <formula>0</formula>
    </cfRule>
    <cfRule type="cellIs" dxfId="1184" priority="19" operator="lessThan">
      <formula>0</formula>
    </cfRule>
  </conditionalFormatting>
  <conditionalFormatting sqref="T7:T28">
    <cfRule type="cellIs" dxfId="1183" priority="14" operator="lessThan">
      <formula>0</formula>
    </cfRule>
    <cfRule type="cellIs" dxfId="1182" priority="15" operator="lessThan">
      <formula>0</formula>
    </cfRule>
    <cfRule type="cellIs" dxfId="1181" priority="16" operator="lessThan">
      <formula>0</formula>
    </cfRule>
  </conditionalFormatting>
  <conditionalFormatting sqref="D5:K5">
    <cfRule type="cellIs" dxfId="1180" priority="13" operator="greaterThan">
      <formula>0</formula>
    </cfRule>
  </conditionalFormatting>
  <conditionalFormatting sqref="L4 L6 L28:L29">
    <cfRule type="cellIs" dxfId="1179" priority="12" operator="equal">
      <formula>$L$4</formula>
    </cfRule>
  </conditionalFormatting>
  <conditionalFormatting sqref="D7:S7">
    <cfRule type="cellIs" dxfId="1178" priority="11" operator="greaterThan">
      <formula>0</formula>
    </cfRule>
  </conditionalFormatting>
  <conditionalFormatting sqref="D9:S9">
    <cfRule type="cellIs" dxfId="1177" priority="10" operator="greaterThan">
      <formula>0</formula>
    </cfRule>
  </conditionalFormatting>
  <conditionalFormatting sqref="D11:S11">
    <cfRule type="cellIs" dxfId="1176" priority="9" operator="greaterThan">
      <formula>0</formula>
    </cfRule>
  </conditionalFormatting>
  <conditionalFormatting sqref="D13:S13">
    <cfRule type="cellIs" dxfId="1175" priority="8" operator="greaterThan">
      <formula>0</formula>
    </cfRule>
  </conditionalFormatting>
  <conditionalFormatting sqref="D15:S15">
    <cfRule type="cellIs" dxfId="1174" priority="7" operator="greaterThan">
      <formula>0</formula>
    </cfRule>
  </conditionalFormatting>
  <conditionalFormatting sqref="D17:S17">
    <cfRule type="cellIs" dxfId="1173" priority="6" operator="greaterThan">
      <formula>0</formula>
    </cfRule>
  </conditionalFormatting>
  <conditionalFormatting sqref="D19:S19">
    <cfRule type="cellIs" dxfId="1172" priority="5" operator="greaterThan">
      <formula>0</formula>
    </cfRule>
  </conditionalFormatting>
  <conditionalFormatting sqref="D21:S21">
    <cfRule type="cellIs" dxfId="1171" priority="4" operator="greaterThan">
      <formula>0</formula>
    </cfRule>
  </conditionalFormatting>
  <conditionalFormatting sqref="D23:S23">
    <cfRule type="cellIs" dxfId="1170" priority="3" operator="greaterThan">
      <formula>0</formula>
    </cfRule>
  </conditionalFormatting>
  <conditionalFormatting sqref="D25:S25">
    <cfRule type="cellIs" dxfId="1169" priority="2" operator="greaterThan">
      <formula>0</formula>
    </cfRule>
  </conditionalFormatting>
  <conditionalFormatting sqref="D27:S27">
    <cfRule type="cellIs" dxfId="116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54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66" t="s">
        <v>38</v>
      </c>
      <c r="B28" s="67"/>
      <c r="C28" s="68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69" t="s">
        <v>39</v>
      </c>
      <c r="B29" s="70"/>
      <c r="C29" s="71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55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66" t="s">
        <v>38</v>
      </c>
      <c r="B28" s="67"/>
      <c r="C28" s="68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69" t="s">
        <v>39</v>
      </c>
      <c r="B29" s="70"/>
      <c r="C29" s="71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56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66" t="s">
        <v>38</v>
      </c>
      <c r="B28" s="67"/>
      <c r="C28" s="68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69" t="s">
        <v>39</v>
      </c>
      <c r="B29" s="70"/>
      <c r="C29" s="71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5.75" thickBot="1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8.75" x14ac:dyDescent="0.25">
      <c r="A3" s="76" t="s">
        <v>57</v>
      </c>
      <c r="B3" s="77"/>
      <c r="C3" s="78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20" x14ac:dyDescent="0.25">
      <c r="A4" s="80" t="s">
        <v>1</v>
      </c>
      <c r="B4" s="80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81"/>
      <c r="O4" s="81"/>
      <c r="P4" s="81"/>
      <c r="Q4" s="81"/>
      <c r="R4" s="81"/>
      <c r="S4" s="81"/>
      <c r="T4" s="81"/>
    </row>
    <row r="5" spans="1:20" x14ac:dyDescent="0.25">
      <c r="A5" s="80" t="s">
        <v>2</v>
      </c>
      <c r="B5" s="8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1"/>
      <c r="O5" s="81"/>
      <c r="P5" s="81"/>
      <c r="Q5" s="81"/>
      <c r="R5" s="81"/>
      <c r="S5" s="81"/>
      <c r="T5" s="8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66" t="s">
        <v>38</v>
      </c>
      <c r="B28" s="67"/>
      <c r="C28" s="68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69" t="s">
        <v>39</v>
      </c>
      <c r="B29" s="70"/>
      <c r="C29" s="71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72"/>
      <c r="N29" s="73"/>
      <c r="O29" s="73"/>
      <c r="P29" s="73"/>
      <c r="Q29" s="73"/>
      <c r="R29" s="73"/>
      <c r="S29" s="73"/>
      <c r="T29" s="74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2021-09-15T15:29:26Z</dcterms:modified>
</cp:coreProperties>
</file>