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51" activeTab="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G28" i="33" s="1"/>
  <c r="G29" i="33" s="1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M8" i="33" s="1"/>
  <c r="O8" i="33" s="1"/>
  <c r="D9" i="33"/>
  <c r="N9" i="33" s="1"/>
  <c r="D10" i="33"/>
  <c r="M10" i="33" s="1"/>
  <c r="D11" i="33"/>
  <c r="D12" i="33"/>
  <c r="D13" i="33"/>
  <c r="N13" i="33" s="1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7" l="1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R10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N21" i="33"/>
  <c r="I28" i="33"/>
  <c r="I29" i="33" s="1"/>
  <c r="N17" i="33"/>
  <c r="N28" i="32"/>
  <c r="F28" i="33"/>
  <c r="F29" i="33" s="1"/>
  <c r="E31" i="33" s="1"/>
  <c r="F31" i="33" s="1"/>
  <c r="O24" i="32"/>
  <c r="M27" i="33"/>
  <c r="S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T27" i="33"/>
  <c r="Q28" i="33"/>
  <c r="O24" i="33"/>
  <c r="N20" i="33"/>
  <c r="O18" i="33"/>
  <c r="O10" i="33"/>
  <c r="H29" i="33"/>
  <c r="D28" i="33"/>
  <c r="D29" i="33" s="1"/>
  <c r="M7" i="33"/>
  <c r="S7" i="33" s="1"/>
  <c r="T7" i="33" s="1"/>
  <c r="N7" i="33"/>
  <c r="R13" i="33"/>
  <c r="R21" i="33"/>
  <c r="R23" i="33"/>
  <c r="R27" i="33"/>
  <c r="S8" i="33"/>
  <c r="T8" i="33" s="1"/>
  <c r="O9" i="33"/>
  <c r="S10" i="33"/>
  <c r="T10" i="33" s="1"/>
  <c r="S18" i="33"/>
  <c r="T18" i="33" s="1"/>
  <c r="O21" i="33"/>
  <c r="S24" i="33"/>
  <c r="T24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3" i="33" l="1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<sst xmlns="http://schemas.openxmlformats.org/spreadsheetml/2006/main" count="1485" uniqueCount="56">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</sst>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'9'!D29</f>
        <v>156339</v>
      </c>
      <c r="E4" s="2">
        <f>'9'!E29</f>
        <v>940</v>
      </c>
      <c r="F4" s="2">
        <f>'9'!F29</f>
        <v>7080</v>
      </c>
      <c r="G4" s="2">
        <f>'9'!G29</f>
        <v>0</v>
      </c>
      <c r="H4" s="2">
        <f>'9'!H29</f>
        <v>780</v>
      </c>
      <c r="I4" s="2">
        <f>'9'!I29</f>
        <v>11</v>
      </c>
      <c r="J4" s="2">
        <f>'9'!J29</f>
        <v>14</v>
      </c>
      <c r="K4" s="2">
        <f>'9'!K29</f>
        <v>131</v>
      </c>
      <c r="L4" s="2">
        <f>'9'!L29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'10'!D29</f>
        <v>156339</v>
      </c>
      <c r="E4" s="2">
        <f>'10'!E29</f>
        <v>940</v>
      </c>
      <c r="F4" s="2">
        <f>'10'!F29</f>
        <v>7080</v>
      </c>
      <c r="G4" s="2">
        <f>'10'!G29</f>
        <v>0</v>
      </c>
      <c r="H4" s="2">
        <f>'10'!H29</f>
        <v>780</v>
      </c>
      <c r="I4" s="2">
        <f>'10'!I29</f>
        <v>11</v>
      </c>
      <c r="J4" s="2">
        <f>'10'!J29</f>
        <v>14</v>
      </c>
      <c r="K4" s="2">
        <f>'10'!K29</f>
        <v>131</v>
      </c>
      <c r="L4" s="2">
        <f>'10'!L29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'11'!D29</f>
        <v>156339</v>
      </c>
      <c r="E4" s="2">
        <f>'11'!E29</f>
        <v>940</v>
      </c>
      <c r="F4" s="2">
        <f>'11'!F29</f>
        <v>7080</v>
      </c>
      <c r="G4" s="2">
        <f>'11'!G29</f>
        <v>0</v>
      </c>
      <c r="H4" s="2">
        <f>'11'!H29</f>
        <v>780</v>
      </c>
      <c r="I4" s="2">
        <f>'11'!I29</f>
        <v>11</v>
      </c>
      <c r="J4" s="2">
        <f>'11'!J29</f>
        <v>14</v>
      </c>
      <c r="K4" s="2">
        <f>'11'!K29</f>
        <v>131</v>
      </c>
      <c r="L4" s="2">
        <f>'11'!L29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'12'!D29</f>
        <v>156339</v>
      </c>
      <c r="E4" s="2">
        <f>'12'!E29</f>
        <v>940</v>
      </c>
      <c r="F4" s="2">
        <f>'12'!F29</f>
        <v>7080</v>
      </c>
      <c r="G4" s="2">
        <f>'12'!G29</f>
        <v>0</v>
      </c>
      <c r="H4" s="2">
        <f>'12'!H29</f>
        <v>780</v>
      </c>
      <c r="I4" s="2">
        <f>'12'!I29</f>
        <v>11</v>
      </c>
      <c r="J4" s="2">
        <f>'12'!J29</f>
        <v>14</v>
      </c>
      <c r="K4" s="2">
        <f>'12'!K29</f>
        <v>131</v>
      </c>
      <c r="L4" s="2">
        <f>'12'!L29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'13'!D29</f>
        <v>156339</v>
      </c>
      <c r="E4" s="2">
        <f>'13'!E29</f>
        <v>940</v>
      </c>
      <c r="F4" s="2">
        <f>'13'!F29</f>
        <v>7080</v>
      </c>
      <c r="G4" s="2">
        <f>'13'!G29</f>
        <v>0</v>
      </c>
      <c r="H4" s="2">
        <f>'13'!H29</f>
        <v>780</v>
      </c>
      <c r="I4" s="2">
        <f>'13'!I29</f>
        <v>11</v>
      </c>
      <c r="J4" s="2">
        <f>'13'!J29</f>
        <v>14</v>
      </c>
      <c r="K4" s="2">
        <f>'13'!K29</f>
        <v>131</v>
      </c>
      <c r="L4" s="2">
        <f>'13'!L29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'14'!D29</f>
        <v>156339</v>
      </c>
      <c r="E4" s="2">
        <f>'14'!E29</f>
        <v>940</v>
      </c>
      <c r="F4" s="2">
        <f>'14'!F29</f>
        <v>7080</v>
      </c>
      <c r="G4" s="2">
        <f>'14'!G29</f>
        <v>0</v>
      </c>
      <c r="H4" s="2">
        <f>'14'!H29</f>
        <v>780</v>
      </c>
      <c r="I4" s="2">
        <f>'14'!I29</f>
        <v>11</v>
      </c>
      <c r="J4" s="2">
        <f>'14'!J29</f>
        <v>14</v>
      </c>
      <c r="K4" s="2">
        <f>'14'!K29</f>
        <v>131</v>
      </c>
      <c r="L4" s="2">
        <f>'14'!L29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'15'!D29</f>
        <v>156339</v>
      </c>
      <c r="E4" s="2">
        <f>'15'!E29</f>
        <v>940</v>
      </c>
      <c r="F4" s="2">
        <f>'15'!F29</f>
        <v>7080</v>
      </c>
      <c r="G4" s="2">
        <f>'15'!G29</f>
        <v>0</v>
      </c>
      <c r="H4" s="2">
        <f>'15'!H29</f>
        <v>780</v>
      </c>
      <c r="I4" s="2">
        <f>'15'!I29</f>
        <v>11</v>
      </c>
      <c r="J4" s="2">
        <f>'15'!J29</f>
        <v>14</v>
      </c>
      <c r="K4" s="2">
        <f>'15'!K29</f>
        <v>131</v>
      </c>
      <c r="L4" s="2">
        <f>'15'!L29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'16'!D29</f>
        <v>156339</v>
      </c>
      <c r="E4" s="2">
        <f>'16'!E29</f>
        <v>940</v>
      </c>
      <c r="F4" s="2">
        <f>'16'!F29</f>
        <v>7080</v>
      </c>
      <c r="G4" s="2">
        <f>'16'!G29</f>
        <v>0</v>
      </c>
      <c r="H4" s="2">
        <f>'16'!H29</f>
        <v>780</v>
      </c>
      <c r="I4" s="2">
        <f>'16'!I29</f>
        <v>11</v>
      </c>
      <c r="J4" s="2">
        <f>'16'!J29</f>
        <v>14</v>
      </c>
      <c r="K4" s="2">
        <f>'16'!K29</f>
        <v>131</v>
      </c>
      <c r="L4" s="2">
        <f>'16'!L29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'17'!D29</f>
        <v>156339</v>
      </c>
      <c r="E4" s="2">
        <f>'17'!E29</f>
        <v>940</v>
      </c>
      <c r="F4" s="2">
        <f>'17'!F29</f>
        <v>7080</v>
      </c>
      <c r="G4" s="2">
        <f>'17'!G29</f>
        <v>0</v>
      </c>
      <c r="H4" s="2">
        <f>'17'!H29</f>
        <v>780</v>
      </c>
      <c r="I4" s="2">
        <f>'17'!I29</f>
        <v>11</v>
      </c>
      <c r="J4" s="2">
        <f>'17'!J29</f>
        <v>14</v>
      </c>
      <c r="K4" s="2">
        <f>'17'!K29</f>
        <v>131</v>
      </c>
      <c r="L4" s="2">
        <f>'17'!L29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'18'!D29</f>
        <v>156339</v>
      </c>
      <c r="E4" s="2">
        <f>'18'!E29</f>
        <v>940</v>
      </c>
      <c r="F4" s="2">
        <f>'18'!F29</f>
        <v>7080</v>
      </c>
      <c r="G4" s="2">
        <f>'18'!G29</f>
        <v>0</v>
      </c>
      <c r="H4" s="2">
        <f>'18'!H29</f>
        <v>780</v>
      </c>
      <c r="I4" s="2">
        <f>'18'!I29</f>
        <v>11</v>
      </c>
      <c r="J4" s="2">
        <f>'18'!J29</f>
        <v>14</v>
      </c>
      <c r="K4" s="2">
        <f>'18'!K29</f>
        <v>131</v>
      </c>
      <c r="L4" s="2">
        <f>'18'!L29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58" t="s">
        <v>38</v>
      </c>
      <c r="B29" s="59"/>
      <c r="C29" s="60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'19'!D29</f>
        <v>156339</v>
      </c>
      <c r="E4" s="2">
        <f>'19'!E29</f>
        <v>940</v>
      </c>
      <c r="F4" s="2">
        <f>'19'!F29</f>
        <v>7080</v>
      </c>
      <c r="G4" s="2">
        <f>'19'!G29</f>
        <v>0</v>
      </c>
      <c r="H4" s="2">
        <f>'19'!H29</f>
        <v>780</v>
      </c>
      <c r="I4" s="2">
        <f>'19'!I29</f>
        <v>11</v>
      </c>
      <c r="J4" s="2">
        <f>'19'!J29</f>
        <v>14</v>
      </c>
      <c r="K4" s="2">
        <f>'19'!K29</f>
        <v>131</v>
      </c>
      <c r="L4" s="2">
        <f>'19'!L29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'20'!D29</f>
        <v>156339</v>
      </c>
      <c r="E4" s="2">
        <f>'20'!E29</f>
        <v>940</v>
      </c>
      <c r="F4" s="2">
        <f>'20'!F29</f>
        <v>7080</v>
      </c>
      <c r="G4" s="2">
        <f>'20'!G29</f>
        <v>0</v>
      </c>
      <c r="H4" s="2">
        <f>'20'!H29</f>
        <v>780</v>
      </c>
      <c r="I4" s="2">
        <f>'20'!I29</f>
        <v>11</v>
      </c>
      <c r="J4" s="2">
        <f>'20'!J29</f>
        <v>14</v>
      </c>
      <c r="K4" s="2">
        <f>'20'!K29</f>
        <v>131</v>
      </c>
      <c r="L4" s="2">
        <f>'20'!L29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'21'!D29</f>
        <v>156339</v>
      </c>
      <c r="E4" s="2">
        <f>'21'!E29</f>
        <v>940</v>
      </c>
      <c r="F4" s="2">
        <f>'21'!F29</f>
        <v>7080</v>
      </c>
      <c r="G4" s="2">
        <f>'21'!G29</f>
        <v>0</v>
      </c>
      <c r="H4" s="2">
        <f>'21'!H29</f>
        <v>780</v>
      </c>
      <c r="I4" s="2">
        <f>'21'!I29</f>
        <v>11</v>
      </c>
      <c r="J4" s="2">
        <f>'21'!J29</f>
        <v>14</v>
      </c>
      <c r="K4" s="2">
        <f>'21'!K29</f>
        <v>131</v>
      </c>
      <c r="L4" s="2">
        <f>'21'!L29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'22'!D29</f>
        <v>156339</v>
      </c>
      <c r="E4" s="2">
        <f>'22'!E29</f>
        <v>940</v>
      </c>
      <c r="F4" s="2">
        <f>'22'!F29</f>
        <v>7080</v>
      </c>
      <c r="G4" s="2">
        <f>'22'!G29</f>
        <v>0</v>
      </c>
      <c r="H4" s="2">
        <f>'22'!H29</f>
        <v>780</v>
      </c>
      <c r="I4" s="2">
        <f>'22'!I29</f>
        <v>11</v>
      </c>
      <c r="J4" s="2">
        <f>'22'!J29</f>
        <v>14</v>
      </c>
      <c r="K4" s="2">
        <f>'22'!K29</f>
        <v>131</v>
      </c>
      <c r="L4" s="2">
        <f>'22'!L29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'23'!D29</f>
        <v>156339</v>
      </c>
      <c r="E4" s="2">
        <f>'23'!E29</f>
        <v>940</v>
      </c>
      <c r="F4" s="2">
        <f>'23'!F29</f>
        <v>7080</v>
      </c>
      <c r="G4" s="2">
        <f>'23'!G29</f>
        <v>0</v>
      </c>
      <c r="H4" s="2">
        <f>'23'!H29</f>
        <v>780</v>
      </c>
      <c r="I4" s="2">
        <f>'23'!I29</f>
        <v>11</v>
      </c>
      <c r="J4" s="2">
        <f>'23'!J29</f>
        <v>14</v>
      </c>
      <c r="K4" s="2">
        <f>'23'!K29</f>
        <v>131</v>
      </c>
      <c r="L4" s="2">
        <f>'23'!L29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'24'!D29</f>
        <v>156339</v>
      </c>
      <c r="E4" s="2">
        <f>'24'!E29</f>
        <v>940</v>
      </c>
      <c r="F4" s="2">
        <f>'24'!F29</f>
        <v>7080</v>
      </c>
      <c r="G4" s="2">
        <f>'24'!G29</f>
        <v>0</v>
      </c>
      <c r="H4" s="2">
        <f>'24'!H29</f>
        <v>780</v>
      </c>
      <c r="I4" s="2">
        <f>'24'!I29</f>
        <v>11</v>
      </c>
      <c r="J4" s="2">
        <f>'24'!J29</f>
        <v>14</v>
      </c>
      <c r="K4" s="2">
        <f>'24'!K29</f>
        <v>131</v>
      </c>
      <c r="L4" s="2">
        <f>'24'!L29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'25'!D29</f>
        <v>156339</v>
      </c>
      <c r="E4" s="2">
        <f>'25'!E29</f>
        <v>940</v>
      </c>
      <c r="F4" s="2">
        <f>'25'!F29</f>
        <v>7080</v>
      </c>
      <c r="G4" s="2">
        <f>'25'!G29</f>
        <v>0</v>
      </c>
      <c r="H4" s="2">
        <f>'25'!H29</f>
        <v>780</v>
      </c>
      <c r="I4" s="2">
        <f>'25'!I29</f>
        <v>11</v>
      </c>
      <c r="J4" s="2">
        <f>'25'!J29</f>
        <v>14</v>
      </c>
      <c r="K4" s="2">
        <f>'25'!K29</f>
        <v>131</v>
      </c>
      <c r="L4" s="2">
        <f>'25'!L29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'26'!D29</f>
        <v>156339</v>
      </c>
      <c r="E4" s="2">
        <f>'26'!E29</f>
        <v>940</v>
      </c>
      <c r="F4" s="2">
        <f>'26'!F29</f>
        <v>7080</v>
      </c>
      <c r="G4" s="2">
        <f>'26'!G29</f>
        <v>0</v>
      </c>
      <c r="H4" s="2">
        <f>'26'!H29</f>
        <v>780</v>
      </c>
      <c r="I4" s="2">
        <f>'26'!I29</f>
        <v>11</v>
      </c>
      <c r="J4" s="2">
        <f>'26'!J29</f>
        <v>14</v>
      </c>
      <c r="K4" s="2">
        <f>'26'!K29</f>
        <v>131</v>
      </c>
      <c r="L4" s="2">
        <f>'26'!L29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'27'!D29</f>
        <v>156339</v>
      </c>
      <c r="E4" s="2">
        <f>'27'!E29</f>
        <v>940</v>
      </c>
      <c r="F4" s="2">
        <f>'27'!F29</f>
        <v>7080</v>
      </c>
      <c r="G4" s="2">
        <f>'27'!G29</f>
        <v>0</v>
      </c>
      <c r="H4" s="2">
        <f>'27'!H29</f>
        <v>780</v>
      </c>
      <c r="I4" s="2">
        <f>'27'!I29</f>
        <v>11</v>
      </c>
      <c r="J4" s="2">
        <f>'27'!J29</f>
        <v>14</v>
      </c>
      <c r="K4" s="2">
        <f>'27'!K29</f>
        <v>131</v>
      </c>
      <c r="L4" s="2">
        <f>'27'!L29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'28'!D29</f>
        <v>156339</v>
      </c>
      <c r="E4" s="2">
        <f>'28'!E29</f>
        <v>940</v>
      </c>
      <c r="F4" s="2">
        <f>'28'!F29</f>
        <v>7080</v>
      </c>
      <c r="G4" s="2">
        <f>'28'!G29</f>
        <v>0</v>
      </c>
      <c r="H4" s="2">
        <f>'28'!H29</f>
        <v>780</v>
      </c>
      <c r="I4" s="2">
        <f>'28'!I29</f>
        <v>11</v>
      </c>
      <c r="J4" s="2">
        <f>'28'!J29</f>
        <v>14</v>
      </c>
      <c r="K4" s="2">
        <f>'28'!K29</f>
        <v>131</v>
      </c>
      <c r="L4" s="2">
        <f>'28'!L29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58" t="s">
        <v>38</v>
      </c>
      <c r="B29" s="59"/>
      <c r="C29" s="60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'29'!D29</f>
        <v>156339</v>
      </c>
      <c r="E4" s="2">
        <f>'29'!E29</f>
        <v>940</v>
      </c>
      <c r="F4" s="2">
        <f>'29'!F29</f>
        <v>7080</v>
      </c>
      <c r="G4" s="2">
        <f>'29'!G29</f>
        <v>0</v>
      </c>
      <c r="H4" s="2">
        <f>'29'!H29</f>
        <v>780</v>
      </c>
      <c r="I4" s="2">
        <f>'29'!I29</f>
        <v>11</v>
      </c>
      <c r="J4" s="2">
        <f>'29'!J29</f>
        <v>14</v>
      </c>
      <c r="K4" s="2">
        <f>'29'!K29</f>
        <v>131</v>
      </c>
      <c r="L4" s="2">
        <f>'29'!L29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'30'!D29</f>
        <v>156339</v>
      </c>
      <c r="E4" s="2">
        <f>'30'!E29</f>
        <v>940</v>
      </c>
      <c r="F4" s="2">
        <f>'30'!F29</f>
        <v>7080</v>
      </c>
      <c r="G4" s="2">
        <f>'30'!G29</f>
        <v>0</v>
      </c>
      <c r="H4" s="2">
        <f>'30'!H29</f>
        <v>780</v>
      </c>
      <c r="I4" s="2">
        <f>'30'!I29</f>
        <v>11</v>
      </c>
      <c r="J4" s="2">
        <f>'30'!J29</f>
        <v>14</v>
      </c>
      <c r="K4" s="2">
        <f>'30'!K29</f>
        <v>131</v>
      </c>
      <c r="L4" s="2">
        <f>'30'!L29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C1"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51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1142857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50738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50738</v>
      </c>
      <c r="N7" s="24">
        <f>D7+E7*20+F7*10+G7*9+H7*9+I7*191+J7*191+K7*182+L7*100</f>
        <v>52558</v>
      </c>
      <c r="O7" s="25">
        <f>M7*2.75%</f>
        <v>1395.2950000000001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192</v>
      </c>
      <c r="R7" s="24">
        <f>M7-(M7*2.75%)+I7*191+J7*191+K7*182+L7*100-Q7</f>
        <v>50970.705000000002</v>
      </c>
      <c r="S7" s="25">
        <f>M7*0.95%</f>
        <v>482.01099999999997</v>
      </c>
      <c r="T7" s="26">
        <f>S7-Q7</f>
        <v>290.01099999999997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45080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45080</v>
      </c>
      <c r="N8" s="24">
        <f t="shared" ref="N8:N27" si="1">D8+E8*20+F8*10+G8*9+H8*9+I8*191+J8*191+K8*182+L8*100</f>
        <v>45080</v>
      </c>
      <c r="O8" s="25">
        <f t="shared" ref="O8:O27" si="2">M8*2.75%</f>
        <v>1239.7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175</v>
      </c>
      <c r="R8" s="24">
        <f t="shared" ref="R8:R27" si="3">M8-(M8*2.75%)+I8*191+J8*191+K8*182+L8*100-Q8</f>
        <v>43665.3</v>
      </c>
      <c r="S8" s="25">
        <f t="shared" ref="S8:S27" si="4">M8*0.95%</f>
        <v>428.26</v>
      </c>
      <c r="T8" s="26">
        <f t="shared" ref="T8:T27" si="5">S8-Q8</f>
        <v>253.26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103508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103508</v>
      </c>
      <c r="N9" s="24">
        <f t="shared" si="1"/>
        <v>103508</v>
      </c>
      <c r="O9" s="25">
        <f t="shared" si="2"/>
        <v>2846.47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572</v>
      </c>
      <c r="R9" s="24">
        <f t="shared" si="3"/>
        <v>100089.53</v>
      </c>
      <c r="S9" s="25">
        <f t="shared" si="4"/>
        <v>983.32600000000002</v>
      </c>
      <c r="T9" s="26">
        <f t="shared" si="5"/>
        <v>411.32600000000002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27645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27645</v>
      </c>
      <c r="N10" s="24">
        <f t="shared" si="1"/>
        <v>30701</v>
      </c>
      <c r="O10" s="25">
        <f t="shared" si="2"/>
        <v>760.23749999999995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55</v>
      </c>
      <c r="R10" s="24">
        <f t="shared" si="3"/>
        <v>29885.762500000001</v>
      </c>
      <c r="S10" s="25">
        <f t="shared" si="4"/>
        <v>262.6275</v>
      </c>
      <c r="T10" s="26">
        <f t="shared" si="5"/>
        <v>207.6275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28373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30373</v>
      </c>
      <c r="N11" s="24">
        <f t="shared" si="1"/>
        <v>55059</v>
      </c>
      <c r="O11" s="25">
        <f t="shared" si="2"/>
        <v>835.25750000000005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35</v>
      </c>
      <c r="R11" s="24">
        <f t="shared" si="3"/>
        <v>54188.7425</v>
      </c>
      <c r="S11" s="25">
        <f t="shared" si="4"/>
        <v>288.54349999999999</v>
      </c>
      <c r="T11" s="26">
        <f t="shared" si="5"/>
        <v>253.54349999999999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14796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14796</v>
      </c>
      <c r="N12" s="24">
        <f t="shared" si="1"/>
        <v>18436</v>
      </c>
      <c r="O12" s="25">
        <f t="shared" si="2"/>
        <v>406.89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62</v>
      </c>
      <c r="R12" s="24">
        <f t="shared" si="3"/>
        <v>17967.11</v>
      </c>
      <c r="S12" s="25">
        <f t="shared" si="4"/>
        <v>140.56199999999998</v>
      </c>
      <c r="T12" s="26">
        <f t="shared" si="5"/>
        <v>78.561999999999983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27552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27552</v>
      </c>
      <c r="N13" s="24">
        <f t="shared" si="1"/>
        <v>27552</v>
      </c>
      <c r="O13" s="25">
        <f t="shared" si="2"/>
        <v>757.68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100</v>
      </c>
      <c r="R13" s="24">
        <f t="shared" si="3"/>
        <v>26694.32</v>
      </c>
      <c r="S13" s="25">
        <f t="shared" si="4"/>
        <v>261.74399999999997</v>
      </c>
      <c r="T13" s="26">
        <f t="shared" si="5"/>
        <v>161.74399999999997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79514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79514</v>
      </c>
      <c r="N14" s="24">
        <f t="shared" si="1"/>
        <v>79705</v>
      </c>
      <c r="O14" s="25">
        <f t="shared" si="2"/>
        <v>2186.6350000000002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270</v>
      </c>
      <c r="R14" s="24">
        <f t="shared" si="3"/>
        <v>77248.365000000005</v>
      </c>
      <c r="S14" s="25">
        <f t="shared" si="4"/>
        <v>755.38299999999992</v>
      </c>
      <c r="T14" s="26">
        <f t="shared" si="5"/>
        <v>485.38299999999992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154633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158723</v>
      </c>
      <c r="N15" s="24">
        <f t="shared" si="1"/>
        <v>166073</v>
      </c>
      <c r="O15" s="25">
        <f t="shared" si="2"/>
        <v>4364.8824999999997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638</v>
      </c>
      <c r="R15" s="24">
        <f t="shared" si="3"/>
        <v>161070.11749999999</v>
      </c>
      <c r="S15" s="25">
        <f t="shared" si="4"/>
        <v>1507.8685</v>
      </c>
      <c r="T15" s="26">
        <f t="shared" si="5"/>
        <v>869.86850000000004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103916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340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620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16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115256</v>
      </c>
      <c r="N16" s="24">
        <f t="shared" si="1"/>
        <v>128864</v>
      </c>
      <c r="O16" s="25">
        <f t="shared" si="2"/>
        <v>3169.54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445</v>
      </c>
      <c r="R16" s="24">
        <f t="shared" si="3"/>
        <v>125249.46</v>
      </c>
      <c r="S16" s="25">
        <f t="shared" si="4"/>
        <v>1094.932</v>
      </c>
      <c r="T16" s="26">
        <f t="shared" si="5"/>
        <v>649.93200000000002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63327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69327</v>
      </c>
      <c r="N17" s="24">
        <f t="shared" si="1"/>
        <v>69327</v>
      </c>
      <c r="O17" s="25">
        <f t="shared" si="2"/>
        <v>1906.4925000000001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340</v>
      </c>
      <c r="R17" s="24">
        <f t="shared" si="3"/>
        <v>67080.507500000007</v>
      </c>
      <c r="S17" s="25">
        <f t="shared" si="4"/>
        <v>658.60649999999998</v>
      </c>
      <c r="T17" s="26">
        <f t="shared" si="5"/>
        <v>318.60649999999998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71308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71308</v>
      </c>
      <c r="N18" s="24">
        <f t="shared" si="1"/>
        <v>72263</v>
      </c>
      <c r="O18" s="25">
        <f t="shared" si="2"/>
        <v>1960.97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250</v>
      </c>
      <c r="R18" s="24">
        <f t="shared" si="3"/>
        <v>70052.03</v>
      </c>
      <c r="S18" s="25">
        <f t="shared" si="4"/>
        <v>677.42599999999993</v>
      </c>
      <c r="T18" s="26">
        <f t="shared" si="5"/>
        <v>427.42599999999993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21590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22580</v>
      </c>
      <c r="N19" s="24">
        <f t="shared" si="1"/>
        <v>22580</v>
      </c>
      <c r="O19" s="25">
        <f t="shared" si="2"/>
        <v>620.95000000000005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114</v>
      </c>
      <c r="R19" s="24">
        <f t="shared" si="3"/>
        <v>21845.05</v>
      </c>
      <c r="S19" s="25">
        <f t="shared" si="4"/>
        <v>214.51</v>
      </c>
      <c r="T19" s="26">
        <f t="shared" si="5"/>
        <v>100.50999999999999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9754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9754</v>
      </c>
      <c r="N20" s="24">
        <f t="shared" si="1"/>
        <v>9754</v>
      </c>
      <c r="O20" s="25">
        <f t="shared" si="2"/>
        <v>268.23500000000001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77</v>
      </c>
      <c r="R20" s="24">
        <f t="shared" si="3"/>
        <v>9408.7649999999994</v>
      </c>
      <c r="S20" s="25">
        <f t="shared" si="4"/>
        <v>92.662999999999997</v>
      </c>
      <c r="T20" s="26">
        <f t="shared" si="5"/>
        <v>15.662999999999997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33084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34334</v>
      </c>
      <c r="N21" s="24">
        <f t="shared" si="1"/>
        <v>34525</v>
      </c>
      <c r="O21" s="25">
        <f t="shared" si="2"/>
        <v>944.18500000000006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39</v>
      </c>
      <c r="R21" s="24">
        <f t="shared" si="3"/>
        <v>33541.815000000002</v>
      </c>
      <c r="S21" s="25">
        <f t="shared" si="4"/>
        <v>326.173</v>
      </c>
      <c r="T21" s="26">
        <f t="shared" si="5"/>
        <v>287.173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117949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117949</v>
      </c>
      <c r="N22" s="24">
        <f t="shared" si="1"/>
        <v>118140</v>
      </c>
      <c r="O22" s="25">
        <f t="shared" si="2"/>
        <v>3243.5974999999999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350</v>
      </c>
      <c r="R22" s="24">
        <f t="shared" si="3"/>
        <v>114546.4025</v>
      </c>
      <c r="S22" s="25">
        <f t="shared" si="4"/>
        <v>1120.5155</v>
      </c>
      <c r="T22" s="26">
        <f t="shared" si="5"/>
        <v>770.51549999999997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52978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52978</v>
      </c>
      <c r="N23" s="24">
        <f t="shared" si="1"/>
        <v>55270</v>
      </c>
      <c r="O23" s="25">
        <f t="shared" si="2"/>
        <v>1456.895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121</v>
      </c>
      <c r="R23" s="24">
        <f t="shared" si="3"/>
        <v>53692.105000000003</v>
      </c>
      <c r="S23" s="25">
        <f t="shared" si="4"/>
        <v>503.291</v>
      </c>
      <c r="T23" s="26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103735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103735</v>
      </c>
      <c r="N24" s="24">
        <f t="shared" si="1"/>
        <v>107173</v>
      </c>
      <c r="O24" s="25">
        <f t="shared" si="2"/>
        <v>2852.7125000000001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452</v>
      </c>
      <c r="R24" s="24">
        <f t="shared" si="3"/>
        <v>103868.28750000001</v>
      </c>
      <c r="S24" s="25">
        <f t="shared" si="4"/>
        <v>985.48249999999996</v>
      </c>
      <c r="T24" s="26">
        <f t="shared" si="5"/>
        <v>533.48249999999996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80100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80100</v>
      </c>
      <c r="N25" s="24">
        <f t="shared" si="1"/>
        <v>81628</v>
      </c>
      <c r="O25" s="25">
        <f t="shared" si="2"/>
        <v>2202.75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150</v>
      </c>
      <c r="R25" s="24">
        <f t="shared" si="3"/>
        <v>79275.25</v>
      </c>
      <c r="S25" s="25">
        <f t="shared" si="4"/>
        <v>760.94999999999993</v>
      </c>
      <c r="T25" s="26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41941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41941</v>
      </c>
      <c r="N26" s="24">
        <f t="shared" si="1"/>
        <v>41941</v>
      </c>
      <c r="O26" s="25">
        <f t="shared" si="2"/>
        <v>1153.3775000000001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239</v>
      </c>
      <c r="R26" s="24">
        <f t="shared" si="3"/>
        <v>40548.622499999998</v>
      </c>
      <c r="S26" s="25">
        <f t="shared" si="4"/>
        <v>398.43950000000001</v>
      </c>
      <c r="T26" s="26">
        <f t="shared" si="5"/>
        <v>159.43950000000001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110987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111487</v>
      </c>
      <c r="N27" s="40">
        <f t="shared" si="1"/>
        <v>114408</v>
      </c>
      <c r="O27" s="25">
        <f t="shared" si="2"/>
        <v>3065.8924999999999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371</v>
      </c>
      <c r="R27" s="24">
        <f t="shared" si="3"/>
        <v>110971.1075</v>
      </c>
      <c r="S27" s="42">
        <f t="shared" si="4"/>
        <v>1059.1265000000001</v>
      </c>
      <c r="T27" s="41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1342508</v>
      </c>
      <c r="E28" s="45">
        <f t="shared" si="6"/>
        <v>310</v>
      </c>
      <c r="F28" s="45">
        <f t="shared" ref="F28:T28" si="7">SUM(F7:F27)</f>
        <v>1160</v>
      </c>
      <c r="G28" s="45">
        <f t="shared" si="7"/>
        <v>70</v>
      </c>
      <c r="H28" s="45">
        <f t="shared" si="7"/>
        <v>860</v>
      </c>
      <c r="I28" s="45">
        <f t="shared" si="7"/>
        <v>189</v>
      </c>
      <c r="J28" s="45">
        <f t="shared" si="7"/>
        <v>54</v>
      </c>
      <c r="K28" s="45">
        <f t="shared" si="7"/>
        <v>97</v>
      </c>
      <c r="L28" s="45">
        <f t="shared" si="7"/>
        <v>18</v>
      </c>
      <c r="M28" s="45">
        <f t="shared" si="7"/>
        <v>1368678</v>
      </c>
      <c r="N28" s="45">
        <f t="shared" si="7"/>
        <v>1434545</v>
      </c>
      <c r="O28" s="46">
        <f t="shared" si="7"/>
        <v>37638.645000000011</v>
      </c>
      <c r="P28" s="45">
        <f t="shared" si="7"/>
        <v>0</v>
      </c>
      <c r="Q28" s="45">
        <f t="shared" si="7"/>
        <v>5047</v>
      </c>
      <c r="R28" s="45">
        <f t="shared" si="7"/>
        <v>1391859.3550000002</v>
      </c>
      <c r="S28" s="45">
        <f t="shared" si="7"/>
        <v>13002.440999999999</v>
      </c>
      <c r="T28" s="47">
        <f t="shared" si="7"/>
        <v>7955.4409999999989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3">
        <f>E29*20+F29*10+G29*9+H29*9</f>
        <v>96620</v>
      </c>
      <c r="F31" s="53">
        <f>E31-(E31*3.75%)</f>
        <v>92996.75</v>
      </c>
      <c r="H31" s="54"/>
      <c r="I31" s="54"/>
      <c r="J31" s="54"/>
      <c r="K31" s="54"/>
      <c r="L31" s="54"/>
    </row>
    <row r="32" spans="1:20" x14ac:dyDescent="0.25">
      <c r="H32" s="54"/>
      <c r="I32" s="54"/>
      <c r="J32" s="54"/>
      <c r="K32" s="54"/>
      <c r="L32" s="54"/>
    </row>
    <row r="33" spans="6:12" x14ac:dyDescent="0.25">
      <c r="F33" s="54"/>
      <c r="G33" s="54"/>
      <c r="H33" s="54"/>
      <c r="I33" s="54"/>
      <c r="J33" s="54"/>
      <c r="K33" s="54"/>
      <c r="L33" s="54"/>
    </row>
    <row r="34" spans="6:12" x14ac:dyDescent="0.25">
      <c r="F34" s="54"/>
      <c r="G34" s="54"/>
      <c r="H34" s="54"/>
      <c r="I34" s="54"/>
      <c r="J34" s="54"/>
      <c r="K34" s="54"/>
      <c r="L34" s="54"/>
    </row>
    <row r="35" spans="6:12" x14ac:dyDescent="0.25">
      <c r="F35" s="54"/>
      <c r="G35" s="54"/>
      <c r="H35" s="54"/>
      <c r="I35" s="54"/>
      <c r="J35" s="54"/>
      <c r="K35" s="54"/>
      <c r="L35" s="54"/>
    </row>
    <row r="36" spans="6:12" x14ac:dyDescent="0.25">
      <c r="F36" s="54"/>
      <c r="G36" s="54"/>
      <c r="H36" s="54"/>
      <c r="I36" s="54"/>
      <c r="J36" s="54"/>
      <c r="K36" s="54"/>
      <c r="L36" s="54"/>
    </row>
    <row r="37" spans="6:12" x14ac:dyDescent="0.25">
      <c r="F37" s="54"/>
      <c r="G37" s="54"/>
      <c r="H37" s="54"/>
      <c r="I37" s="54"/>
      <c r="J37" s="54"/>
      <c r="K37" s="54"/>
      <c r="L37" s="54"/>
    </row>
    <row r="38" spans="6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52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54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F13" sqref="F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55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'8'!D29</f>
        <v>156339</v>
      </c>
      <c r="E4" s="2">
        <f>'8'!E29</f>
        <v>940</v>
      </c>
      <c r="F4" s="2">
        <f>'8'!F29</f>
        <v>7080</v>
      </c>
      <c r="G4" s="2">
        <f>'8'!G29</f>
        <v>0</v>
      </c>
      <c r="H4" s="2">
        <f>'8'!H29</f>
        <v>780</v>
      </c>
      <c r="I4" s="2">
        <f>'8'!I29</f>
        <v>11</v>
      </c>
      <c r="J4" s="2">
        <f>'8'!J29</f>
        <v>14</v>
      </c>
      <c r="K4" s="2">
        <f>'8'!K29</f>
        <v>131</v>
      </c>
      <c r="L4" s="2">
        <f>'8'!L29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2021-11-08T08:50:07Z</dcterms:modified>
</cp:coreProperties>
</file>