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a4 Paper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Tonar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<sst xmlns="http://schemas.openxmlformats.org/spreadsheetml/2006/main" count="430" uniqueCount="229">
  <si>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</si>
  <si>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</si>
  <si>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</si>
  <si>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</si>
  <si>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</si>
  <si>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</si>
  <si>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</si>
  <si>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</si>
  <si>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</si>
  <si>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</si>
  <si>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</si>
  <si>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</si>
  <si>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</si>
  <si>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</si>
  <si>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</si>
  <si>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</si>
  <si>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</si>
  <si>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</si>
  <si>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</si>
  <si>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</si>
  <si>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</si>
  <si>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</si>
  <si>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</si>
  <si>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</si>
  <si>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</si>
  <si>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</si>
  <si>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</si>
  <si>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</si>
  <si>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</si>
  <si>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</si>
  <si>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</si>
  <si>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</si>
  <si>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</si>
  <si>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</si>
  <si>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</si>
  <si>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</si>
  <si>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</si>
  <si>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</si>
  <si>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</si>
  <si>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</si>
  <si>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</si>
  <si>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</si>
  <si>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</si>
  <si>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</si>
  <si>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</si>
  <si>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</si>
  <si>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</si>
  <si>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</si>
  <si>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</si>
  <si>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</si>
  <si>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</si>
  <si>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</si>
  <si>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</si>
  <si>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</si>
  <si>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</si>
  <si>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</si>
  <si>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</si>
  <si>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</si>
  <si>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</si>
  <si>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</si>
  <si>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</si>
  <si>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</si>
  <si>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</si>
  <si>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</si>
  <si>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</si>
  <si>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</si>
  <si>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</si>
  <si>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</si>
  <si>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</si>
  <si>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</si>
  <si>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</si>
  <si>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</si>
  <si>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</si>
  <si>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</si>
  <si>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</si>
  <si>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</si>
  <si>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</si>
  <si>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</si>
  <si>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</si>
  <si>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</si>
  <si>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</si>
  <si>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</si>
  <si>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</si>
  <si>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</si>
  <si>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</si>
  <si>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</si>
  <si>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</si>
  <si>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</si>
  <si>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</si>
  <si>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</si>
  <si>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</si>
  <si>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</si>
  <si>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</si>
  <si>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</si>
  <si>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</si>
  <si>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</si>
  <si>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</si>
  <si>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</si>
  <si>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</si>
  <si>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</si>
  <si>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</si>
  <si>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</si>
  <si>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</si>
  <si>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</si>
  <si>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</si>
  <si>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</si>
  <si>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</si>
  <si>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</si>
  <si>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</si>
  <si>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</si>
  <si>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</si>
  <si>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</si>
  <si>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</si>
  <si>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</si>
  <si>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</si>
  <si>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</si>
  <si>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</si>
  <si>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</si>
  <si>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</si>
  <si>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</si>
  <si>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</si>
  <si>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</si>
  <si>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</si>
  <si>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</si>
  <si>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</si>
  <si>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</si>
  <si>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</si>
  <si>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</si>
  <si>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</si>
  <si>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</si>
  <si>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</si>
  <si>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</si>
  <si>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</si>
  <si>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</si>
  <si>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</si>
  <si>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</si>
  <si>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</si>
  <si>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</si>
  <si>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</si>
  <si>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</si>
  <si>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</si>
  <si>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</si>
  <si>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</si>
  <si>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</si>
  <si>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</si>
  <si>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</si>
  <si>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</si>
  <si>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</si>
  <si>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</si>
  <si>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</si>
  <si>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</si>
  <si>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</si>
  <si>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</si>
  <si>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>Month :May''2021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</si>
  <si>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</si>
  <si>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</si>
  <si>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</si>
  <si>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</si>
  <si>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</si>
  <si>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</si>
  <si>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</si>
  <si>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</si>
  <si>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</si>
  <si>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</si>
  <si>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</si>
  <si>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</si>
  <si>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</si>
  <si>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</si>
  <si>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02.06.2021</t>
  </si>
  <si>
    <t>03.06.2021</t>
  </si>
  <si>
    <t>05.06.2021</t>
  </si>
  <si>
    <t>06.06.2021</t>
  </si>
  <si>
    <t>07.06.2021</t>
  </si>
  <si>
    <t>Sojol</t>
  </si>
  <si>
    <t>Arefin</t>
  </si>
  <si>
    <t>08.06,2021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</si>
  <si>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</si>
  <si>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</si>
  <si>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</si>
  <si>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</si>
  <si>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</si>
  <si>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</si>
  <si>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</si>
  <si>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</si>
  <si>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Date:</t>
  </si>
  <si>
    <t>17.06.2021</t>
  </si>
  <si>
    <t>19.06.2021</t>
  </si>
  <si>
    <t>20.06.2021</t>
  </si>
  <si>
    <t>21.06.2021</t>
  </si>
  <si>
    <t>22.06.2021</t>
  </si>
  <si>
    <t>23.06.2021</t>
  </si>
  <si>
    <t>24.06.2021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</si>
  <si>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</si>
  <si>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</si>
  <si>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</si>
  <si>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</si>
  <si>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</si>
  <si>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</si>
  <si>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</si>
  <si>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</si>
  <si>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</si>
  <si>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</si>
  <si>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</si>
  <si>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</si>
  <si>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</si>
  <si>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</si>
  <si>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</si>
  <si>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</si>
  <si>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</si>
  <si>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</si>
  <si>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</si>
  <si>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</si>
  <si>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</si>
  <si>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</si>
  <si>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</si>
  <si>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</si>
  <si>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</si>
  <si>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</si>
  <si>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</si>
  <si>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</si>
  <si>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</si>
  <si>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</si>
  <si>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</si>
  <si>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26.06.2021</t>
  </si>
  <si>
    <t>Date :27-06-2021</t>
  </si>
  <si>
    <t>27.06.2021</t>
  </si>
  <si>
    <t>26/27.06.2021</t>
  </si>
  <si>
    <t>.08% Less</t>
  </si>
  <si>
    <t>Date:27.06.2021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</si>
</sst>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50" t="s">
        <v>10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</row>
    <row r="2" spans="1:25" ht="18" x14ac:dyDescent="0.25">
      <c r="A2" s="351" t="s">
        <v>17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</row>
    <row r="3" spans="1:25" s="93" customFormat="1" ht="16.5" thickBot="1" x14ac:dyDescent="0.3">
      <c r="A3" s="358" t="s">
        <v>153</v>
      </c>
      <c r="B3" s="359"/>
      <c r="C3" s="359"/>
      <c r="D3" s="359"/>
      <c r="E3" s="359"/>
      <c r="F3" s="359"/>
      <c r="G3" s="359"/>
      <c r="H3" s="359"/>
      <c r="I3" s="359"/>
      <c r="J3" s="359"/>
      <c r="K3" s="359"/>
      <c r="L3" s="359"/>
      <c r="M3" s="359"/>
      <c r="N3" s="359"/>
      <c r="O3" s="359"/>
      <c r="P3" s="359"/>
      <c r="Q3" s="359"/>
      <c r="R3" s="360"/>
      <c r="T3" s="94"/>
      <c r="U3" s="95"/>
      <c r="V3" s="95"/>
      <c r="W3" s="95"/>
      <c r="X3" s="95"/>
      <c r="Y3" s="96"/>
    </row>
    <row r="4" spans="1:25" s="96" customFormat="1" x14ac:dyDescent="0.25">
      <c r="A4" s="352" t="s">
        <v>18</v>
      </c>
      <c r="B4" s="354" t="s">
        <v>19</v>
      </c>
      <c r="C4" s="354" t="s">
        <v>20</v>
      </c>
      <c r="D4" s="348" t="s">
        <v>21</v>
      </c>
      <c r="E4" s="348" t="s">
        <v>162</v>
      </c>
      <c r="F4" s="348" t="s">
        <v>22</v>
      </c>
      <c r="G4" s="348" t="s">
        <v>23</v>
      </c>
      <c r="H4" s="348" t="s">
        <v>24</v>
      </c>
      <c r="I4" s="348" t="s">
        <v>25</v>
      </c>
      <c r="J4" s="348" t="s">
        <v>26</v>
      </c>
      <c r="K4" s="361" t="s">
        <v>27</v>
      </c>
      <c r="L4" s="340" t="s">
        <v>28</v>
      </c>
      <c r="M4" s="342" t="s">
        <v>29</v>
      </c>
      <c r="N4" s="344" t="s">
        <v>9</v>
      </c>
      <c r="O4" s="346" t="s">
        <v>30</v>
      </c>
      <c r="P4" s="340" t="s">
        <v>122</v>
      </c>
      <c r="Q4" s="356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53"/>
      <c r="B5" s="355"/>
      <c r="C5" s="355"/>
      <c r="D5" s="349"/>
      <c r="E5" s="349"/>
      <c r="F5" s="349"/>
      <c r="G5" s="349"/>
      <c r="H5" s="349"/>
      <c r="I5" s="349"/>
      <c r="J5" s="349"/>
      <c r="K5" s="362"/>
      <c r="L5" s="341"/>
      <c r="M5" s="343"/>
      <c r="N5" s="345"/>
      <c r="O5" s="347"/>
      <c r="P5" s="341"/>
      <c r="Q5" s="357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166</v>
      </c>
      <c r="B6" s="296"/>
      <c r="C6" s="297"/>
      <c r="D6" s="297"/>
      <c r="E6" s="297"/>
      <c r="F6" s="297"/>
      <c r="G6" s="297">
        <v>1400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1400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168</v>
      </c>
      <c r="B7" s="296"/>
      <c r="C7" s="297"/>
      <c r="D7" s="297">
        <v>210</v>
      </c>
      <c r="E7" s="297"/>
      <c r="F7" s="297"/>
      <c r="G7" s="297">
        <v>1463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1673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169</v>
      </c>
      <c r="B8" s="299"/>
      <c r="C8" s="300"/>
      <c r="D8" s="300">
        <v>650</v>
      </c>
      <c r="E8" s="300"/>
      <c r="F8" s="300"/>
      <c r="G8" s="300">
        <v>1730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2380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170</v>
      </c>
      <c r="B9" s="299"/>
      <c r="C9" s="300"/>
      <c r="D9" s="300"/>
      <c r="E9" s="300"/>
      <c r="F9" s="300"/>
      <c r="G9" s="300">
        <v>1863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1863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 t="s">
        <v>171</v>
      </c>
      <c r="B10" s="299"/>
      <c r="C10" s="300"/>
      <c r="D10" s="300"/>
      <c r="E10" s="300"/>
      <c r="F10" s="300"/>
      <c r="G10" s="300">
        <v>1859</v>
      </c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1859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 t="s">
        <v>172</v>
      </c>
      <c r="B11" s="299"/>
      <c r="C11" s="300">
        <v>400</v>
      </c>
      <c r="D11" s="300"/>
      <c r="E11" s="300"/>
      <c r="F11" s="300"/>
      <c r="G11" s="300">
        <v>1802</v>
      </c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2202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 t="s">
        <v>175</v>
      </c>
      <c r="B12" s="299"/>
      <c r="C12" s="300">
        <v>400</v>
      </c>
      <c r="D12" s="300"/>
      <c r="E12" s="300"/>
      <c r="F12" s="300"/>
      <c r="G12" s="300">
        <v>1981</v>
      </c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2381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 t="s">
        <v>177</v>
      </c>
      <c r="B13" s="299"/>
      <c r="C13" s="300"/>
      <c r="D13" s="300"/>
      <c r="E13" s="300"/>
      <c r="F13" s="300"/>
      <c r="G13" s="300">
        <v>1311</v>
      </c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1311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 t="s">
        <v>178</v>
      </c>
      <c r="B14" s="299"/>
      <c r="C14" s="300">
        <v>400</v>
      </c>
      <c r="D14" s="300"/>
      <c r="E14" s="300">
        <v>530</v>
      </c>
      <c r="F14" s="300"/>
      <c r="G14" s="300">
        <v>1914</v>
      </c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2844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 t="s">
        <v>179</v>
      </c>
      <c r="B15" s="299"/>
      <c r="C15" s="300"/>
      <c r="D15" s="300"/>
      <c r="E15" s="300"/>
      <c r="F15" s="300"/>
      <c r="G15" s="300">
        <v>1892</v>
      </c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1892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 t="s">
        <v>180</v>
      </c>
      <c r="B16" s="299"/>
      <c r="C16" s="300">
        <v>400</v>
      </c>
      <c r="D16" s="300"/>
      <c r="E16" s="300"/>
      <c r="F16" s="300"/>
      <c r="G16" s="300">
        <v>1891</v>
      </c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2291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 t="s">
        <v>181</v>
      </c>
      <c r="B17" s="299"/>
      <c r="C17" s="300"/>
      <c r="D17" s="300"/>
      <c r="E17" s="300">
        <v>50</v>
      </c>
      <c r="F17" s="300"/>
      <c r="G17" s="300">
        <v>1911</v>
      </c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1961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 t="s">
        <v>182</v>
      </c>
      <c r="B18" s="299"/>
      <c r="C18" s="300"/>
      <c r="D18" s="300"/>
      <c r="E18" s="300"/>
      <c r="F18" s="300"/>
      <c r="G18" s="300">
        <v>1979</v>
      </c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1979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 t="s">
        <v>183</v>
      </c>
      <c r="B19" s="299"/>
      <c r="C19" s="300"/>
      <c r="D19" s="300"/>
      <c r="E19" s="300"/>
      <c r="F19" s="300"/>
      <c r="G19" s="300">
        <v>1801</v>
      </c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1801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 t="s">
        <v>185</v>
      </c>
      <c r="B20" s="299"/>
      <c r="C20" s="300"/>
      <c r="D20" s="300"/>
      <c r="E20" s="300"/>
      <c r="F20" s="300"/>
      <c r="G20" s="300">
        <v>2160</v>
      </c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2160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 t="s">
        <v>186</v>
      </c>
      <c r="B21" s="299"/>
      <c r="C21" s="300"/>
      <c r="D21" s="300"/>
      <c r="E21" s="300"/>
      <c r="F21" s="300"/>
      <c r="G21" s="300">
        <v>1799</v>
      </c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1799</v>
      </c>
      <c r="S21" s="101"/>
      <c r="T21" s="66"/>
    </row>
    <row r="22" spans="1:24" s="100" customFormat="1" x14ac:dyDescent="0.25">
      <c r="A22" s="295" t="s">
        <v>187</v>
      </c>
      <c r="B22" s="299"/>
      <c r="C22" s="300"/>
      <c r="D22" s="300"/>
      <c r="E22" s="300"/>
      <c r="F22" s="300"/>
      <c r="G22" s="300">
        <v>3494</v>
      </c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3494</v>
      </c>
      <c r="S22" s="101"/>
      <c r="T22" s="66"/>
    </row>
    <row r="23" spans="1:24" s="102" customFormat="1" x14ac:dyDescent="0.25">
      <c r="A23" s="295" t="s">
        <v>188</v>
      </c>
      <c r="B23" s="299"/>
      <c r="C23" s="300">
        <v>800</v>
      </c>
      <c r="D23" s="300"/>
      <c r="E23" s="300"/>
      <c r="F23" s="300"/>
      <c r="G23" s="300">
        <v>1641</v>
      </c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2441</v>
      </c>
      <c r="S23" s="105"/>
      <c r="T23" s="66"/>
    </row>
    <row r="24" spans="1:24" s="100" customFormat="1" x14ac:dyDescent="0.25">
      <c r="A24" s="295" t="s">
        <v>189</v>
      </c>
      <c r="B24" s="299"/>
      <c r="C24" s="300">
        <v>400</v>
      </c>
      <c r="D24" s="300"/>
      <c r="E24" s="300"/>
      <c r="F24" s="300"/>
      <c r="G24" s="300">
        <v>1746</v>
      </c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2146</v>
      </c>
      <c r="S24" s="101"/>
      <c r="T24" s="66"/>
      <c r="V24" s="106"/>
      <c r="W24" s="106"/>
      <c r="X24" s="106"/>
    </row>
    <row r="25" spans="1:24" s="102" customFormat="1" x14ac:dyDescent="0.25">
      <c r="A25" s="295" t="s">
        <v>190</v>
      </c>
      <c r="B25" s="299"/>
      <c r="C25" s="300"/>
      <c r="D25" s="300"/>
      <c r="E25" s="300"/>
      <c r="F25" s="300"/>
      <c r="G25" s="300">
        <v>1151</v>
      </c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1151</v>
      </c>
      <c r="S25" s="105"/>
      <c r="T25" s="66"/>
    </row>
    <row r="26" spans="1:24" s="100" customFormat="1" x14ac:dyDescent="0.25">
      <c r="A26" s="295" t="s">
        <v>191</v>
      </c>
      <c r="B26" s="299"/>
      <c r="C26" s="300"/>
      <c r="D26" s="300"/>
      <c r="E26" s="300"/>
      <c r="F26" s="300"/>
      <c r="G26" s="300">
        <v>1609</v>
      </c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1609</v>
      </c>
      <c r="S26" s="101"/>
      <c r="T26" s="66"/>
    </row>
    <row r="27" spans="1:24" s="100" customFormat="1" x14ac:dyDescent="0.25">
      <c r="A27" s="295" t="s">
        <v>223</v>
      </c>
      <c r="B27" s="299"/>
      <c r="C27" s="300"/>
      <c r="D27" s="300"/>
      <c r="E27" s="300">
        <v>120</v>
      </c>
      <c r="F27" s="300"/>
      <c r="G27" s="300">
        <v>2352</v>
      </c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2472</v>
      </c>
      <c r="S27" s="101"/>
      <c r="T27" s="66"/>
    </row>
    <row r="28" spans="1:24" s="100" customFormat="1" x14ac:dyDescent="0.25">
      <c r="A28" s="300" t="s">
        <v>225</v>
      </c>
      <c r="B28" s="299"/>
      <c r="C28" s="300"/>
      <c r="D28" s="300"/>
      <c r="E28" s="300">
        <v>60</v>
      </c>
      <c r="F28" s="300"/>
      <c r="G28" s="300">
        <v>2321</v>
      </c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2381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2800</v>
      </c>
      <c r="D37" s="292">
        <f t="shared" si="1"/>
        <v>860</v>
      </c>
      <c r="E37" s="292">
        <f t="shared" si="1"/>
        <v>760</v>
      </c>
      <c r="F37" s="292">
        <f t="shared" si="1"/>
        <v>0</v>
      </c>
      <c r="G37" s="292">
        <f t="shared" si="1"/>
        <v>43070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47490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6" activePane="bottomLeft" state="frozen"/>
      <selection pane="bottomLeft" activeCell="D30" sqref="D30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73894</v>
      </c>
      <c r="C4" s="47"/>
      <c r="D4" s="42">
        <f>B4-C4</f>
        <v>73894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73894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166</v>
      </c>
      <c r="B6" s="47">
        <v>599000</v>
      </c>
      <c r="C6" s="43">
        <v>600000</v>
      </c>
      <c r="D6" s="42">
        <f t="shared" si="0"/>
        <v>72894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168</v>
      </c>
      <c r="B7" s="47">
        <v>202000</v>
      </c>
      <c r="C7" s="43">
        <v>0</v>
      </c>
      <c r="D7" s="42">
        <f>D6+B7-C7</f>
        <v>274894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169</v>
      </c>
      <c r="B8" s="55">
        <v>149000</v>
      </c>
      <c r="C8" s="56">
        <v>300000</v>
      </c>
      <c r="D8" s="42">
        <f t="shared" si="0"/>
        <v>123894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170</v>
      </c>
      <c r="B9" s="55">
        <v>0</v>
      </c>
      <c r="C9" s="56">
        <v>0</v>
      </c>
      <c r="D9" s="42">
        <f t="shared" si="0"/>
        <v>123894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171</v>
      </c>
      <c r="B10" s="55">
        <v>444000</v>
      </c>
      <c r="C10" s="62">
        <v>500000</v>
      </c>
      <c r="D10" s="42">
        <f>D9+B10-C10</f>
        <v>67894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172</v>
      </c>
      <c r="B11" s="59">
        <v>290000</v>
      </c>
      <c r="C11" s="62">
        <v>0</v>
      </c>
      <c r="D11" s="42">
        <f t="shared" si="0"/>
        <v>357894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 t="s">
        <v>176</v>
      </c>
      <c r="B12" s="59">
        <v>250000</v>
      </c>
      <c r="C12" s="56">
        <v>295163</v>
      </c>
      <c r="D12" s="42">
        <f t="shared" si="0"/>
        <v>312731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 t="s">
        <v>176</v>
      </c>
      <c r="B13" s="61">
        <v>0</v>
      </c>
      <c r="C13" s="62">
        <v>300000</v>
      </c>
      <c r="D13" s="47">
        <f t="shared" si="0"/>
        <v>12731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 t="s">
        <v>177</v>
      </c>
      <c r="B14" s="62">
        <v>202000</v>
      </c>
      <c r="C14" s="62">
        <v>0</v>
      </c>
      <c r="D14" s="42">
        <f>D13+B14-C14</f>
        <v>214731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 t="s">
        <v>178</v>
      </c>
      <c r="B15" s="43">
        <v>115000</v>
      </c>
      <c r="C15" s="62">
        <v>300000</v>
      </c>
      <c r="D15" s="42">
        <f>D14+B15-C15</f>
        <v>29731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 t="s">
        <v>179</v>
      </c>
      <c r="B16" s="332">
        <v>0</v>
      </c>
      <c r="C16" s="333">
        <v>0</v>
      </c>
      <c r="D16" s="332">
        <f t="shared" si="0"/>
        <v>29731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 t="s">
        <v>180</v>
      </c>
      <c r="B17" s="332">
        <v>500000</v>
      </c>
      <c r="C17" s="335">
        <v>500000</v>
      </c>
      <c r="D17" s="332">
        <f t="shared" si="0"/>
        <v>29731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 t="s">
        <v>181</v>
      </c>
      <c r="B18" s="336">
        <v>227000</v>
      </c>
      <c r="C18" s="337">
        <v>0</v>
      </c>
      <c r="D18" s="332">
        <f t="shared" si="0"/>
        <v>256731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 t="s">
        <v>182</v>
      </c>
      <c r="B19" s="336">
        <v>234000</v>
      </c>
      <c r="C19" s="337">
        <v>400000</v>
      </c>
      <c r="D19" s="332">
        <f t="shared" si="0"/>
        <v>90731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 t="s">
        <v>183</v>
      </c>
      <c r="B20" s="336">
        <v>261000</v>
      </c>
      <c r="C20" s="333">
        <v>0</v>
      </c>
      <c r="D20" s="332">
        <f t="shared" si="0"/>
        <v>351731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 t="s">
        <v>185</v>
      </c>
      <c r="B21" s="332">
        <v>199000</v>
      </c>
      <c r="C21" s="335">
        <v>500000</v>
      </c>
      <c r="D21" s="332">
        <f t="shared" si="0"/>
        <v>50731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 t="s">
        <v>186</v>
      </c>
      <c r="B22" s="332">
        <v>0</v>
      </c>
      <c r="C22" s="335">
        <v>0</v>
      </c>
      <c r="D22" s="332">
        <f t="shared" si="0"/>
        <v>50731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 t="s">
        <v>187</v>
      </c>
      <c r="B23" s="332">
        <v>800000</v>
      </c>
      <c r="C23" s="335">
        <v>800000</v>
      </c>
      <c r="D23" s="332">
        <f t="shared" si="0"/>
        <v>50731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 t="s">
        <v>188</v>
      </c>
      <c r="B24" s="47">
        <v>503000</v>
      </c>
      <c r="C24" s="43">
        <v>450000</v>
      </c>
      <c r="D24" s="42">
        <f t="shared" si="0"/>
        <v>103731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 t="s">
        <v>189</v>
      </c>
      <c r="B25" s="47">
        <v>386000</v>
      </c>
      <c r="C25" s="43">
        <v>400000</v>
      </c>
      <c r="D25" s="42">
        <f t="shared" si="0"/>
        <v>89731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 t="s">
        <v>190</v>
      </c>
      <c r="B26" s="47">
        <v>198000</v>
      </c>
      <c r="C26" s="56">
        <v>200000</v>
      </c>
      <c r="D26" s="42">
        <f t="shared" si="0"/>
        <v>87731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 t="s">
        <v>191</v>
      </c>
      <c r="B27" s="47">
        <v>0</v>
      </c>
      <c r="C27" s="56">
        <v>0</v>
      </c>
      <c r="D27" s="42">
        <f>D26+B27-C27</f>
        <v>87731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 t="s">
        <v>223</v>
      </c>
      <c r="B28" s="47">
        <v>0</v>
      </c>
      <c r="C28" s="43">
        <v>0</v>
      </c>
      <c r="D28" s="42">
        <f>D27+B28-C28</f>
        <v>87731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 t="s">
        <v>225</v>
      </c>
      <c r="B29" s="47">
        <v>720000</v>
      </c>
      <c r="C29" s="56">
        <v>300000</v>
      </c>
      <c r="D29" s="42">
        <f>D28+B29-C29</f>
        <v>507731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 t="s">
        <v>225</v>
      </c>
      <c r="B30" s="47">
        <v>0</v>
      </c>
      <c r="C30" s="43">
        <v>450000</v>
      </c>
      <c r="D30" s="42">
        <f t="shared" si="0"/>
        <v>57731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57731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57731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57731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57731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57731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57731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57731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57731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57731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57731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57731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57731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57731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57731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57731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57731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57731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57731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57731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57731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57731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57731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57731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57731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57731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57731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57731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57731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57731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57731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57731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57731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57731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57731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57731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57731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57731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57731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57731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57731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57731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57731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57731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57731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57731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57731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57731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57731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57731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57731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57731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57731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6352894</v>
      </c>
      <c r="C83" s="43">
        <f>SUM(C4:C77)</f>
        <v>6295163</v>
      </c>
      <c r="D83" s="79">
        <f>D82</f>
        <v>57731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E23" sqref="E23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161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228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1799448.0615000001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63887.061499999996</v>
      </c>
      <c r="D8" s="381"/>
      <c r="E8" s="27" t="s">
        <v>4</v>
      </c>
      <c r="F8" s="82">
        <v>57731</v>
      </c>
      <c r="G8" s="3"/>
      <c r="I8" s="19">
        <v>197139</v>
      </c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324360</v>
      </c>
      <c r="G9" s="3"/>
      <c r="I9" s="19">
        <v>110639</v>
      </c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47490</v>
      </c>
      <c r="D10" s="381"/>
      <c r="E10" s="27" t="s">
        <v>2</v>
      </c>
      <c r="F10" s="84">
        <v>228596</v>
      </c>
      <c r="G10" s="3"/>
      <c r="K10" s="126" t="s">
        <v>158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160</v>
      </c>
      <c r="F11" s="160">
        <v>106262</v>
      </c>
      <c r="G11" s="20"/>
      <c r="K11" s="312" t="s">
        <v>159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166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500000</v>
      </c>
      <c r="G13" s="117"/>
      <c r="H13" s="118"/>
      <c r="I13" s="21">
        <f>C17-F17</f>
        <v>0</v>
      </c>
      <c r="J13" s="118"/>
      <c r="K13" s="120" t="s">
        <v>165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16397.061499999996</v>
      </c>
      <c r="D14" s="381"/>
      <c r="E14" s="27" t="s">
        <v>16</v>
      </c>
      <c r="F14" s="84"/>
      <c r="G14" s="20"/>
      <c r="K14" s="120" t="s">
        <v>121</v>
      </c>
      <c r="L14" s="159" t="s">
        <v>139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124</v>
      </c>
      <c r="L15" s="159" t="s">
        <v>92</v>
      </c>
      <c r="M15" s="161"/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5547</v>
      </c>
    </row>
    <row r="17" spans="2:13" ht="21.75" x14ac:dyDescent="0.25">
      <c r="B17" s="81" t="s">
        <v>38</v>
      </c>
      <c r="C17" s="28">
        <f>C7+C14+C12-C15-C13</f>
        <v>2016397.0615000001</v>
      </c>
      <c r="D17" s="381"/>
      <c r="E17" s="27" t="s">
        <v>3</v>
      </c>
      <c r="F17" s="84">
        <f>F7+F8+F9+F10+F11+F12+F14-F13+F15</f>
        <v>2016397.0614999998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>
        <v>7989</v>
      </c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>
        <v>449</v>
      </c>
    </row>
    <row r="21" spans="2:13" x14ac:dyDescent="0.25">
      <c r="C21" s="8"/>
      <c r="D21" s="25"/>
      <c r="E21" s="13"/>
      <c r="G21" s="24"/>
      <c r="K21" s="80" t="s">
        <v>152</v>
      </c>
      <c r="L21" s="80" t="s">
        <v>99</v>
      </c>
      <c r="M21" s="80">
        <v>7421</v>
      </c>
    </row>
    <row r="22" spans="2:13" x14ac:dyDescent="0.25">
      <c r="C22" s="8"/>
      <c r="D22" s="25"/>
      <c r="E22" s="13"/>
      <c r="G22" s="24"/>
      <c r="K22" s="80" t="s">
        <v>148</v>
      </c>
      <c r="L22" s="80" t="s">
        <v>99</v>
      </c>
      <c r="M22" s="80">
        <v>5231</v>
      </c>
    </row>
    <row r="23" spans="2:13" x14ac:dyDescent="0.25">
      <c r="C23" s="8"/>
      <c r="D23" s="25"/>
      <c r="E23" s="13"/>
      <c r="G23" s="24"/>
      <c r="K23" s="80" t="s">
        <v>137</v>
      </c>
      <c r="L23" s="80" t="s">
        <v>99</v>
      </c>
      <c r="M23" s="80">
        <v>6369</v>
      </c>
    </row>
    <row r="24" spans="2:13" x14ac:dyDescent="0.25">
      <c r="C24" s="8"/>
      <c r="D24" s="25"/>
      <c r="G24" s="24"/>
      <c r="K24" s="284" t="s">
        <v>187</v>
      </c>
      <c r="L24" s="80" t="s">
        <v>99</v>
      </c>
      <c r="M24" s="80">
        <v>8253</v>
      </c>
    </row>
    <row r="25" spans="2:13" x14ac:dyDescent="0.25">
      <c r="C25" s="8"/>
      <c r="D25" s="25"/>
      <c r="G25" s="24"/>
      <c r="K25" s="284" t="s">
        <v>226</v>
      </c>
      <c r="L25" s="80" t="s">
        <v>227</v>
      </c>
      <c r="M25" s="80">
        <v>4209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106262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G13" sqref="G13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224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v>140</v>
      </c>
      <c r="O8" s="143">
        <v>10</v>
      </c>
      <c r="P8" s="143">
        <v>25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v>92</v>
      </c>
      <c r="O9" s="143">
        <v>5</v>
      </c>
      <c r="P9" s="143">
        <v>25</v>
      </c>
      <c r="Q9" s="141"/>
      <c r="R9" s="122"/>
      <c r="T9" s="161" t="s">
        <v>126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130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>
        <v>115</v>
      </c>
      <c r="O10" s="147"/>
      <c r="P10" s="143"/>
      <c r="Q10" s="148"/>
      <c r="T10" s="161" t="s">
        <v>127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164</v>
      </c>
      <c r="T11" s="161" t="s">
        <v>136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151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>
        <v>150</v>
      </c>
      <c r="G13" s="141"/>
      <c r="H13" s="141"/>
      <c r="I13" s="141"/>
      <c r="J13" s="145"/>
      <c r="K13" s="145"/>
      <c r="L13" s="141"/>
      <c r="M13" s="142"/>
      <c r="N13" s="143">
        <v>33</v>
      </c>
      <c r="O13" s="143">
        <v>15</v>
      </c>
      <c r="P13" s="143">
        <v>15</v>
      </c>
      <c r="Q13" s="148"/>
      <c r="T13" s="161" t="s">
        <v>167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130</v>
      </c>
      <c r="G17" s="141">
        <v>170</v>
      </c>
      <c r="H17" s="145">
        <v>320</v>
      </c>
      <c r="I17" s="141">
        <v>40</v>
      </c>
      <c r="J17" s="145"/>
      <c r="K17" s="145"/>
      <c r="L17" s="141"/>
      <c r="M17" s="142"/>
      <c r="N17" s="143">
        <v>39</v>
      </c>
      <c r="O17" s="143">
        <v>19</v>
      </c>
      <c r="P17" s="143">
        <v>11</v>
      </c>
      <c r="Q17" s="148"/>
      <c r="T17" s="226" t="s">
        <v>31</v>
      </c>
      <c r="U17" s="226">
        <f>SUM(U7:U16)</f>
        <v>2047</v>
      </c>
      <c r="V17" s="226">
        <f>SUM(V7:V16)</f>
        <v>390977</v>
      </c>
    </row>
    <row r="18" spans="1:22" ht="18.75" x14ac:dyDescent="0.25">
      <c r="A18" s="127">
        <v>12</v>
      </c>
      <c r="B18" s="140" t="s">
        <v>140</v>
      </c>
      <c r="C18" s="125" t="s">
        <v>141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129</v>
      </c>
      <c r="U19" s="397"/>
      <c r="V19" s="397"/>
    </row>
    <row r="20" spans="1:22" ht="18.75" x14ac:dyDescent="0.25">
      <c r="A20" s="127">
        <v>14</v>
      </c>
      <c r="B20" s="140" t="s">
        <v>143</v>
      </c>
      <c r="C20" s="129" t="s">
        <v>142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145</v>
      </c>
      <c r="C21" s="124" t="s">
        <v>144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128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146</v>
      </c>
      <c r="C22" s="124" t="s">
        <v>173</v>
      </c>
      <c r="D22" s="151"/>
      <c r="E22" s="139"/>
      <c r="F22" s="141"/>
      <c r="G22" s="141"/>
      <c r="H22" s="145">
        <v>250</v>
      </c>
      <c r="I22" s="141"/>
      <c r="J22" s="145"/>
      <c r="K22" s="145"/>
      <c r="L22" s="141"/>
      <c r="M22" s="142"/>
      <c r="N22" s="143"/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138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147</v>
      </c>
      <c r="C24" s="124" t="s">
        <v>140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174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149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150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3</v>
      </c>
      <c r="O28" s="143">
        <v>1</v>
      </c>
      <c r="P28" s="143"/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540</v>
      </c>
      <c r="G29" s="174">
        <f t="shared" si="0"/>
        <v>560</v>
      </c>
      <c r="H29" s="174">
        <f t="shared" si="0"/>
        <v>1170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566</v>
      </c>
      <c r="O29" s="174">
        <f t="shared" si="0"/>
        <v>102</v>
      </c>
      <c r="P29" s="174">
        <f t="shared" si="0"/>
        <v>105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131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topLeftCell="A2" workbookViewId="0">
      <selection activeCell="Z17" sqref="Z17:AB24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184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125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154</v>
      </c>
      <c r="C5" s="426"/>
      <c r="D5" s="309" t="s">
        <v>134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135</v>
      </c>
      <c r="B6" s="423" t="s">
        <v>157</v>
      </c>
      <c r="C6" s="423"/>
      <c r="D6" s="311" t="s">
        <v>156</v>
      </c>
      <c r="E6" s="424" t="s">
        <v>155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132</v>
      </c>
      <c r="C7" s="307" t="s">
        <v>56</v>
      </c>
      <c r="D7" s="307" t="s">
        <v>55</v>
      </c>
      <c r="E7" s="307" t="s">
        <v>31</v>
      </c>
      <c r="F7" s="307" t="s">
        <v>133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N16" sqref="N1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192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193</v>
      </c>
      <c r="C8" s="124" t="s">
        <v>213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194</v>
      </c>
      <c r="C9" s="124" t="s">
        <v>144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195</v>
      </c>
      <c r="C10" s="124" t="s">
        <v>214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196</v>
      </c>
      <c r="C11" s="124" t="s">
        <v>215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197</v>
      </c>
      <c r="C12" s="124" t="s">
        <v>216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198</v>
      </c>
      <c r="C13" s="124" t="s">
        <v>150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199</v>
      </c>
      <c r="C14" s="124" t="s">
        <v>149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200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201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202</v>
      </c>
      <c r="C17" s="125" t="s">
        <v>217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</row>
    <row r="18" spans="1:17" ht="18.75" x14ac:dyDescent="0.25">
      <c r="A18" s="124">
        <v>12</v>
      </c>
      <c r="B18" s="140" t="s">
        <v>203</v>
      </c>
      <c r="C18" s="124" t="s">
        <v>218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204</v>
      </c>
      <c r="C19" s="129" t="s">
        <v>219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205</v>
      </c>
      <c r="C20" s="124" t="s">
        <v>220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206</v>
      </c>
      <c r="C21" s="124" t="s">
        <v>221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207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208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209</v>
      </c>
      <c r="C24" s="124" t="s">
        <v>140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210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211</v>
      </c>
      <c r="C26" s="339" t="s">
        <v>222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212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0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2021-06-17T07:17:57Z</cp:lastPrinted>
  <dcterms:created xsi:type="dcterms:W3CDTF">2015-12-02T06:31:52Z</dcterms:created>
  <dcterms:modified xsi:type="dcterms:W3CDTF">2021-06-28T07:57:15Z</dcterms:modified>
</cp:coreProperties>
</file>