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P29" i="50"/>
  <c r="M29" i="50"/>
  <c r="L29" i="50"/>
  <c r="K29" i="50"/>
  <c r="J29" i="50"/>
  <c r="I29" i="50"/>
  <c r="H29" i="50"/>
  <c r="G29" i="50"/>
  <c r="F29" i="50"/>
  <c r="E29" i="50"/>
  <c r="D29" i="50"/>
  <c r="H11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klip File+Marker Pen+Red Pen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Jharu+Harpic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Tissue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Girish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<sst xmlns="http://schemas.openxmlformats.org/spreadsheetml/2006/main" count="349" uniqueCount="175">
  <si>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</si>
  <si>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</si>
  <si>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</si>
  <si>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</si>
  <si>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</si>
  <si>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</si>
  <si>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</si>
  <si>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</si>
  <si>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</si>
  <si>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</si>
  <si>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</si>
  <si>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</si>
  <si>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</si>
  <si>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</si>
  <si>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</si>
  <si>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</si>
  <si>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</si>
  <si>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</si>
  <si>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</si>
  <si>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</si>
  <si>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</si>
  <si>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</si>
  <si>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</si>
  <si>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</si>
  <si>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</si>
  <si>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</si>
  <si>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</si>
  <si>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</si>
  <si>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</si>
  <si>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</si>
  <si>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</si>
  <si>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</si>
  <si>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</si>
  <si>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</si>
  <si>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</si>
  <si>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</si>
  <si>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</si>
  <si>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</si>
  <si>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</si>
  <si>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</si>
  <si>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</si>
  <si>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</si>
  <si>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</si>
  <si>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</si>
  <si>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</si>
  <si>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</si>
  <si>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</si>
  <si>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</si>
  <si>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</si>
  <si>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</si>
  <si>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</si>
  <si>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</si>
  <si>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</si>
  <si>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</si>
  <si>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</si>
  <si>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</si>
  <si>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</si>
  <si>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</si>
  <si>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</si>
  <si>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</si>
  <si>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</si>
  <si>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</si>
  <si>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</si>
  <si>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</si>
  <si>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</si>
  <si>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</si>
  <si>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</si>
  <si>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</si>
  <si>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</si>
  <si>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</si>
  <si>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</si>
  <si>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</si>
  <si>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</si>
  <si>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</si>
  <si>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</si>
  <si>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</si>
  <si>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</si>
  <si>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</si>
  <si>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</si>
  <si>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</si>
  <si>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</si>
  <si>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</si>
  <si>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</si>
  <si>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</si>
  <si>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</si>
  <si>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</si>
  <si>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</si>
  <si>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</si>
  <si>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</si>
  <si>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</si>
  <si>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</si>
  <si>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</si>
  <si>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</si>
  <si>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</si>
  <si>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</si>
  <si>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</si>
  <si>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</si>
  <si>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</si>
  <si>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</si>
  <si>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</si>
  <si>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</si>
  <si>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</si>
  <si>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</si>
  <si>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</si>
  <si>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</si>
  <si>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</si>
  <si>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</si>
  <si>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</si>
  <si>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</si>
  <si>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</si>
  <si>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</si>
  <si>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</si>
  <si>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</si>
  <si>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</si>
  <si>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</si>
  <si>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</si>
  <si>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</si>
  <si>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</si>
  <si>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</si>
  <si>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</si>
  <si>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</si>
  <si>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</si>
  <si>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</si>
  <si>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</si>
  <si>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</si>
  <si>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</si>
  <si>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</si>
  <si>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</si>
  <si>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</si>
  <si>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02.03.2021</t>
  </si>
  <si>
    <t>Rijvi C</t>
  </si>
  <si>
    <t>Saon C</t>
  </si>
  <si>
    <t>03.02.2021</t>
  </si>
  <si>
    <t>03.03.2021</t>
  </si>
  <si>
    <t>04.03.2021</t>
  </si>
  <si>
    <t>Date:07.03.2021</t>
  </si>
  <si>
    <t>06.03.2021</t>
  </si>
  <si>
    <t>07.03.2021</t>
  </si>
  <si>
    <t>08.03.2021</t>
  </si>
  <si>
    <t>09.03.2021</t>
  </si>
  <si>
    <t>10.03.2021</t>
  </si>
  <si>
    <t>11.03.2021</t>
  </si>
  <si>
    <t>13.03.2021</t>
  </si>
  <si>
    <t>28.02.2021</t>
  </si>
  <si>
    <t>14.03.2021</t>
  </si>
  <si>
    <t>Jilani</t>
  </si>
  <si>
    <t>Tuhin&amp; Jilani Paid</t>
  </si>
  <si>
    <t>sim(109+28)</t>
  </si>
  <si>
    <t>15.03.2021</t>
  </si>
  <si>
    <t>16.03.2021</t>
  </si>
  <si>
    <t>18.03.2021</t>
  </si>
  <si>
    <t>20.03.2021</t>
  </si>
  <si>
    <t xml:space="preserve">Mim </t>
  </si>
  <si>
    <t>21.03.2021</t>
  </si>
  <si>
    <t>22.03.2021</t>
  </si>
  <si>
    <t>23.03.2021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</si>
  <si>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</si>
  <si>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</si>
  <si>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</si>
  <si>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</si>
  <si>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</si>
  <si>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</si>
  <si>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</si>
  <si>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</si>
  <si>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</si>
  <si>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</si>
  <si>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24.03.2021</t>
  </si>
  <si>
    <t>Date :25-03-2021</t>
  </si>
  <si>
    <t>25.03.2021</t>
  </si>
  <si>
    <t>27.03.2021</t>
  </si>
  <si>
    <t>28.03.2021</t>
  </si>
  <si>
    <t>29.03.2021</t>
  </si>
  <si>
    <t>Date:31.03.2021</t>
  </si>
  <si>
    <t>30.03.2021</t>
  </si>
  <si>
    <t>Date:30.03.2021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</si>
</sst>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0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23" t="s">
        <v>10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</row>
    <row r="2" spans="1:25" ht="18" x14ac:dyDescent="0.25">
      <c r="A2" s="324" t="s">
        <v>17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</row>
    <row r="3" spans="1:25" s="99" customFormat="1" ht="16.5" thickBot="1" x14ac:dyDescent="0.3">
      <c r="A3" s="333" t="s">
        <v>18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5"/>
      <c r="T3" s="100"/>
      <c r="U3" s="101"/>
      <c r="V3" s="101"/>
      <c r="W3" s="101"/>
      <c r="X3" s="101"/>
      <c r="Y3" s="102"/>
    </row>
    <row r="4" spans="1:25" s="102" customFormat="1" x14ac:dyDescent="0.25">
      <c r="A4" s="325" t="s">
        <v>19</v>
      </c>
      <c r="B4" s="327" t="s">
        <v>20</v>
      </c>
      <c r="C4" s="327" t="s">
        <v>21</v>
      </c>
      <c r="D4" s="321" t="s">
        <v>22</v>
      </c>
      <c r="E4" s="321" t="s">
        <v>23</v>
      </c>
      <c r="F4" s="321" t="s">
        <v>24</v>
      </c>
      <c r="G4" s="321" t="s">
        <v>25</v>
      </c>
      <c r="H4" s="321" t="s">
        <v>26</v>
      </c>
      <c r="I4" s="321" t="s">
        <v>27</v>
      </c>
      <c r="J4" s="321" t="s">
        <v>28</v>
      </c>
      <c r="K4" s="336" t="s">
        <v>29</v>
      </c>
      <c r="L4" s="338" t="s">
        <v>30</v>
      </c>
      <c r="M4" s="340" t="s">
        <v>31</v>
      </c>
      <c r="N4" s="342" t="s">
        <v>9</v>
      </c>
      <c r="O4" s="344" t="s">
        <v>32</v>
      </c>
      <c r="P4" s="329" t="s">
        <v>130</v>
      </c>
      <c r="Q4" s="331" t="s">
        <v>131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26"/>
      <c r="B5" s="328"/>
      <c r="C5" s="328"/>
      <c r="D5" s="322"/>
      <c r="E5" s="322"/>
      <c r="F5" s="322"/>
      <c r="G5" s="322"/>
      <c r="H5" s="322"/>
      <c r="I5" s="322"/>
      <c r="J5" s="322"/>
      <c r="K5" s="337"/>
      <c r="L5" s="339"/>
      <c r="M5" s="341"/>
      <c r="N5" s="343"/>
      <c r="O5" s="345"/>
      <c r="P5" s="330"/>
      <c r="Q5" s="332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128</v>
      </c>
      <c r="B6" s="110"/>
      <c r="C6" s="111"/>
      <c r="D6" s="111"/>
      <c r="E6" s="111"/>
      <c r="F6" s="111"/>
      <c r="G6" s="111">
        <v>1035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1035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129</v>
      </c>
      <c r="B7" s="110"/>
      <c r="C7" s="111"/>
      <c r="D7" s="111"/>
      <c r="E7" s="111"/>
      <c r="F7" s="111"/>
      <c r="G7" s="111">
        <v>1496</v>
      </c>
      <c r="H7" s="111"/>
      <c r="I7" s="111"/>
      <c r="J7" s="111"/>
      <c r="K7" s="111"/>
      <c r="L7" s="111"/>
      <c r="M7" s="111"/>
      <c r="N7" s="111"/>
      <c r="O7" s="111"/>
      <c r="P7" s="111">
        <v>150</v>
      </c>
      <c r="Q7" s="112">
        <v>20</v>
      </c>
      <c r="R7" s="113">
        <f>SUM(B7:Q7)</f>
        <v>1666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132</v>
      </c>
      <c r="B8" s="115"/>
      <c r="C8" s="116"/>
      <c r="D8" s="116"/>
      <c r="E8" s="116"/>
      <c r="F8" s="116"/>
      <c r="G8" s="116">
        <v>1686</v>
      </c>
      <c r="H8" s="116"/>
      <c r="I8" s="116"/>
      <c r="J8" s="116"/>
      <c r="K8" s="116"/>
      <c r="L8" s="117"/>
      <c r="M8" s="116"/>
      <c r="N8" s="116"/>
      <c r="O8" s="116"/>
      <c r="P8" s="116">
        <v>100</v>
      </c>
      <c r="Q8" s="118"/>
      <c r="R8" s="113">
        <f t="shared" ref="R8:R36" si="0">SUM(B8:Q8)</f>
        <v>1786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134</v>
      </c>
      <c r="B9" s="115"/>
      <c r="C9" s="116">
        <v>400</v>
      </c>
      <c r="D9" s="116"/>
      <c r="E9" s="116"/>
      <c r="F9" s="116"/>
      <c r="G9" s="116">
        <v>1659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2059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136</v>
      </c>
      <c r="B10" s="115"/>
      <c r="C10" s="116"/>
      <c r="D10" s="116">
        <v>65</v>
      </c>
      <c r="E10" s="116"/>
      <c r="F10" s="116"/>
      <c r="G10" s="116">
        <v>1839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1904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137</v>
      </c>
      <c r="B11" s="115"/>
      <c r="C11" s="116">
        <v>380</v>
      </c>
      <c r="D11" s="116">
        <v>185</v>
      </c>
      <c r="E11" s="116"/>
      <c r="F11" s="116"/>
      <c r="G11" s="116">
        <v>1977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2542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138</v>
      </c>
      <c r="B12" s="115"/>
      <c r="C12" s="116"/>
      <c r="D12" s="116"/>
      <c r="E12" s="116"/>
      <c r="F12" s="116"/>
      <c r="G12" s="116">
        <v>1119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1119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139</v>
      </c>
      <c r="B13" s="115"/>
      <c r="C13" s="116">
        <v>400</v>
      </c>
      <c r="D13" s="116"/>
      <c r="E13" s="116">
        <v>100</v>
      </c>
      <c r="F13" s="116"/>
      <c r="G13" s="116">
        <v>1901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2401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140</v>
      </c>
      <c r="B14" s="115"/>
      <c r="C14" s="116"/>
      <c r="D14" s="116">
        <v>22</v>
      </c>
      <c r="E14" s="116"/>
      <c r="F14" s="116"/>
      <c r="G14" s="116">
        <v>1680</v>
      </c>
      <c r="H14" s="116"/>
      <c r="I14" s="116"/>
      <c r="J14" s="116"/>
      <c r="K14" s="116">
        <v>200</v>
      </c>
      <c r="L14" s="116"/>
      <c r="M14" s="116"/>
      <c r="N14" s="116"/>
      <c r="O14" s="116"/>
      <c r="P14" s="116"/>
      <c r="Q14" s="118"/>
      <c r="R14" s="113">
        <f t="shared" si="0"/>
        <v>1902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141</v>
      </c>
      <c r="B15" s="115"/>
      <c r="C15" s="116">
        <v>440</v>
      </c>
      <c r="D15" s="116"/>
      <c r="E15" s="116"/>
      <c r="F15" s="116"/>
      <c r="G15" s="116">
        <v>1653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2093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142</v>
      </c>
      <c r="B16" s="115"/>
      <c r="C16" s="116"/>
      <c r="D16" s="116"/>
      <c r="E16" s="116"/>
      <c r="F16" s="116"/>
      <c r="G16" s="116">
        <v>1583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1583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144</v>
      </c>
      <c r="B17" s="115"/>
      <c r="C17" s="116"/>
      <c r="D17" s="116"/>
      <c r="E17" s="116"/>
      <c r="F17" s="116"/>
      <c r="G17" s="116">
        <v>2067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2067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148</v>
      </c>
      <c r="B18" s="115"/>
      <c r="C18" s="116"/>
      <c r="D18" s="116"/>
      <c r="E18" s="116"/>
      <c r="F18" s="116"/>
      <c r="G18" s="116">
        <v>2134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2134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149</v>
      </c>
      <c r="B19" s="115"/>
      <c r="C19" s="116"/>
      <c r="D19" s="116"/>
      <c r="E19" s="116"/>
      <c r="F19" s="116"/>
      <c r="G19" s="116">
        <v>1678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1678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 t="s">
        <v>150</v>
      </c>
      <c r="B20" s="115"/>
      <c r="C20" s="116"/>
      <c r="D20" s="116"/>
      <c r="E20" s="116"/>
      <c r="F20" s="116"/>
      <c r="G20" s="116">
        <v>3693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8">
        <v>100</v>
      </c>
      <c r="R20" s="113">
        <f t="shared" si="0"/>
        <v>3793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 t="s">
        <v>151</v>
      </c>
      <c r="B21" s="115"/>
      <c r="C21" s="116"/>
      <c r="D21" s="116"/>
      <c r="E21" s="116"/>
      <c r="F21" s="116"/>
      <c r="G21" s="116">
        <v>1984</v>
      </c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1984</v>
      </c>
      <c r="S21" s="114"/>
      <c r="T21" s="69"/>
    </row>
    <row r="22" spans="1:24" s="108" customFormat="1" x14ac:dyDescent="0.25">
      <c r="A22" s="109" t="s">
        <v>153</v>
      </c>
      <c r="B22" s="115"/>
      <c r="C22" s="116"/>
      <c r="D22" s="116">
        <v>10</v>
      </c>
      <c r="E22" s="116"/>
      <c r="F22" s="116"/>
      <c r="G22" s="116">
        <v>1557</v>
      </c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1567</v>
      </c>
      <c r="S22" s="114"/>
      <c r="T22" s="69"/>
    </row>
    <row r="23" spans="1:24" s="117" customFormat="1" x14ac:dyDescent="0.25">
      <c r="A23" s="109" t="s">
        <v>154</v>
      </c>
      <c r="B23" s="115"/>
      <c r="C23" s="116"/>
      <c r="D23" s="116"/>
      <c r="E23" s="116">
        <v>300</v>
      </c>
      <c r="F23" s="116"/>
      <c r="G23" s="116">
        <v>1643</v>
      </c>
      <c r="H23" s="116"/>
      <c r="I23" s="116"/>
      <c r="J23" s="116"/>
      <c r="K23" s="116"/>
      <c r="L23" s="116"/>
      <c r="M23" s="116"/>
      <c r="N23" s="116"/>
      <c r="O23" s="116"/>
      <c r="P23" s="116"/>
      <c r="Q23" s="118">
        <v>30</v>
      </c>
      <c r="R23" s="113">
        <f>SUM(B23:Q23)</f>
        <v>1973</v>
      </c>
      <c r="S23" s="121"/>
      <c r="T23" s="69"/>
    </row>
    <row r="24" spans="1:24" s="108" customFormat="1" x14ac:dyDescent="0.25">
      <c r="A24" s="109" t="s">
        <v>155</v>
      </c>
      <c r="B24" s="115"/>
      <c r="C24" s="116"/>
      <c r="D24" s="116"/>
      <c r="E24" s="116"/>
      <c r="F24" s="116"/>
      <c r="G24" s="116">
        <v>1822</v>
      </c>
      <c r="H24" s="116"/>
      <c r="I24" s="116"/>
      <c r="J24" s="116"/>
      <c r="K24" s="116"/>
      <c r="L24" s="116"/>
      <c r="M24" s="116"/>
      <c r="N24" s="116"/>
      <c r="O24" s="116"/>
      <c r="P24" s="116">
        <v>120</v>
      </c>
      <c r="Q24" s="118"/>
      <c r="R24" s="113">
        <f>SUM(B24:Q24)</f>
        <v>1942</v>
      </c>
      <c r="S24" s="114"/>
      <c r="T24" s="69"/>
      <c r="V24" s="122"/>
      <c r="W24" s="122"/>
      <c r="X24" s="122"/>
    </row>
    <row r="25" spans="1:24" s="117" customFormat="1" x14ac:dyDescent="0.25">
      <c r="A25" s="109" t="s">
        <v>166</v>
      </c>
      <c r="B25" s="115"/>
      <c r="C25" s="116"/>
      <c r="D25" s="116">
        <v>30</v>
      </c>
      <c r="E25" s="116"/>
      <c r="F25" s="116"/>
      <c r="G25" s="116">
        <v>1694</v>
      </c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1724</v>
      </c>
      <c r="S25" s="121"/>
      <c r="T25" s="69"/>
    </row>
    <row r="26" spans="1:24" s="108" customFormat="1" x14ac:dyDescent="0.25">
      <c r="A26" s="109" t="s">
        <v>168</v>
      </c>
      <c r="B26" s="115"/>
      <c r="C26" s="116"/>
      <c r="D26" s="116"/>
      <c r="E26" s="116"/>
      <c r="F26" s="116"/>
      <c r="G26" s="116">
        <v>1860</v>
      </c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1860</v>
      </c>
      <c r="S26" s="114"/>
      <c r="T26" s="69"/>
    </row>
    <row r="27" spans="1:24" s="108" customFormat="1" x14ac:dyDescent="0.25">
      <c r="A27" s="116" t="s">
        <v>169</v>
      </c>
      <c r="B27" s="115">
        <v>100</v>
      </c>
      <c r="C27" s="116"/>
      <c r="D27" s="116"/>
      <c r="E27" s="116"/>
      <c r="F27" s="116"/>
      <c r="G27" s="116">
        <v>1792</v>
      </c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1892</v>
      </c>
      <c r="S27" s="114"/>
      <c r="T27" s="69"/>
    </row>
    <row r="28" spans="1:24" s="108" customFormat="1" x14ac:dyDescent="0.25">
      <c r="A28" s="116" t="s">
        <v>170</v>
      </c>
      <c r="B28" s="115"/>
      <c r="C28" s="116">
        <v>780</v>
      </c>
      <c r="D28" s="116"/>
      <c r="E28" s="116">
        <v>245</v>
      </c>
      <c r="F28" s="116"/>
      <c r="G28" s="116">
        <v>1970</v>
      </c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2995</v>
      </c>
      <c r="S28" s="114"/>
      <c r="T28" s="69"/>
      <c r="U28" s="123"/>
      <c r="V28" s="123"/>
    </row>
    <row r="29" spans="1:24" s="108" customFormat="1" x14ac:dyDescent="0.25">
      <c r="A29" s="116" t="s">
        <v>171</v>
      </c>
      <c r="B29" s="115"/>
      <c r="C29" s="116">
        <v>400</v>
      </c>
      <c r="D29" s="116"/>
      <c r="E29" s="116">
        <v>350</v>
      </c>
      <c r="F29" s="116"/>
      <c r="G29" s="116">
        <v>1702</v>
      </c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2452</v>
      </c>
      <c r="S29" s="114"/>
      <c r="T29" s="123"/>
      <c r="U29" s="124"/>
      <c r="V29" s="124"/>
    </row>
    <row r="30" spans="1:24" s="108" customFormat="1" x14ac:dyDescent="0.25">
      <c r="A30" s="116" t="s">
        <v>173</v>
      </c>
      <c r="B30" s="115"/>
      <c r="C30" s="116"/>
      <c r="D30" s="116"/>
      <c r="E30" s="116"/>
      <c r="F30" s="116"/>
      <c r="G30" s="116">
        <v>2691</v>
      </c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2691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100</v>
      </c>
      <c r="C37" s="132">
        <f t="shared" ref="C37:Q37" si="1">SUM(C6:C36)</f>
        <v>2800</v>
      </c>
      <c r="D37" s="132">
        <f t="shared" si="1"/>
        <v>312</v>
      </c>
      <c r="E37" s="132">
        <f t="shared" si="1"/>
        <v>995</v>
      </c>
      <c r="F37" s="132">
        <f t="shared" si="1"/>
        <v>0</v>
      </c>
      <c r="G37" s="132">
        <f t="shared" si="1"/>
        <v>45915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200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370</v>
      </c>
      <c r="Q37" s="133">
        <f t="shared" si="1"/>
        <v>150</v>
      </c>
      <c r="R37" s="134">
        <f>SUM(R6:R36)</f>
        <v>50842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25" activePane="bottomLeft" state="frozen"/>
      <selection pane="bottomLeft" activeCell="D33" sqref="D33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6" t="s">
        <v>10</v>
      </c>
      <c r="B1" s="347"/>
      <c r="C1" s="347"/>
      <c r="D1" s="348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49" t="s">
        <v>11</v>
      </c>
      <c r="B2" s="349"/>
      <c r="C2" s="349"/>
      <c r="D2" s="349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103750</v>
      </c>
      <c r="C4" s="50"/>
      <c r="D4" s="45">
        <f>B4-C4</f>
        <v>103750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103750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128</v>
      </c>
      <c r="B6" s="50">
        <v>364000</v>
      </c>
      <c r="C6" s="46">
        <v>0</v>
      </c>
      <c r="D6" s="45">
        <f t="shared" si="0"/>
        <v>467750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129</v>
      </c>
      <c r="B7" s="50">
        <v>324000</v>
      </c>
      <c r="C7" s="46">
        <v>500000</v>
      </c>
      <c r="D7" s="45">
        <f>D6+B7-C7</f>
        <v>291750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133</v>
      </c>
      <c r="B8" s="58">
        <v>174000</v>
      </c>
      <c r="C8" s="59">
        <v>0</v>
      </c>
      <c r="D8" s="45">
        <f t="shared" si="0"/>
        <v>465750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134</v>
      </c>
      <c r="B9" s="58">
        <v>193000</v>
      </c>
      <c r="C9" s="59">
        <v>600000</v>
      </c>
      <c r="D9" s="45">
        <f t="shared" si="0"/>
        <v>58750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136</v>
      </c>
      <c r="B10" s="58">
        <v>0</v>
      </c>
      <c r="C10" s="65">
        <v>0</v>
      </c>
      <c r="D10" s="45">
        <f>D9+B10-C10</f>
        <v>58750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137</v>
      </c>
      <c r="B11" s="62">
        <v>488000</v>
      </c>
      <c r="C11" s="65">
        <v>0</v>
      </c>
      <c r="D11" s="45">
        <f t="shared" si="0"/>
        <v>546750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138</v>
      </c>
      <c r="B12" s="62">
        <v>276000</v>
      </c>
      <c r="C12" s="59">
        <v>600000</v>
      </c>
      <c r="D12" s="45">
        <f t="shared" si="0"/>
        <v>222750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139</v>
      </c>
      <c r="B13" s="64">
        <v>131000</v>
      </c>
      <c r="C13" s="65">
        <v>0</v>
      </c>
      <c r="D13" s="50">
        <f t="shared" si="0"/>
        <v>353750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140</v>
      </c>
      <c r="B14" s="65">
        <v>196000</v>
      </c>
      <c r="C14" s="65">
        <v>500000</v>
      </c>
      <c r="D14" s="45">
        <f t="shared" si="0"/>
        <v>49750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141</v>
      </c>
      <c r="B15" s="46">
        <v>244000</v>
      </c>
      <c r="C15" s="65">
        <v>0</v>
      </c>
      <c r="D15" s="45">
        <f>D14+B15-C15</f>
        <v>293750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142</v>
      </c>
      <c r="B16" s="50">
        <v>0</v>
      </c>
      <c r="C16" s="46">
        <v>0</v>
      </c>
      <c r="D16" s="45">
        <f t="shared" si="0"/>
        <v>293750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144</v>
      </c>
      <c r="B17" s="50">
        <v>471000</v>
      </c>
      <c r="C17" s="46">
        <v>300000</v>
      </c>
      <c r="D17" s="45">
        <f t="shared" si="0"/>
        <v>464750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144</v>
      </c>
      <c r="B18" s="58">
        <v>0</v>
      </c>
      <c r="C18" s="59">
        <v>300000</v>
      </c>
      <c r="D18" s="45">
        <f t="shared" si="0"/>
        <v>164750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148</v>
      </c>
      <c r="B19" s="58">
        <v>257000</v>
      </c>
      <c r="C19" s="59">
        <v>0</v>
      </c>
      <c r="D19" s="45">
        <f t="shared" si="0"/>
        <v>421750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149</v>
      </c>
      <c r="B20" s="58">
        <v>338000</v>
      </c>
      <c r="C20" s="65">
        <v>600000</v>
      </c>
      <c r="D20" s="45">
        <f t="shared" si="0"/>
        <v>159750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150</v>
      </c>
      <c r="B21" s="50">
        <v>304000</v>
      </c>
      <c r="C21" s="46">
        <v>400000</v>
      </c>
      <c r="D21" s="45">
        <f t="shared" si="0"/>
        <v>63750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 t="s">
        <v>151</v>
      </c>
      <c r="B22" s="50">
        <v>0</v>
      </c>
      <c r="C22" s="46">
        <v>0</v>
      </c>
      <c r="D22" s="45">
        <f t="shared" si="0"/>
        <v>63750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 t="s">
        <v>153</v>
      </c>
      <c r="B23" s="50">
        <v>700000</v>
      </c>
      <c r="C23" s="46">
        <v>300000</v>
      </c>
      <c r="D23" s="45">
        <f t="shared" si="0"/>
        <v>463750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 t="s">
        <v>153</v>
      </c>
      <c r="B24" s="50">
        <v>0</v>
      </c>
      <c r="C24" s="46">
        <v>400000</v>
      </c>
      <c r="D24" s="45">
        <f t="shared" si="0"/>
        <v>63750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 t="s">
        <v>154</v>
      </c>
      <c r="B25" s="50">
        <v>165000</v>
      </c>
      <c r="C25" s="46">
        <v>0</v>
      </c>
      <c r="D25" s="45">
        <f t="shared" si="0"/>
        <v>228750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 t="s">
        <v>155</v>
      </c>
      <c r="B26" s="50">
        <v>238000</v>
      </c>
      <c r="C26" s="59">
        <v>300000</v>
      </c>
      <c r="D26" s="45">
        <f t="shared" si="0"/>
        <v>166750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 t="s">
        <v>166</v>
      </c>
      <c r="B27" s="50">
        <v>194000</v>
      </c>
      <c r="C27" s="59">
        <v>95500</v>
      </c>
      <c r="D27" s="45">
        <f>D26+B27-C27</f>
        <v>265250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 t="s">
        <v>168</v>
      </c>
      <c r="B28" s="50">
        <v>202000</v>
      </c>
      <c r="C28" s="46">
        <v>300000</v>
      </c>
      <c r="D28" s="45">
        <f>D27+B28-C28</f>
        <v>167250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 t="s">
        <v>169</v>
      </c>
      <c r="B29" s="50">
        <v>0</v>
      </c>
      <c r="C29" s="59">
        <v>0</v>
      </c>
      <c r="D29" s="45">
        <f>D28+B29-C29</f>
        <v>167250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 t="s">
        <v>170</v>
      </c>
      <c r="B30" s="50">
        <v>488000</v>
      </c>
      <c r="C30" s="46">
        <v>300000</v>
      </c>
      <c r="D30" s="45">
        <f t="shared" si="0"/>
        <v>355250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 t="s">
        <v>170</v>
      </c>
      <c r="B31" s="72">
        <v>0</v>
      </c>
      <c r="C31" s="46">
        <v>300000</v>
      </c>
      <c r="D31" s="45">
        <f t="shared" si="0"/>
        <v>55250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 t="s">
        <v>171</v>
      </c>
      <c r="B32" s="72">
        <v>242000</v>
      </c>
      <c r="C32" s="59">
        <v>200000</v>
      </c>
      <c r="D32" s="45">
        <f>D31+B32-C32</f>
        <v>97250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 t="s">
        <v>173</v>
      </c>
      <c r="B33" s="72">
        <v>0</v>
      </c>
      <c r="C33" s="73">
        <v>0</v>
      </c>
      <c r="D33" s="45">
        <f t="shared" ref="D33:D82" si="1">D32+B33-C33</f>
        <v>97250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97250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97250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97250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97250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97250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97250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97250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97250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97250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97250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97250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97250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97250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97250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97250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97250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97250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97250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97250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97250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97250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97250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97250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97250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97250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97250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97250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97250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97250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97250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97250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97250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97250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97250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97250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97250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97250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97250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97250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97250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97250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97250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97250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97250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97250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97250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97250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97250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97250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6092750</v>
      </c>
      <c r="C83" s="46">
        <f>SUM(C4:C77)</f>
        <v>5995500</v>
      </c>
      <c r="D83" s="82">
        <f>D82</f>
        <v>97250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sqref="A1:E15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0" t="s">
        <v>6</v>
      </c>
      <c r="B1" s="351"/>
      <c r="C1" s="351"/>
      <c r="D1" s="351"/>
      <c r="E1" s="352"/>
      <c r="G1" s="21"/>
      <c r="H1" s="142"/>
      <c r="I1" s="142"/>
    </row>
    <row r="2" spans="1:12" ht="21.75" x14ac:dyDescent="0.25">
      <c r="A2" s="353" t="s">
        <v>174</v>
      </c>
      <c r="B2" s="354"/>
      <c r="C2" s="354"/>
      <c r="D2" s="354"/>
      <c r="E2" s="355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6" t="s">
        <v>89</v>
      </c>
      <c r="K4" s="357"/>
      <c r="L4" s="358"/>
    </row>
    <row r="5" spans="1:12" ht="22.5" x14ac:dyDescent="0.25">
      <c r="A5" s="86" t="s">
        <v>8</v>
      </c>
      <c r="B5" s="19">
        <v>1997146.861</v>
      </c>
      <c r="C5" s="37"/>
      <c r="D5" s="29" t="s">
        <v>1</v>
      </c>
      <c r="E5" s="87">
        <v>1198458.4335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61877.572500000009</v>
      </c>
      <c r="C6" s="37"/>
      <c r="D6" s="29" t="s">
        <v>4</v>
      </c>
      <c r="E6" s="87">
        <v>97250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728498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50842</v>
      </c>
      <c r="C8" s="37"/>
      <c r="D8" s="29" t="s">
        <v>2</v>
      </c>
      <c r="E8" s="89">
        <v>223482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60494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>
        <v>300000</v>
      </c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11035.572500000009</v>
      </c>
      <c r="C12" s="37"/>
      <c r="D12" s="29" t="s">
        <v>16</v>
      </c>
      <c r="E12" s="89"/>
      <c r="F12" s="22"/>
      <c r="J12" s="146" t="s">
        <v>128</v>
      </c>
      <c r="K12" s="185" t="s">
        <v>147</v>
      </c>
      <c r="L12" s="185">
        <v>25915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133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2008182.4335</v>
      </c>
      <c r="C15" s="37"/>
      <c r="D15" s="29" t="s">
        <v>3</v>
      </c>
      <c r="E15" s="89">
        <f>E5+E6+E7+E8+E9+E10+E12-E11+E13</f>
        <v>2008182.4335000003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59"/>
      <c r="B17" s="360"/>
      <c r="C17" s="360"/>
      <c r="D17" s="360"/>
      <c r="E17" s="361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144</v>
      </c>
      <c r="K20" s="83" t="s">
        <v>105</v>
      </c>
      <c r="L20" s="83">
        <v>2386</v>
      </c>
    </row>
    <row r="21" spans="1:12" x14ac:dyDescent="0.25">
      <c r="B21" s="8"/>
      <c r="C21" s="27"/>
      <c r="D21" s="13"/>
      <c r="F21" s="26"/>
      <c r="J21" s="83" t="s">
        <v>173</v>
      </c>
      <c r="K21" s="83" t="s">
        <v>105</v>
      </c>
      <c r="L21" s="83">
        <v>4082</v>
      </c>
    </row>
    <row r="22" spans="1:12" x14ac:dyDescent="0.25">
      <c r="B22" s="8"/>
      <c r="C22" s="27"/>
      <c r="F22" s="26"/>
      <c r="J22" s="83" t="s">
        <v>166</v>
      </c>
      <c r="K22" s="83" t="s">
        <v>103</v>
      </c>
      <c r="L22" s="83">
        <v>882</v>
      </c>
    </row>
    <row r="23" spans="1:12" ht="21" x14ac:dyDescent="0.25">
      <c r="B23" s="8"/>
      <c r="C23" s="27"/>
      <c r="D23" s="5"/>
      <c r="E23" s="6"/>
      <c r="F23" s="26"/>
      <c r="J23" s="362" t="s">
        <v>33</v>
      </c>
      <c r="K23" s="362"/>
      <c r="L23" s="190">
        <f>SUM(L6:L22)</f>
        <v>60494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S16" sqref="S16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69" t="s">
        <v>10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22" ht="15" customHeight="1" x14ac:dyDescent="0.25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2" s="148" customFormat="1" ht="18" customHeight="1" x14ac:dyDescent="0.25">
      <c r="A3" s="370" t="s">
        <v>44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</row>
    <row r="4" spans="1:22" s="148" customFormat="1" ht="18" customHeight="1" x14ac:dyDescent="0.25">
      <c r="A4" s="371" t="s">
        <v>17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</row>
    <row r="5" spans="1:22" s="148" customFormat="1" ht="18" customHeight="1" x14ac:dyDescent="0.25">
      <c r="A5" s="372" t="s">
        <v>167</v>
      </c>
      <c r="B5" s="373"/>
      <c r="C5" s="192"/>
      <c r="D5" s="193" t="s">
        <v>45</v>
      </c>
      <c r="E5" s="193"/>
      <c r="F5" s="367" t="s">
        <v>69</v>
      </c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8"/>
      <c r="T5" s="366" t="s">
        <v>111</v>
      </c>
      <c r="U5" s="367"/>
      <c r="V5" s="368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148</v>
      </c>
      <c r="O8" s="169"/>
      <c r="P8" s="169">
        <v>90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125</v>
      </c>
      <c r="O9" s="169"/>
      <c r="P9" s="169">
        <v>50</v>
      </c>
      <c r="Q9" s="167"/>
      <c r="R9" s="148"/>
      <c r="T9" s="187" t="s">
        <v>143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152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35</v>
      </c>
      <c r="O10" s="173"/>
      <c r="P10" s="169">
        <v>35</v>
      </c>
      <c r="Q10" s="174"/>
      <c r="T10" s="187" t="s">
        <v>144</v>
      </c>
      <c r="U10" s="187">
        <v>237</v>
      </c>
      <c r="V10" s="187">
        <v>45267</v>
      </c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/>
      <c r="U11" s="187"/>
      <c r="V11" s="187"/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15</v>
      </c>
      <c r="O12" s="169">
        <v>10</v>
      </c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>
        <v>50</v>
      </c>
      <c r="O13" s="169">
        <v>5</v>
      </c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24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320</v>
      </c>
      <c r="G17" s="167">
        <v>260</v>
      </c>
      <c r="H17" s="171">
        <v>200</v>
      </c>
      <c r="I17" s="167"/>
      <c r="J17" s="171"/>
      <c r="K17" s="171"/>
      <c r="L17" s="167"/>
      <c r="M17" s="168"/>
      <c r="N17" s="169">
        <v>61</v>
      </c>
      <c r="O17" s="169">
        <v>4</v>
      </c>
      <c r="P17" s="169">
        <v>13</v>
      </c>
      <c r="Q17" s="174"/>
      <c r="T17" s="253" t="s">
        <v>33</v>
      </c>
      <c r="U17" s="253">
        <f>SUM(U7:U16)</f>
        <v>810</v>
      </c>
      <c r="V17" s="253">
        <f>SUM(V7:V16)</f>
        <v>154710</v>
      </c>
    </row>
    <row r="18" spans="1:22" ht="18.75" x14ac:dyDescent="0.25">
      <c r="A18" s="153">
        <v>12</v>
      </c>
      <c r="B18" s="166"/>
      <c r="C18" s="151"/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/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/>
      <c r="C19" s="150"/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74" t="s">
        <v>146</v>
      </c>
      <c r="U19" s="374"/>
      <c r="V19" s="374"/>
    </row>
    <row r="20" spans="1:22" ht="18.75" x14ac:dyDescent="0.25">
      <c r="A20" s="153">
        <v>14</v>
      </c>
      <c r="B20" s="166"/>
      <c r="C20" s="155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  <c r="S20" s="147" t="s">
        <v>78</v>
      </c>
      <c r="T20" s="252" t="s">
        <v>122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/>
      <c r="C21" s="150"/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145</v>
      </c>
      <c r="T21" s="252" t="s">
        <v>124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/>
      <c r="C22" s="150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253" t="s">
        <v>33</v>
      </c>
      <c r="U22" s="253">
        <f>U20+U21</f>
        <v>9</v>
      </c>
      <c r="V22" s="253">
        <f>V20+V21</f>
        <v>1638</v>
      </c>
    </row>
    <row r="23" spans="1:22" ht="18.75" x14ac:dyDescent="0.25">
      <c r="A23" s="153">
        <v>17</v>
      </c>
      <c r="B23" s="166"/>
      <c r="C23" s="156"/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2" ht="18.75" x14ac:dyDescent="0.25">
      <c r="A24" s="153">
        <v>18</v>
      </c>
      <c r="B24" s="166"/>
      <c r="C24" s="150"/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2" ht="18.75" x14ac:dyDescent="0.25">
      <c r="A25" s="175">
        <v>19</v>
      </c>
      <c r="B25" s="166"/>
      <c r="C25" s="150"/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/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/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3" t="s">
        <v>36</v>
      </c>
      <c r="B29" s="364"/>
      <c r="C29" s="365"/>
      <c r="D29" s="200">
        <f t="shared" ref="D29:P29" si="0">SUM(D7:D28)</f>
        <v>0</v>
      </c>
      <c r="E29" s="200">
        <f t="shared" si="0"/>
        <v>0</v>
      </c>
      <c r="F29" s="200">
        <f t="shared" si="0"/>
        <v>420</v>
      </c>
      <c r="G29" s="200">
        <f t="shared" si="0"/>
        <v>410</v>
      </c>
      <c r="H29" s="200">
        <f t="shared" si="0"/>
        <v>270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458</v>
      </c>
      <c r="O29" s="200">
        <f t="shared" si="0"/>
        <v>34</v>
      </c>
      <c r="P29" s="200">
        <f t="shared" si="0"/>
        <v>203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69" t="s">
        <v>10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22" ht="15" customHeight="1" x14ac:dyDescent="0.25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2" s="148" customFormat="1" ht="18" customHeight="1" x14ac:dyDescent="0.25">
      <c r="A3" s="370" t="s">
        <v>44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</row>
    <row r="4" spans="1:22" s="148" customFormat="1" ht="18" customHeight="1" x14ac:dyDescent="0.25">
      <c r="A4" s="371" t="s">
        <v>17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</row>
    <row r="5" spans="1:22" s="148" customFormat="1" ht="18" customHeight="1" x14ac:dyDescent="0.25">
      <c r="A5" s="372" t="s">
        <v>68</v>
      </c>
      <c r="B5" s="373"/>
      <c r="C5" s="192"/>
      <c r="D5" s="193" t="s">
        <v>45</v>
      </c>
      <c r="E5" s="193"/>
      <c r="F5" s="367" t="s">
        <v>69</v>
      </c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8"/>
      <c r="T5" s="366" t="s">
        <v>111</v>
      </c>
      <c r="U5" s="367"/>
      <c r="V5" s="368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5" t="s">
        <v>121</v>
      </c>
      <c r="U10" s="376"/>
      <c r="V10" s="377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5" t="s">
        <v>123</v>
      </c>
      <c r="U13" s="376"/>
      <c r="V13" s="377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 t="s">
        <v>156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3" t="s">
        <v>36</v>
      </c>
      <c r="B28" s="364"/>
      <c r="C28" s="365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11" workbookViewId="0">
      <selection sqref="A1:W26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3" t="s">
        <v>44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254"/>
    </row>
    <row r="2" spans="1:30" ht="24" customHeight="1" thickBot="1" x14ac:dyDescent="0.3">
      <c r="A2" s="386" t="s">
        <v>172</v>
      </c>
      <c r="B2" s="386"/>
      <c r="C2" s="386"/>
      <c r="D2" s="386"/>
      <c r="E2" s="386"/>
      <c r="F2" s="394"/>
      <c r="G2" s="395"/>
      <c r="H2" s="395"/>
      <c r="I2" s="395"/>
      <c r="J2" s="395"/>
      <c r="K2" s="384" t="s">
        <v>17</v>
      </c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5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78" t="s">
        <v>112</v>
      </c>
      <c r="C3" s="379"/>
      <c r="D3" s="380"/>
      <c r="E3" s="378" t="s">
        <v>116</v>
      </c>
      <c r="F3" s="381"/>
      <c r="G3" s="382"/>
      <c r="H3" s="381" t="s">
        <v>51</v>
      </c>
      <c r="I3" s="381"/>
      <c r="J3" s="381"/>
      <c r="K3" s="387" t="s">
        <v>52</v>
      </c>
      <c r="L3" s="388"/>
      <c r="M3" s="389"/>
      <c r="N3" s="387" t="s">
        <v>117</v>
      </c>
      <c r="O3" s="388"/>
      <c r="P3" s="389"/>
      <c r="Q3" s="390" t="s">
        <v>119</v>
      </c>
      <c r="R3" s="381"/>
      <c r="S3" s="382"/>
      <c r="T3" s="387" t="s">
        <v>118</v>
      </c>
      <c r="U3" s="388"/>
      <c r="V3" s="391"/>
      <c r="W3" s="392" t="s">
        <v>120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115</v>
      </c>
      <c r="C4" s="260" t="s">
        <v>113</v>
      </c>
      <c r="D4" s="261" t="s">
        <v>114</v>
      </c>
      <c r="E4" s="259" t="s">
        <v>115</v>
      </c>
      <c r="F4" s="260" t="s">
        <v>113</v>
      </c>
      <c r="G4" s="262" t="s">
        <v>114</v>
      </c>
      <c r="H4" s="263" t="s">
        <v>115</v>
      </c>
      <c r="I4" s="264" t="s">
        <v>113</v>
      </c>
      <c r="J4" s="265" t="s">
        <v>114</v>
      </c>
      <c r="K4" s="266" t="s">
        <v>115</v>
      </c>
      <c r="L4" s="264" t="s">
        <v>113</v>
      </c>
      <c r="M4" s="262" t="s">
        <v>114</v>
      </c>
      <c r="N4" s="266" t="s">
        <v>115</v>
      </c>
      <c r="O4" s="264" t="s">
        <v>113</v>
      </c>
      <c r="P4" s="262" t="s">
        <v>114</v>
      </c>
      <c r="Q4" s="266" t="s">
        <v>115</v>
      </c>
      <c r="R4" s="264" t="s">
        <v>113</v>
      </c>
      <c r="S4" s="262" t="s">
        <v>114</v>
      </c>
      <c r="T4" s="266" t="s">
        <v>115</v>
      </c>
      <c r="U4" s="264" t="s">
        <v>113</v>
      </c>
      <c r="V4" s="267" t="s">
        <v>114</v>
      </c>
      <c r="W4" s="393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0" t="s">
        <v>44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</row>
    <row r="2" spans="1:23" ht="30" customHeight="1" thickBot="1" x14ac:dyDescent="0.3">
      <c r="A2" s="401" t="s">
        <v>135</v>
      </c>
      <c r="B2" s="401"/>
      <c r="C2" s="401"/>
      <c r="D2" s="401"/>
      <c r="E2" s="401"/>
      <c r="F2" s="402"/>
      <c r="G2" s="371"/>
      <c r="H2" s="371"/>
      <c r="I2" s="371"/>
      <c r="J2" s="371"/>
      <c r="K2" s="403" t="s">
        <v>17</v>
      </c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</row>
    <row r="3" spans="1:23" s="148" customFormat="1" ht="30" customHeight="1" x14ac:dyDescent="0.25">
      <c r="A3" s="243"/>
      <c r="B3" s="396" t="s">
        <v>112</v>
      </c>
      <c r="C3" s="397"/>
      <c r="D3" s="398"/>
      <c r="E3" s="396" t="s">
        <v>116</v>
      </c>
      <c r="F3" s="397"/>
      <c r="G3" s="398"/>
      <c r="H3" s="396" t="s">
        <v>51</v>
      </c>
      <c r="I3" s="397"/>
      <c r="J3" s="398"/>
      <c r="K3" s="396" t="s">
        <v>52</v>
      </c>
      <c r="L3" s="397"/>
      <c r="M3" s="398"/>
      <c r="N3" s="396" t="s">
        <v>117</v>
      </c>
      <c r="O3" s="397"/>
      <c r="P3" s="398"/>
      <c r="Q3" s="396" t="s">
        <v>119</v>
      </c>
      <c r="R3" s="397"/>
      <c r="S3" s="398"/>
      <c r="T3" s="396" t="s">
        <v>118</v>
      </c>
      <c r="U3" s="397"/>
      <c r="V3" s="398"/>
      <c r="W3" s="399" t="s">
        <v>120</v>
      </c>
    </row>
    <row r="4" spans="1:23" s="148" customFormat="1" ht="30" customHeight="1" x14ac:dyDescent="0.25">
      <c r="A4" s="218" t="s">
        <v>46</v>
      </c>
      <c r="B4" s="219" t="s">
        <v>115</v>
      </c>
      <c r="C4" s="222" t="s">
        <v>113</v>
      </c>
      <c r="D4" s="220" t="s">
        <v>114</v>
      </c>
      <c r="E4" s="219" t="s">
        <v>115</v>
      </c>
      <c r="F4" s="222" t="s">
        <v>113</v>
      </c>
      <c r="G4" s="221" t="s">
        <v>114</v>
      </c>
      <c r="H4" s="178" t="s">
        <v>115</v>
      </c>
      <c r="I4" s="224" t="s">
        <v>113</v>
      </c>
      <c r="J4" s="220" t="s">
        <v>114</v>
      </c>
      <c r="K4" s="178" t="s">
        <v>115</v>
      </c>
      <c r="L4" s="224" t="s">
        <v>113</v>
      </c>
      <c r="M4" s="221" t="s">
        <v>114</v>
      </c>
      <c r="N4" s="178" t="s">
        <v>115</v>
      </c>
      <c r="O4" s="224" t="s">
        <v>113</v>
      </c>
      <c r="P4" s="221" t="s">
        <v>114</v>
      </c>
      <c r="Q4" s="178" t="s">
        <v>115</v>
      </c>
      <c r="R4" s="224" t="s">
        <v>113</v>
      </c>
      <c r="S4" s="221" t="s">
        <v>114</v>
      </c>
      <c r="T4" s="178" t="s">
        <v>115</v>
      </c>
      <c r="U4" s="224" t="s">
        <v>113</v>
      </c>
      <c r="V4" s="221" t="s">
        <v>114</v>
      </c>
      <c r="W4" s="400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sqref="A1:F27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69" t="s">
        <v>10</v>
      </c>
      <c r="B1" s="369"/>
      <c r="C1" s="369"/>
      <c r="D1" s="369"/>
      <c r="E1" s="369"/>
      <c r="F1" s="369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69"/>
      <c r="B2" s="369"/>
      <c r="C2" s="369"/>
      <c r="D2" s="369"/>
      <c r="E2" s="369"/>
      <c r="F2" s="369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0" t="s">
        <v>44</v>
      </c>
      <c r="B3" s="370"/>
      <c r="C3" s="370"/>
      <c r="D3" s="370"/>
      <c r="E3" s="370"/>
      <c r="F3" s="370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1" t="s">
        <v>17</v>
      </c>
      <c r="B4" s="371"/>
      <c r="C4" s="371"/>
      <c r="D4" s="371"/>
      <c r="E4" s="371"/>
      <c r="F4" s="371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5" t="s">
        <v>159</v>
      </c>
      <c r="C5" s="405"/>
      <c r="D5" s="150" t="s">
        <v>160</v>
      </c>
      <c r="E5" s="404">
        <v>1999091953</v>
      </c>
      <c r="F5" s="40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161</v>
      </c>
      <c r="B6" s="405" t="s">
        <v>162</v>
      </c>
      <c r="C6" s="405"/>
      <c r="D6" s="166" t="s">
        <v>163</v>
      </c>
      <c r="E6" s="406">
        <v>1777649917</v>
      </c>
      <c r="F6" s="407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157</v>
      </c>
      <c r="C7" s="318" t="s">
        <v>59</v>
      </c>
      <c r="D7" s="318" t="s">
        <v>58</v>
      </c>
      <c r="E7" s="318" t="s">
        <v>33</v>
      </c>
      <c r="F7" s="318" t="s">
        <v>158</v>
      </c>
    </row>
    <row r="8" spans="1:17" ht="27" customHeight="1" x14ac:dyDescent="0.25">
      <c r="A8" s="320" t="s">
        <v>164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165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2021-03-30T13:52:58Z</cp:lastPrinted>
  <dcterms:created xsi:type="dcterms:W3CDTF">2015-12-02T06:31:52Z</dcterms:created>
  <dcterms:modified xsi:type="dcterms:W3CDTF">2021-03-30T17:15:53Z</dcterms:modified>
</cp:coreProperties>
</file>