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2" firstSheet="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31" l="1"/>
  <c r="V12" i="31"/>
  <c r="V13" i="31"/>
  <c r="V17" i="31"/>
  <c r="V26" i="31"/>
  <c r="K15" i="33" l="1"/>
  <c r="K16" i="33"/>
  <c r="K17" i="33"/>
  <c r="K18" i="33"/>
  <c r="D28" i="29" l="1"/>
  <c r="R16" i="29" l="1"/>
  <c r="N16" i="29"/>
  <c r="V15" i="25" l="1"/>
  <c r="V26" i="25"/>
  <c r="U28" i="25"/>
  <c r="V18" i="24" l="1"/>
  <c r="V21" i="24"/>
  <c r="V14" i="24"/>
  <c r="U28" i="24"/>
  <c r="R18" i="23" l="1"/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L18" i="33"/>
  <c r="E17" i="33"/>
  <c r="F17" i="33"/>
  <c r="G17" i="33"/>
  <c r="H17" i="33"/>
  <c r="I17" i="33"/>
  <c r="J17" i="33"/>
  <c r="L17" i="33"/>
  <c r="E16" i="33"/>
  <c r="F16" i="33"/>
  <c r="G16" i="33"/>
  <c r="H16" i="33"/>
  <c r="I16" i="33"/>
  <c r="J16" i="33"/>
  <c r="L16" i="33"/>
  <c r="E15" i="33"/>
  <c r="F15" i="33"/>
  <c r="G15" i="33"/>
  <c r="H15" i="33"/>
  <c r="I15" i="33"/>
  <c r="J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V24" i="25" s="1"/>
  <c r="N23" i="25"/>
  <c r="M23" i="25"/>
  <c r="S23" i="25" s="1"/>
  <c r="T23" i="25" s="1"/>
  <c r="O22" i="25"/>
  <c r="N22" i="25"/>
  <c r="M22" i="25"/>
  <c r="R22" i="25" s="1"/>
  <c r="V22" i="25" s="1"/>
  <c r="N21" i="25"/>
  <c r="M21" i="25"/>
  <c r="S21" i="25" s="1"/>
  <c r="T21" i="25" s="1"/>
  <c r="N20" i="25"/>
  <c r="M20" i="25"/>
  <c r="R20" i="25" s="1"/>
  <c r="V20" i="25" s="1"/>
  <c r="N19" i="25"/>
  <c r="M19" i="25"/>
  <c r="S19" i="25" s="1"/>
  <c r="T19" i="25" s="1"/>
  <c r="N18" i="25"/>
  <c r="M18" i="25"/>
  <c r="R18" i="25" s="1"/>
  <c r="V18" i="25" s="1"/>
  <c r="N17" i="25"/>
  <c r="M17" i="25"/>
  <c r="S17" i="25" s="1"/>
  <c r="T17" i="25" s="1"/>
  <c r="N16" i="25"/>
  <c r="M16" i="25"/>
  <c r="R16" i="25" s="1"/>
  <c r="V16" i="25" s="1"/>
  <c r="N15" i="25"/>
  <c r="M15" i="25"/>
  <c r="S15" i="25" s="1"/>
  <c r="T15" i="25" s="1"/>
  <c r="O14" i="25"/>
  <c r="N14" i="25"/>
  <c r="M14" i="25"/>
  <c r="R14" i="25" s="1"/>
  <c r="V14" i="25" s="1"/>
  <c r="N13" i="25"/>
  <c r="M13" i="25"/>
  <c r="S13" i="25" s="1"/>
  <c r="T13" i="25" s="1"/>
  <c r="O12" i="25"/>
  <c r="N12" i="25"/>
  <c r="M12" i="25"/>
  <c r="R12" i="25" s="1"/>
  <c r="V12" i="25" s="1"/>
  <c r="N11" i="25"/>
  <c r="M11" i="25"/>
  <c r="S11" i="25" s="1"/>
  <c r="T11" i="25" s="1"/>
  <c r="N10" i="25"/>
  <c r="M10" i="25"/>
  <c r="R10" i="25" s="1"/>
  <c r="V10" i="25" s="1"/>
  <c r="N9" i="25"/>
  <c r="M9" i="25"/>
  <c r="S9" i="25" s="1"/>
  <c r="T9" i="25" s="1"/>
  <c r="N8" i="25"/>
  <c r="M8" i="25"/>
  <c r="R8" i="25" s="1"/>
  <c r="V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V26" i="24" s="1"/>
  <c r="N25" i="24"/>
  <c r="M25" i="24"/>
  <c r="S25" i="24" s="1"/>
  <c r="T25" i="24" s="1"/>
  <c r="N24" i="24"/>
  <c r="M24" i="24"/>
  <c r="R24" i="24" s="1"/>
  <c r="V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V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V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V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31" l="1"/>
  <c r="O10" i="29"/>
  <c r="N28" i="29"/>
  <c r="N28" i="28"/>
  <c r="N28" i="27"/>
  <c r="O20" i="25"/>
  <c r="N28" i="25"/>
  <c r="O12" i="24"/>
  <c r="O20" i="24"/>
  <c r="N28" i="24"/>
  <c r="N28" i="23"/>
  <c r="O22" i="22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V7" i="31" s="1"/>
  <c r="R9" i="31"/>
  <c r="V9" i="31" s="1"/>
  <c r="R11" i="31"/>
  <c r="V11" i="31" s="1"/>
  <c r="R13" i="31"/>
  <c r="R15" i="31"/>
  <c r="V15" i="31" s="1"/>
  <c r="R17" i="3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V7" i="25" s="1"/>
  <c r="R9" i="25"/>
  <c r="V9" i="25" s="1"/>
  <c r="R11" i="25"/>
  <c r="V11" i="25" s="1"/>
  <c r="R13" i="25"/>
  <c r="V13" i="25" s="1"/>
  <c r="R15" i="25"/>
  <c r="R17" i="25"/>
  <c r="V17" i="25" s="1"/>
  <c r="R19" i="25"/>
  <c r="V19" i="25" s="1"/>
  <c r="R21" i="25"/>
  <c r="V21" i="25" s="1"/>
  <c r="R23" i="25"/>
  <c r="V23" i="25" s="1"/>
  <c r="R25" i="25"/>
  <c r="V25" i="25" s="1"/>
  <c r="R27" i="25"/>
  <c r="V27" i="25" s="1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V7" i="24" s="1"/>
  <c r="R9" i="24"/>
  <c r="V9" i="24" s="1"/>
  <c r="R11" i="24"/>
  <c r="V11" i="24" s="1"/>
  <c r="R13" i="24"/>
  <c r="V13" i="24" s="1"/>
  <c r="R15" i="24"/>
  <c r="V15" i="24" s="1"/>
  <c r="R17" i="24"/>
  <c r="V17" i="24" s="1"/>
  <c r="R19" i="24"/>
  <c r="V19" i="24" s="1"/>
  <c r="R21" i="24"/>
  <c r="R23" i="24"/>
  <c r="V23" i="24" s="1"/>
  <c r="R25" i="24"/>
  <c r="V25" i="24" s="1"/>
  <c r="R27" i="24"/>
  <c r="V27" i="24" s="1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V8" i="24" s="1"/>
  <c r="R10" i="24"/>
  <c r="V10" i="24" s="1"/>
  <c r="R22" i="24"/>
  <c r="V22" i="24" s="1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1" l="1"/>
  <c r="V28" i="25"/>
  <c r="V28" i="24"/>
  <c r="O28" i="16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<sst xmlns="http://schemas.openxmlformats.org/spreadsheetml/2006/main" count="1514" uniqueCount="86">
  <si>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</si>
  <si>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</si>
  <si>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</si>
  <si>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</si>
  <si>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</si>
  <si>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</si>
  <si>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</si>
  <si>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</si>
  <si>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</si>
  <si>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</si>
  <si>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</si>
  <si>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</si>
  <si>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</si>
  <si>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</si>
  <si>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</si>
  <si>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</si>
  <si>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</si>
  <si>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</si>
  <si>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</si>
  <si>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</si>
  <si>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</si>
  <si>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</si>
  <si>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</si>
  <si>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</si>
  <si>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</si>
  <si>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</si>
  <si>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</si>
  <si>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</si>
  <si>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</si>
  <si>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</si>
  <si>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</si>
  <si>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</si>
  <si>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</si>
  <si>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</si>
  <si>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</si>
  <si>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</si>
  <si>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</si>
  <si>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</si>
  <si>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</si>
  <si>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</si>
  <si>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</si>
  <si>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</si>
  <si>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</si>
  <si>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</si>
  <si>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</si>
  <si>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</si>
  <si>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</si>
  <si>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</si>
  <si>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</si>
  <si>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</si>
  <si>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</si>
  <si>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</si>
  <si>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</si>
  <si>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</si>
  <si>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</si>
  <si>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</si>
  <si>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</si>
  <si>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</si>
  <si>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</si>
  <si>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</si>
  <si>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</si>
  <si>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</si>
  <si>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</si>
  <si>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</si>
  <si>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</si>
  <si>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</si>
  <si>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</si>
  <si>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</si>
  <si>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</si>
  <si>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</si>
  <si>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</si>
  <si>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</si>
  <si>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</si>
  <si>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</si>
  <si>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</si>
  <si>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</si>
  <si>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</si>
  <si>
    <t>Date: 23/03/2021</t>
  </si>
  <si>
    <t>Date:24/03/2021</t>
  </si>
  <si>
    <t>LUS Less</t>
  </si>
  <si>
    <t>Date:25.03.2021</t>
  </si>
  <si>
    <t>Date:27.03.2021</t>
  </si>
  <si>
    <t>Date:28.03.2021</t>
  </si>
  <si>
    <t>Date:29.03.2021</t>
  </si>
  <si>
    <t>Date:30.03.2021</t>
  </si>
  <si>
    <t>1%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</si>
</sst>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7" fillId="9" borderId="23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142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104" t="s">
        <v>45</v>
      </c>
      <c r="B29" s="105"/>
      <c r="C29" s="106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23" priority="44" operator="equal">
      <formula>212030016606640</formula>
    </cfRule>
  </conditionalFormatting>
  <conditionalFormatting sqref="D29 E28:K29 E4 E6">
    <cfRule type="cellIs" dxfId="1422" priority="42" operator="equal">
      <formula>$E$4</formula>
    </cfRule>
    <cfRule type="cellIs" dxfId="1421" priority="43" operator="equal">
      <formula>2120</formula>
    </cfRule>
  </conditionalFormatting>
  <conditionalFormatting sqref="D29:E29 F28:F29 F4 F6">
    <cfRule type="cellIs" dxfId="1420" priority="40" operator="equal">
      <formula>$F$4</formula>
    </cfRule>
    <cfRule type="cellIs" dxfId="1419" priority="41" operator="equal">
      <formula>300</formula>
    </cfRule>
  </conditionalFormatting>
  <conditionalFormatting sqref="G28:G29 G4 G6">
    <cfRule type="cellIs" dxfId="1418" priority="38" operator="equal">
      <formula>$G$4</formula>
    </cfRule>
    <cfRule type="cellIs" dxfId="1417" priority="39" operator="equal">
      <formula>1660</formula>
    </cfRule>
  </conditionalFormatting>
  <conditionalFormatting sqref="H28:H29 H4 H6">
    <cfRule type="cellIs" dxfId="1416" priority="36" operator="equal">
      <formula>$H$4</formula>
    </cfRule>
    <cfRule type="cellIs" dxfId="1415" priority="37" operator="equal">
      <formula>6640</formula>
    </cfRule>
  </conditionalFormatting>
  <conditionalFormatting sqref="T6:T28">
    <cfRule type="cellIs" dxfId="1414" priority="35" operator="lessThan">
      <formula>0</formula>
    </cfRule>
  </conditionalFormatting>
  <conditionalFormatting sqref="T7:T27">
    <cfRule type="cellIs" dxfId="1413" priority="32" operator="lessThan">
      <formula>0</formula>
    </cfRule>
    <cfRule type="cellIs" dxfId="1412" priority="33" operator="lessThan">
      <formula>0</formula>
    </cfRule>
    <cfRule type="cellIs" dxfId="1411" priority="34" operator="lessThan">
      <formula>0</formula>
    </cfRule>
  </conditionalFormatting>
  <conditionalFormatting sqref="E28:K28 E4 E6">
    <cfRule type="cellIs" dxfId="1410" priority="31" operator="equal">
      <formula>$E$4</formula>
    </cfRule>
  </conditionalFormatting>
  <conditionalFormatting sqref="D28:D29 D4:K4 M4 D6">
    <cfRule type="cellIs" dxfId="1409" priority="30" operator="equal">
      <formula>$D$4</formula>
    </cfRule>
  </conditionalFormatting>
  <conditionalFormatting sqref="I28:I29 I4 I6">
    <cfRule type="cellIs" dxfId="1408" priority="29" operator="equal">
      <formula>$I$4</formula>
    </cfRule>
  </conditionalFormatting>
  <conditionalFormatting sqref="J28:J29 J4 J6">
    <cfRule type="cellIs" dxfId="1407" priority="28" operator="equal">
      <formula>$J$4</formula>
    </cfRule>
  </conditionalFormatting>
  <conditionalFormatting sqref="K28:K29 K4 K6">
    <cfRule type="cellIs" dxfId="1406" priority="27" operator="equal">
      <formula>$K$4</formula>
    </cfRule>
  </conditionalFormatting>
  <conditionalFormatting sqref="M4:M6">
    <cfRule type="cellIs" dxfId="1405" priority="26" operator="equal">
      <formula>$L$4</formula>
    </cfRule>
  </conditionalFormatting>
  <conditionalFormatting sqref="T7:T28">
    <cfRule type="cellIs" dxfId="1404" priority="23" operator="lessThan">
      <formula>0</formula>
    </cfRule>
    <cfRule type="cellIs" dxfId="1403" priority="24" operator="lessThan">
      <formula>0</formula>
    </cfRule>
    <cfRule type="cellIs" dxfId="1402" priority="25" operator="lessThan">
      <formula>0</formula>
    </cfRule>
  </conditionalFormatting>
  <conditionalFormatting sqref="T6:T28">
    <cfRule type="cellIs" dxfId="1401" priority="21" operator="lessThan">
      <formula>0</formula>
    </cfRule>
  </conditionalFormatting>
  <conditionalFormatting sqref="T7:T27">
    <cfRule type="cellIs" dxfId="1400" priority="18" operator="lessThan">
      <formula>0</formula>
    </cfRule>
    <cfRule type="cellIs" dxfId="1399" priority="19" operator="lessThan">
      <formula>0</formula>
    </cfRule>
    <cfRule type="cellIs" dxfId="1398" priority="20" operator="lessThan">
      <formula>0</formula>
    </cfRule>
  </conditionalFormatting>
  <conditionalFormatting sqref="T7:T28">
    <cfRule type="cellIs" dxfId="1397" priority="15" operator="lessThan">
      <formula>0</formula>
    </cfRule>
    <cfRule type="cellIs" dxfId="1396" priority="16" operator="lessThan">
      <formula>0</formula>
    </cfRule>
    <cfRule type="cellIs" dxfId="1395" priority="17" operator="lessThan">
      <formula>0</formula>
    </cfRule>
  </conditionalFormatting>
  <conditionalFormatting sqref="L4 L6 L28:L29">
    <cfRule type="cellIs" dxfId="1394" priority="13" operator="equal">
      <formula>$L$4</formula>
    </cfRule>
  </conditionalFormatting>
  <conditionalFormatting sqref="D7:S7">
    <cfRule type="cellIs" dxfId="1393" priority="12" operator="greaterThan">
      <formula>0</formula>
    </cfRule>
  </conditionalFormatting>
  <conditionalFormatting sqref="D9:S9">
    <cfRule type="cellIs" dxfId="1392" priority="11" operator="greaterThan">
      <formula>0</formula>
    </cfRule>
  </conditionalFormatting>
  <conditionalFormatting sqref="D11:S11">
    <cfRule type="cellIs" dxfId="1391" priority="10" operator="greaterThan">
      <formula>0</formula>
    </cfRule>
  </conditionalFormatting>
  <conditionalFormatting sqref="D13:S13">
    <cfRule type="cellIs" dxfId="1390" priority="9" operator="greaterThan">
      <formula>0</formula>
    </cfRule>
  </conditionalFormatting>
  <conditionalFormatting sqref="D15:S15">
    <cfRule type="cellIs" dxfId="1389" priority="8" operator="greaterThan">
      <formula>0</formula>
    </cfRule>
  </conditionalFormatting>
  <conditionalFormatting sqref="D17:S17">
    <cfRule type="cellIs" dxfId="1388" priority="7" operator="greaterThan">
      <formula>0</formula>
    </cfRule>
  </conditionalFormatting>
  <conditionalFormatting sqref="D19:S19">
    <cfRule type="cellIs" dxfId="1387" priority="6" operator="greaterThan">
      <formula>0</formula>
    </cfRule>
  </conditionalFormatting>
  <conditionalFormatting sqref="D21:S21">
    <cfRule type="cellIs" dxfId="1386" priority="5" operator="greaterThan">
      <formula>0</formula>
    </cfRule>
  </conditionalFormatting>
  <conditionalFormatting sqref="D23:S23">
    <cfRule type="cellIs" dxfId="1385" priority="4" operator="greaterThan">
      <formula>0</formula>
    </cfRule>
  </conditionalFormatting>
  <conditionalFormatting sqref="D25:S25">
    <cfRule type="cellIs" dxfId="1384" priority="3" operator="greaterThan">
      <formula>0</formula>
    </cfRule>
  </conditionalFormatting>
  <conditionalFormatting sqref="D27:S27">
    <cfRule type="cellIs" dxfId="1383" priority="2" operator="greaterThan">
      <formula>0</formula>
    </cfRule>
  </conditionalFormatting>
  <conditionalFormatting sqref="D5:L5">
    <cfRule type="cellIs" dxfId="138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7" priority="43" operator="equal">
      <formula>212030016606640</formula>
    </cfRule>
  </conditionalFormatting>
  <conditionalFormatting sqref="D29 E4:E6 E28:K29">
    <cfRule type="cellIs" dxfId="1036" priority="41" operator="equal">
      <formula>$E$4</formula>
    </cfRule>
    <cfRule type="cellIs" dxfId="1035" priority="42" operator="equal">
      <formula>2120</formula>
    </cfRule>
  </conditionalFormatting>
  <conditionalFormatting sqref="D29:E29 F4:F6 F28:F29">
    <cfRule type="cellIs" dxfId="1034" priority="39" operator="equal">
      <formula>$F$4</formula>
    </cfRule>
    <cfRule type="cellIs" dxfId="1033" priority="40" operator="equal">
      <formula>300</formula>
    </cfRule>
  </conditionalFormatting>
  <conditionalFormatting sqref="G4:G6 G28:G29">
    <cfRule type="cellIs" dxfId="1032" priority="37" operator="equal">
      <formula>$G$4</formula>
    </cfRule>
    <cfRule type="cellIs" dxfId="1031" priority="38" operator="equal">
      <formula>1660</formula>
    </cfRule>
  </conditionalFormatting>
  <conditionalFormatting sqref="H4:H6 H28:H29">
    <cfRule type="cellIs" dxfId="1030" priority="35" operator="equal">
      <formula>$H$4</formula>
    </cfRule>
    <cfRule type="cellIs" dxfId="1029" priority="36" operator="equal">
      <formula>6640</formula>
    </cfRule>
  </conditionalFormatting>
  <conditionalFormatting sqref="T6:T28">
    <cfRule type="cellIs" dxfId="1028" priority="34" operator="lessThan">
      <formula>0</formula>
    </cfRule>
  </conditionalFormatting>
  <conditionalFormatting sqref="T7:T27">
    <cfRule type="cellIs" dxfId="1027" priority="31" operator="lessThan">
      <formula>0</formula>
    </cfRule>
    <cfRule type="cellIs" dxfId="1026" priority="32" operator="lessThan">
      <formula>0</formula>
    </cfRule>
    <cfRule type="cellIs" dxfId="1025" priority="33" operator="lessThan">
      <formula>0</formula>
    </cfRule>
  </conditionalFormatting>
  <conditionalFormatting sqref="E4:E6 E28:K28">
    <cfRule type="cellIs" dxfId="1024" priority="30" operator="equal">
      <formula>$E$4</formula>
    </cfRule>
  </conditionalFormatting>
  <conditionalFormatting sqref="D28:D29 D6 D4:M4">
    <cfRule type="cellIs" dxfId="1023" priority="29" operator="equal">
      <formula>$D$4</formula>
    </cfRule>
  </conditionalFormatting>
  <conditionalFormatting sqref="I4:I6 I28:I29">
    <cfRule type="cellIs" dxfId="1022" priority="28" operator="equal">
      <formula>$I$4</formula>
    </cfRule>
  </conditionalFormatting>
  <conditionalFormatting sqref="J4:J6 J28:J29">
    <cfRule type="cellIs" dxfId="1021" priority="27" operator="equal">
      <formula>$J$4</formula>
    </cfRule>
  </conditionalFormatting>
  <conditionalFormatting sqref="K4:K6 K28:K29">
    <cfRule type="cellIs" dxfId="1020" priority="26" operator="equal">
      <formula>$K$4</formula>
    </cfRule>
  </conditionalFormatting>
  <conditionalFormatting sqref="M4:M6">
    <cfRule type="cellIs" dxfId="1019" priority="25" operator="equal">
      <formula>$L$4</formula>
    </cfRule>
  </conditionalFormatting>
  <conditionalFormatting sqref="T7:T28">
    <cfRule type="cellIs" dxfId="1018" priority="22" operator="lessThan">
      <formula>0</formula>
    </cfRule>
    <cfRule type="cellIs" dxfId="1017" priority="23" operator="lessThan">
      <formula>0</formula>
    </cfRule>
    <cfRule type="cellIs" dxfId="1016" priority="24" operator="lessThan">
      <formula>0</formula>
    </cfRule>
  </conditionalFormatting>
  <conditionalFormatting sqref="D5:K5">
    <cfRule type="cellIs" dxfId="1015" priority="21" operator="greaterThan">
      <formula>0</formula>
    </cfRule>
  </conditionalFormatting>
  <conditionalFormatting sqref="T6:T28">
    <cfRule type="cellIs" dxfId="1014" priority="20" operator="lessThan">
      <formula>0</formula>
    </cfRule>
  </conditionalFormatting>
  <conditionalFormatting sqref="T7:T27">
    <cfRule type="cellIs" dxfId="1013" priority="17" operator="lessThan">
      <formula>0</formula>
    </cfRule>
    <cfRule type="cellIs" dxfId="1012" priority="18" operator="lessThan">
      <formula>0</formula>
    </cfRule>
    <cfRule type="cellIs" dxfId="1011" priority="19" operator="lessThan">
      <formula>0</formula>
    </cfRule>
  </conditionalFormatting>
  <conditionalFormatting sqref="T7:T28">
    <cfRule type="cellIs" dxfId="1010" priority="14" operator="lessThan">
      <formula>0</formula>
    </cfRule>
    <cfRule type="cellIs" dxfId="1009" priority="15" operator="lessThan">
      <formula>0</formula>
    </cfRule>
    <cfRule type="cellIs" dxfId="1008" priority="16" operator="lessThan">
      <formula>0</formula>
    </cfRule>
  </conditionalFormatting>
  <conditionalFormatting sqref="D5:K5">
    <cfRule type="cellIs" dxfId="1007" priority="13" operator="greaterThan">
      <formula>0</formula>
    </cfRule>
  </conditionalFormatting>
  <conditionalFormatting sqref="L4 L6 L28:L29">
    <cfRule type="cellIs" dxfId="1006" priority="12" operator="equal">
      <formula>$L$4</formula>
    </cfRule>
  </conditionalFormatting>
  <conditionalFormatting sqref="D7:S7">
    <cfRule type="cellIs" dxfId="1005" priority="11" operator="greaterThan">
      <formula>0</formula>
    </cfRule>
  </conditionalFormatting>
  <conditionalFormatting sqref="D9:S9">
    <cfRule type="cellIs" dxfId="1004" priority="10" operator="greaterThan">
      <formula>0</formula>
    </cfRule>
  </conditionalFormatting>
  <conditionalFormatting sqref="D11:S11">
    <cfRule type="cellIs" dxfId="1003" priority="9" operator="greaterThan">
      <formula>0</formula>
    </cfRule>
  </conditionalFormatting>
  <conditionalFormatting sqref="D13:S13">
    <cfRule type="cellIs" dxfId="1002" priority="8" operator="greaterThan">
      <formula>0</formula>
    </cfRule>
  </conditionalFormatting>
  <conditionalFormatting sqref="D15:S15">
    <cfRule type="cellIs" dxfId="1001" priority="7" operator="greaterThan">
      <formula>0</formula>
    </cfRule>
  </conditionalFormatting>
  <conditionalFormatting sqref="D17:S17">
    <cfRule type="cellIs" dxfId="1000" priority="6" operator="greaterThan">
      <formula>0</formula>
    </cfRule>
  </conditionalFormatting>
  <conditionalFormatting sqref="D19:S19">
    <cfRule type="cellIs" dxfId="999" priority="5" operator="greaterThan">
      <formula>0</formula>
    </cfRule>
  </conditionalFormatting>
  <conditionalFormatting sqref="D21:S21">
    <cfRule type="cellIs" dxfId="998" priority="4" operator="greaterThan">
      <formula>0</formula>
    </cfRule>
  </conditionalFormatting>
  <conditionalFormatting sqref="D23:S23">
    <cfRule type="cellIs" dxfId="997" priority="3" operator="greaterThan">
      <formula>0</formula>
    </cfRule>
  </conditionalFormatting>
  <conditionalFormatting sqref="D25:S25">
    <cfRule type="cellIs" dxfId="996" priority="2" operator="greaterThan">
      <formula>0</formula>
    </cfRule>
  </conditionalFormatting>
  <conditionalFormatting sqref="D27:S27">
    <cfRule type="cellIs" dxfId="99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4" priority="43" operator="equal">
      <formula>212030016606640</formula>
    </cfRule>
  </conditionalFormatting>
  <conditionalFormatting sqref="D29 E4:E6 E28:K29">
    <cfRule type="cellIs" dxfId="993" priority="41" operator="equal">
      <formula>$E$4</formula>
    </cfRule>
    <cfRule type="cellIs" dxfId="992" priority="42" operator="equal">
      <formula>2120</formula>
    </cfRule>
  </conditionalFormatting>
  <conditionalFormatting sqref="D29:E29 F4:F6 F28:F29">
    <cfRule type="cellIs" dxfId="991" priority="39" operator="equal">
      <formula>$F$4</formula>
    </cfRule>
    <cfRule type="cellIs" dxfId="990" priority="40" operator="equal">
      <formula>300</formula>
    </cfRule>
  </conditionalFormatting>
  <conditionalFormatting sqref="G4:G6 G28:G29">
    <cfRule type="cellIs" dxfId="989" priority="37" operator="equal">
      <formula>$G$4</formula>
    </cfRule>
    <cfRule type="cellIs" dxfId="988" priority="38" operator="equal">
      <formula>1660</formula>
    </cfRule>
  </conditionalFormatting>
  <conditionalFormatting sqref="H4:H6 H28:H29">
    <cfRule type="cellIs" dxfId="987" priority="35" operator="equal">
      <formula>$H$4</formula>
    </cfRule>
    <cfRule type="cellIs" dxfId="986" priority="36" operator="equal">
      <formula>6640</formula>
    </cfRule>
  </conditionalFormatting>
  <conditionalFormatting sqref="T6:T28">
    <cfRule type="cellIs" dxfId="985" priority="34" operator="lessThan">
      <formula>0</formula>
    </cfRule>
  </conditionalFormatting>
  <conditionalFormatting sqref="T7:T27">
    <cfRule type="cellIs" dxfId="984" priority="31" operator="lessThan">
      <formula>0</formula>
    </cfRule>
    <cfRule type="cellIs" dxfId="983" priority="32" operator="lessThan">
      <formula>0</formula>
    </cfRule>
    <cfRule type="cellIs" dxfId="982" priority="33" operator="lessThan">
      <formula>0</formula>
    </cfRule>
  </conditionalFormatting>
  <conditionalFormatting sqref="E4:E6 E28:K28">
    <cfRule type="cellIs" dxfId="981" priority="30" operator="equal">
      <formula>$E$4</formula>
    </cfRule>
  </conditionalFormatting>
  <conditionalFormatting sqref="D28:D29 D6 D4:M4">
    <cfRule type="cellIs" dxfId="980" priority="29" operator="equal">
      <formula>$D$4</formula>
    </cfRule>
  </conditionalFormatting>
  <conditionalFormatting sqref="I4:I6 I28:I29">
    <cfRule type="cellIs" dxfId="979" priority="28" operator="equal">
      <formula>$I$4</formula>
    </cfRule>
  </conditionalFormatting>
  <conditionalFormatting sqref="J4:J6 J28:J29">
    <cfRule type="cellIs" dxfId="978" priority="27" operator="equal">
      <formula>$J$4</formula>
    </cfRule>
  </conditionalFormatting>
  <conditionalFormatting sqref="K4:K6 K28:K29">
    <cfRule type="cellIs" dxfId="977" priority="26" operator="equal">
      <formula>$K$4</formula>
    </cfRule>
  </conditionalFormatting>
  <conditionalFormatting sqref="M4:M6">
    <cfRule type="cellIs" dxfId="976" priority="25" operator="equal">
      <formula>$L$4</formula>
    </cfRule>
  </conditionalFormatting>
  <conditionalFormatting sqref="T7:T28">
    <cfRule type="cellIs" dxfId="975" priority="22" operator="lessThan">
      <formula>0</formula>
    </cfRule>
    <cfRule type="cellIs" dxfId="974" priority="23" operator="lessThan">
      <formula>0</formula>
    </cfRule>
    <cfRule type="cellIs" dxfId="973" priority="24" operator="lessThan">
      <formula>0</formula>
    </cfRule>
  </conditionalFormatting>
  <conditionalFormatting sqref="D5:K5">
    <cfRule type="cellIs" dxfId="972" priority="21" operator="greaterThan">
      <formula>0</formula>
    </cfRule>
  </conditionalFormatting>
  <conditionalFormatting sqref="T6:T28">
    <cfRule type="cellIs" dxfId="971" priority="20" operator="lessThan">
      <formula>0</formula>
    </cfRule>
  </conditionalFormatting>
  <conditionalFormatting sqref="T7:T27">
    <cfRule type="cellIs" dxfId="970" priority="17" operator="lessThan">
      <formula>0</formula>
    </cfRule>
    <cfRule type="cellIs" dxfId="969" priority="18" operator="lessThan">
      <formula>0</formula>
    </cfRule>
    <cfRule type="cellIs" dxfId="968" priority="19" operator="lessThan">
      <formula>0</formula>
    </cfRule>
  </conditionalFormatting>
  <conditionalFormatting sqref="T7:T28">
    <cfRule type="cellIs" dxfId="967" priority="14" operator="lessThan">
      <formula>0</formula>
    </cfRule>
    <cfRule type="cellIs" dxfId="966" priority="15" operator="lessThan">
      <formula>0</formula>
    </cfRule>
    <cfRule type="cellIs" dxfId="965" priority="16" operator="lessThan">
      <formula>0</formula>
    </cfRule>
  </conditionalFormatting>
  <conditionalFormatting sqref="D5:K5">
    <cfRule type="cellIs" dxfId="964" priority="13" operator="greaterThan">
      <formula>0</formula>
    </cfRule>
  </conditionalFormatting>
  <conditionalFormatting sqref="L4 L6 L28:L29">
    <cfRule type="cellIs" dxfId="963" priority="12" operator="equal">
      <formula>$L$4</formula>
    </cfRule>
  </conditionalFormatting>
  <conditionalFormatting sqref="D7:S7">
    <cfRule type="cellIs" dxfId="962" priority="11" operator="greaterThan">
      <formula>0</formula>
    </cfRule>
  </conditionalFormatting>
  <conditionalFormatting sqref="D9:S9">
    <cfRule type="cellIs" dxfId="961" priority="10" operator="greaterThan">
      <formula>0</formula>
    </cfRule>
  </conditionalFormatting>
  <conditionalFormatting sqref="D11:S11">
    <cfRule type="cellIs" dxfId="960" priority="9" operator="greaterThan">
      <formula>0</formula>
    </cfRule>
  </conditionalFormatting>
  <conditionalFormatting sqref="D13:S13">
    <cfRule type="cellIs" dxfId="959" priority="8" operator="greaterThan">
      <formula>0</formula>
    </cfRule>
  </conditionalFormatting>
  <conditionalFormatting sqref="D15:S15">
    <cfRule type="cellIs" dxfId="958" priority="7" operator="greaterThan">
      <formula>0</formula>
    </cfRule>
  </conditionalFormatting>
  <conditionalFormatting sqref="D17:S17">
    <cfRule type="cellIs" dxfId="957" priority="6" operator="greaterThan">
      <formula>0</formula>
    </cfRule>
  </conditionalFormatting>
  <conditionalFormatting sqref="D19:S19">
    <cfRule type="cellIs" dxfId="956" priority="5" operator="greaterThan">
      <formula>0</formula>
    </cfRule>
  </conditionalFormatting>
  <conditionalFormatting sqref="D21:S21">
    <cfRule type="cellIs" dxfId="955" priority="4" operator="greaterThan">
      <formula>0</formula>
    </cfRule>
  </conditionalFormatting>
  <conditionalFormatting sqref="D23:S23">
    <cfRule type="cellIs" dxfId="954" priority="3" operator="greaterThan">
      <formula>0</formula>
    </cfRule>
  </conditionalFormatting>
  <conditionalFormatting sqref="D25:S25">
    <cfRule type="cellIs" dxfId="953" priority="2" operator="greaterThan">
      <formula>0</formula>
    </cfRule>
  </conditionalFormatting>
  <conditionalFormatting sqref="D27:S27">
    <cfRule type="cellIs" dxfId="95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1" priority="43" operator="equal">
      <formula>212030016606640</formula>
    </cfRule>
  </conditionalFormatting>
  <conditionalFormatting sqref="D29 E4:E6 E28:K29">
    <cfRule type="cellIs" dxfId="950" priority="41" operator="equal">
      <formula>$E$4</formula>
    </cfRule>
    <cfRule type="cellIs" dxfId="949" priority="42" operator="equal">
      <formula>2120</formula>
    </cfRule>
  </conditionalFormatting>
  <conditionalFormatting sqref="D29:E29 F4:F6 F28:F29">
    <cfRule type="cellIs" dxfId="948" priority="39" operator="equal">
      <formula>$F$4</formula>
    </cfRule>
    <cfRule type="cellIs" dxfId="947" priority="40" operator="equal">
      <formula>300</formula>
    </cfRule>
  </conditionalFormatting>
  <conditionalFormatting sqref="G4:G6 G28:G29">
    <cfRule type="cellIs" dxfId="946" priority="37" operator="equal">
      <formula>$G$4</formula>
    </cfRule>
    <cfRule type="cellIs" dxfId="945" priority="38" operator="equal">
      <formula>1660</formula>
    </cfRule>
  </conditionalFormatting>
  <conditionalFormatting sqref="H4:H6 H28:H29">
    <cfRule type="cellIs" dxfId="944" priority="35" operator="equal">
      <formula>$H$4</formula>
    </cfRule>
    <cfRule type="cellIs" dxfId="943" priority="36" operator="equal">
      <formula>6640</formula>
    </cfRule>
  </conditionalFormatting>
  <conditionalFormatting sqref="T6:T28">
    <cfRule type="cellIs" dxfId="942" priority="34" operator="lessThan">
      <formula>0</formula>
    </cfRule>
  </conditionalFormatting>
  <conditionalFormatting sqref="T7:T27">
    <cfRule type="cellIs" dxfId="941" priority="31" operator="lessThan">
      <formula>0</formula>
    </cfRule>
    <cfRule type="cellIs" dxfId="940" priority="32" operator="lessThan">
      <formula>0</formula>
    </cfRule>
    <cfRule type="cellIs" dxfId="939" priority="33" operator="lessThan">
      <formula>0</formula>
    </cfRule>
  </conditionalFormatting>
  <conditionalFormatting sqref="E4:E6 E28:K28">
    <cfRule type="cellIs" dxfId="938" priority="30" operator="equal">
      <formula>$E$4</formula>
    </cfRule>
  </conditionalFormatting>
  <conditionalFormatting sqref="D28:D29 D6 D4:M4">
    <cfRule type="cellIs" dxfId="937" priority="29" operator="equal">
      <formula>$D$4</formula>
    </cfRule>
  </conditionalFormatting>
  <conditionalFormatting sqref="I4:I6 I28:I29">
    <cfRule type="cellIs" dxfId="936" priority="28" operator="equal">
      <formula>$I$4</formula>
    </cfRule>
  </conditionalFormatting>
  <conditionalFormatting sqref="J4:J6 J28:J29">
    <cfRule type="cellIs" dxfId="935" priority="27" operator="equal">
      <formula>$J$4</formula>
    </cfRule>
  </conditionalFormatting>
  <conditionalFormatting sqref="K4:K6 K28:K29">
    <cfRule type="cellIs" dxfId="934" priority="26" operator="equal">
      <formula>$K$4</formula>
    </cfRule>
  </conditionalFormatting>
  <conditionalFormatting sqref="M4:M6">
    <cfRule type="cellIs" dxfId="933" priority="25" operator="equal">
      <formula>$L$4</formula>
    </cfRule>
  </conditionalFormatting>
  <conditionalFormatting sqref="T7:T28">
    <cfRule type="cellIs" dxfId="932" priority="22" operator="lessThan">
      <formula>0</formula>
    </cfRule>
    <cfRule type="cellIs" dxfId="931" priority="23" operator="lessThan">
      <formula>0</formula>
    </cfRule>
    <cfRule type="cellIs" dxfId="930" priority="24" operator="lessThan">
      <formula>0</formula>
    </cfRule>
  </conditionalFormatting>
  <conditionalFormatting sqref="D5:K5">
    <cfRule type="cellIs" dxfId="929" priority="21" operator="greaterThan">
      <formula>0</formula>
    </cfRule>
  </conditionalFormatting>
  <conditionalFormatting sqref="T6:T28">
    <cfRule type="cellIs" dxfId="928" priority="20" operator="lessThan">
      <formula>0</formula>
    </cfRule>
  </conditionalFormatting>
  <conditionalFormatting sqref="T7:T27">
    <cfRule type="cellIs" dxfId="927" priority="17" operator="lessThan">
      <formula>0</formula>
    </cfRule>
    <cfRule type="cellIs" dxfId="926" priority="18" operator="lessThan">
      <formula>0</formula>
    </cfRule>
    <cfRule type="cellIs" dxfId="925" priority="19" operator="lessThan">
      <formula>0</formula>
    </cfRule>
  </conditionalFormatting>
  <conditionalFormatting sqref="T7:T28">
    <cfRule type="cellIs" dxfId="924" priority="14" operator="lessThan">
      <formula>0</formula>
    </cfRule>
    <cfRule type="cellIs" dxfId="923" priority="15" operator="lessThan">
      <formula>0</formula>
    </cfRule>
    <cfRule type="cellIs" dxfId="922" priority="16" operator="lessThan">
      <formula>0</formula>
    </cfRule>
  </conditionalFormatting>
  <conditionalFormatting sqref="D5:K5">
    <cfRule type="cellIs" dxfId="921" priority="13" operator="greaterThan">
      <formula>0</formula>
    </cfRule>
  </conditionalFormatting>
  <conditionalFormatting sqref="L4 L6 L28:L29">
    <cfRule type="cellIs" dxfId="920" priority="12" operator="equal">
      <formula>$L$4</formula>
    </cfRule>
  </conditionalFormatting>
  <conditionalFormatting sqref="D7:S7">
    <cfRule type="cellIs" dxfId="919" priority="11" operator="greaterThan">
      <formula>0</formula>
    </cfRule>
  </conditionalFormatting>
  <conditionalFormatting sqref="D9:S9">
    <cfRule type="cellIs" dxfId="918" priority="10" operator="greaterThan">
      <formula>0</formula>
    </cfRule>
  </conditionalFormatting>
  <conditionalFormatting sqref="D11:S11">
    <cfRule type="cellIs" dxfId="917" priority="9" operator="greaterThan">
      <formula>0</formula>
    </cfRule>
  </conditionalFormatting>
  <conditionalFormatting sqref="D13:S13">
    <cfRule type="cellIs" dxfId="916" priority="8" operator="greaterThan">
      <formula>0</formula>
    </cfRule>
  </conditionalFormatting>
  <conditionalFormatting sqref="D15:S15">
    <cfRule type="cellIs" dxfId="915" priority="7" operator="greaterThan">
      <formula>0</formula>
    </cfRule>
  </conditionalFormatting>
  <conditionalFormatting sqref="D17:S17">
    <cfRule type="cellIs" dxfId="914" priority="6" operator="greaterThan">
      <formula>0</formula>
    </cfRule>
  </conditionalFormatting>
  <conditionalFormatting sqref="D19:S19">
    <cfRule type="cellIs" dxfId="913" priority="5" operator="greaterThan">
      <formula>0</formula>
    </cfRule>
  </conditionalFormatting>
  <conditionalFormatting sqref="D21:S21">
    <cfRule type="cellIs" dxfId="912" priority="4" operator="greaterThan">
      <formula>0</formula>
    </cfRule>
  </conditionalFormatting>
  <conditionalFormatting sqref="D23:S23">
    <cfRule type="cellIs" dxfId="911" priority="3" operator="greaterThan">
      <formula>0</formula>
    </cfRule>
  </conditionalFormatting>
  <conditionalFormatting sqref="D25:S25">
    <cfRule type="cellIs" dxfId="910" priority="2" operator="greaterThan">
      <formula>0</formula>
    </cfRule>
  </conditionalFormatting>
  <conditionalFormatting sqref="D27:S27">
    <cfRule type="cellIs" dxfId="90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8" priority="43" operator="equal">
      <formula>212030016606640</formula>
    </cfRule>
  </conditionalFormatting>
  <conditionalFormatting sqref="D29 E4:E6 E28:K29">
    <cfRule type="cellIs" dxfId="907" priority="41" operator="equal">
      <formula>$E$4</formula>
    </cfRule>
    <cfRule type="cellIs" dxfId="906" priority="42" operator="equal">
      <formula>2120</formula>
    </cfRule>
  </conditionalFormatting>
  <conditionalFormatting sqref="D29:E29 F4:F6 F28:F29">
    <cfRule type="cellIs" dxfId="905" priority="39" operator="equal">
      <formula>$F$4</formula>
    </cfRule>
    <cfRule type="cellIs" dxfId="904" priority="40" operator="equal">
      <formula>300</formula>
    </cfRule>
  </conditionalFormatting>
  <conditionalFormatting sqref="G4:G6 G28:G29">
    <cfRule type="cellIs" dxfId="903" priority="37" operator="equal">
      <formula>$G$4</formula>
    </cfRule>
    <cfRule type="cellIs" dxfId="902" priority="38" operator="equal">
      <formula>1660</formula>
    </cfRule>
  </conditionalFormatting>
  <conditionalFormatting sqref="H4:H6 H28:H29">
    <cfRule type="cellIs" dxfId="901" priority="35" operator="equal">
      <formula>$H$4</formula>
    </cfRule>
    <cfRule type="cellIs" dxfId="900" priority="36" operator="equal">
      <formula>6640</formula>
    </cfRule>
  </conditionalFormatting>
  <conditionalFormatting sqref="T6:T28">
    <cfRule type="cellIs" dxfId="899" priority="34" operator="lessThan">
      <formula>0</formula>
    </cfRule>
  </conditionalFormatting>
  <conditionalFormatting sqref="T7:T27">
    <cfRule type="cellIs" dxfId="898" priority="31" operator="lessThan">
      <formula>0</formula>
    </cfRule>
    <cfRule type="cellIs" dxfId="897" priority="32" operator="lessThan">
      <formula>0</formula>
    </cfRule>
    <cfRule type="cellIs" dxfId="896" priority="33" operator="lessThan">
      <formula>0</formula>
    </cfRule>
  </conditionalFormatting>
  <conditionalFormatting sqref="E4:E6 E28:K28">
    <cfRule type="cellIs" dxfId="895" priority="30" operator="equal">
      <formula>$E$4</formula>
    </cfRule>
  </conditionalFormatting>
  <conditionalFormatting sqref="D28:D29 D6 D4:M4">
    <cfRule type="cellIs" dxfId="894" priority="29" operator="equal">
      <formula>$D$4</formula>
    </cfRule>
  </conditionalFormatting>
  <conditionalFormatting sqref="I4:I6 I28:I29">
    <cfRule type="cellIs" dxfId="893" priority="28" operator="equal">
      <formula>$I$4</formula>
    </cfRule>
  </conditionalFormatting>
  <conditionalFormatting sqref="J4:J6 J28:J29">
    <cfRule type="cellIs" dxfId="892" priority="27" operator="equal">
      <formula>$J$4</formula>
    </cfRule>
  </conditionalFormatting>
  <conditionalFormatting sqref="K4:K6 K28:K29">
    <cfRule type="cellIs" dxfId="891" priority="26" operator="equal">
      <formula>$K$4</formula>
    </cfRule>
  </conditionalFormatting>
  <conditionalFormatting sqref="M4:M6">
    <cfRule type="cellIs" dxfId="890" priority="25" operator="equal">
      <formula>$L$4</formula>
    </cfRule>
  </conditionalFormatting>
  <conditionalFormatting sqref="T7:T28">
    <cfRule type="cellIs" dxfId="889" priority="22" operator="lessThan">
      <formula>0</formula>
    </cfRule>
    <cfRule type="cellIs" dxfId="888" priority="23" operator="lessThan">
      <formula>0</formula>
    </cfRule>
    <cfRule type="cellIs" dxfId="887" priority="24" operator="lessThan">
      <formula>0</formula>
    </cfRule>
  </conditionalFormatting>
  <conditionalFormatting sqref="D5:K5">
    <cfRule type="cellIs" dxfId="886" priority="21" operator="greaterThan">
      <formula>0</formula>
    </cfRule>
  </conditionalFormatting>
  <conditionalFormatting sqref="T6:T28">
    <cfRule type="cellIs" dxfId="885" priority="20" operator="lessThan">
      <formula>0</formula>
    </cfRule>
  </conditionalFormatting>
  <conditionalFormatting sqref="T7:T27">
    <cfRule type="cellIs" dxfId="884" priority="17" operator="lessThan">
      <formula>0</formula>
    </cfRule>
    <cfRule type="cellIs" dxfId="883" priority="18" operator="lessThan">
      <formula>0</formula>
    </cfRule>
    <cfRule type="cellIs" dxfId="882" priority="19" operator="lessThan">
      <formula>0</formula>
    </cfRule>
  </conditionalFormatting>
  <conditionalFormatting sqref="T7:T28">
    <cfRule type="cellIs" dxfId="881" priority="14" operator="lessThan">
      <formula>0</formula>
    </cfRule>
    <cfRule type="cellIs" dxfId="880" priority="15" operator="lessThan">
      <formula>0</formula>
    </cfRule>
    <cfRule type="cellIs" dxfId="879" priority="16" operator="lessThan">
      <formula>0</formula>
    </cfRule>
  </conditionalFormatting>
  <conditionalFormatting sqref="D5:K5">
    <cfRule type="cellIs" dxfId="878" priority="13" operator="greaterThan">
      <formula>0</formula>
    </cfRule>
  </conditionalFormatting>
  <conditionalFormatting sqref="L4 L6 L28:L29">
    <cfRule type="cellIs" dxfId="877" priority="12" operator="equal">
      <formula>$L$4</formula>
    </cfRule>
  </conditionalFormatting>
  <conditionalFormatting sqref="D7:S7">
    <cfRule type="cellIs" dxfId="876" priority="11" operator="greaterThan">
      <formula>0</formula>
    </cfRule>
  </conditionalFormatting>
  <conditionalFormatting sqref="D9:S9">
    <cfRule type="cellIs" dxfId="875" priority="10" operator="greaterThan">
      <formula>0</formula>
    </cfRule>
  </conditionalFormatting>
  <conditionalFormatting sqref="D11:S11">
    <cfRule type="cellIs" dxfId="874" priority="9" operator="greaterThan">
      <formula>0</formula>
    </cfRule>
  </conditionalFormatting>
  <conditionalFormatting sqref="D13:S13">
    <cfRule type="cellIs" dxfId="873" priority="8" operator="greaterThan">
      <formula>0</formula>
    </cfRule>
  </conditionalFormatting>
  <conditionalFormatting sqref="D15:S15">
    <cfRule type="cellIs" dxfId="872" priority="7" operator="greaterThan">
      <formula>0</formula>
    </cfRule>
  </conditionalFormatting>
  <conditionalFormatting sqref="D17:S17">
    <cfRule type="cellIs" dxfId="871" priority="6" operator="greaterThan">
      <formula>0</formula>
    </cfRule>
  </conditionalFormatting>
  <conditionalFormatting sqref="D19:S19">
    <cfRule type="cellIs" dxfId="870" priority="5" operator="greaterThan">
      <formula>0</formula>
    </cfRule>
  </conditionalFormatting>
  <conditionalFormatting sqref="D21:S21">
    <cfRule type="cellIs" dxfId="869" priority="4" operator="greaterThan">
      <formula>0</formula>
    </cfRule>
  </conditionalFormatting>
  <conditionalFormatting sqref="D23:S23">
    <cfRule type="cellIs" dxfId="868" priority="3" operator="greaterThan">
      <formula>0</formula>
    </cfRule>
  </conditionalFormatting>
  <conditionalFormatting sqref="D25:S25">
    <cfRule type="cellIs" dxfId="867" priority="2" operator="greaterThan">
      <formula>0</formula>
    </cfRule>
  </conditionalFormatting>
  <conditionalFormatting sqref="D27:S27">
    <cfRule type="cellIs" dxfId="86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101" t="s">
        <v>44</v>
      </c>
      <c r="B28" s="102"/>
      <c r="C28" s="103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104" t="s">
        <v>45</v>
      </c>
      <c r="B29" s="105"/>
      <c r="C29" s="106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65" priority="43" operator="equal">
      <formula>212030016606640</formula>
    </cfRule>
  </conditionalFormatting>
  <conditionalFormatting sqref="D29 E4:E6 E28:K29">
    <cfRule type="cellIs" dxfId="864" priority="41" operator="equal">
      <formula>$E$4</formula>
    </cfRule>
    <cfRule type="cellIs" dxfId="863" priority="42" operator="equal">
      <formula>2120</formula>
    </cfRule>
  </conditionalFormatting>
  <conditionalFormatting sqref="D29:E29 F4:F6 F28:F29">
    <cfRule type="cellIs" dxfId="862" priority="39" operator="equal">
      <formula>$F$4</formula>
    </cfRule>
    <cfRule type="cellIs" dxfId="861" priority="40" operator="equal">
      <formula>300</formula>
    </cfRule>
  </conditionalFormatting>
  <conditionalFormatting sqref="G4:G6 G28:G29">
    <cfRule type="cellIs" dxfId="860" priority="37" operator="equal">
      <formula>$G$4</formula>
    </cfRule>
    <cfRule type="cellIs" dxfId="859" priority="38" operator="equal">
      <formula>1660</formula>
    </cfRule>
  </conditionalFormatting>
  <conditionalFormatting sqref="H4:H6 H28:H29">
    <cfRule type="cellIs" dxfId="858" priority="35" operator="equal">
      <formula>$H$4</formula>
    </cfRule>
    <cfRule type="cellIs" dxfId="857" priority="36" operator="equal">
      <formula>6640</formula>
    </cfRule>
  </conditionalFormatting>
  <conditionalFormatting sqref="T6:T27">
    <cfRule type="cellIs" dxfId="856" priority="34" operator="lessThan">
      <formula>0</formula>
    </cfRule>
  </conditionalFormatting>
  <conditionalFormatting sqref="T7:T27">
    <cfRule type="cellIs" dxfId="855" priority="31" operator="lessThan">
      <formula>0</formula>
    </cfRule>
    <cfRule type="cellIs" dxfId="854" priority="32" operator="lessThan">
      <formula>0</formula>
    </cfRule>
    <cfRule type="cellIs" dxfId="853" priority="33" operator="lessThan">
      <formula>0</formula>
    </cfRule>
  </conditionalFormatting>
  <conditionalFormatting sqref="E4:E6 E28:K28">
    <cfRule type="cellIs" dxfId="852" priority="30" operator="equal">
      <formula>$E$4</formula>
    </cfRule>
  </conditionalFormatting>
  <conditionalFormatting sqref="D28:D29 D6 D4:M4">
    <cfRule type="cellIs" dxfId="851" priority="29" operator="equal">
      <formula>$D$4</formula>
    </cfRule>
  </conditionalFormatting>
  <conditionalFormatting sqref="I4:I6 I28:I29">
    <cfRule type="cellIs" dxfId="850" priority="28" operator="equal">
      <formula>$I$4</formula>
    </cfRule>
  </conditionalFormatting>
  <conditionalFormatting sqref="J4:J6 J28:J29">
    <cfRule type="cellIs" dxfId="849" priority="27" operator="equal">
      <formula>$J$4</formula>
    </cfRule>
  </conditionalFormatting>
  <conditionalFormatting sqref="K4:K6 K28:K29">
    <cfRule type="cellIs" dxfId="848" priority="26" operator="equal">
      <formula>$K$4</formula>
    </cfRule>
  </conditionalFormatting>
  <conditionalFormatting sqref="M4:M6">
    <cfRule type="cellIs" dxfId="847" priority="25" operator="equal">
      <formula>$L$4</formula>
    </cfRule>
  </conditionalFormatting>
  <conditionalFormatting sqref="T7:T27">
    <cfRule type="cellIs" dxfId="846" priority="22" operator="lessThan">
      <formula>0</formula>
    </cfRule>
    <cfRule type="cellIs" dxfId="845" priority="23" operator="lessThan">
      <formula>0</formula>
    </cfRule>
    <cfRule type="cellIs" dxfId="844" priority="24" operator="lessThan">
      <formula>0</formula>
    </cfRule>
  </conditionalFormatting>
  <conditionalFormatting sqref="D5:K5">
    <cfRule type="cellIs" dxfId="843" priority="21" operator="greaterThan">
      <formula>0</formula>
    </cfRule>
  </conditionalFormatting>
  <conditionalFormatting sqref="T6:T27">
    <cfRule type="cellIs" dxfId="842" priority="20" operator="lessThan">
      <formula>0</formula>
    </cfRule>
  </conditionalFormatting>
  <conditionalFormatting sqref="T7:T27">
    <cfRule type="cellIs" dxfId="841" priority="17" operator="lessThan">
      <formula>0</formula>
    </cfRule>
    <cfRule type="cellIs" dxfId="840" priority="18" operator="lessThan">
      <formula>0</formula>
    </cfRule>
    <cfRule type="cellIs" dxfId="839" priority="19" operator="lessThan">
      <formula>0</formula>
    </cfRule>
  </conditionalFormatting>
  <conditionalFormatting sqref="T7:T27">
    <cfRule type="cellIs" dxfId="838" priority="14" operator="lessThan">
      <formula>0</formula>
    </cfRule>
    <cfRule type="cellIs" dxfId="837" priority="15" operator="lessThan">
      <formula>0</formula>
    </cfRule>
    <cfRule type="cellIs" dxfId="836" priority="16" operator="lessThan">
      <formula>0</formula>
    </cfRule>
  </conditionalFormatting>
  <conditionalFormatting sqref="D5:K5">
    <cfRule type="cellIs" dxfId="835" priority="13" operator="greaterThan">
      <formula>0</formula>
    </cfRule>
  </conditionalFormatting>
  <conditionalFormatting sqref="L4 L6 L28:L29">
    <cfRule type="cellIs" dxfId="834" priority="12" operator="equal">
      <formula>$L$4</formula>
    </cfRule>
  </conditionalFormatting>
  <conditionalFormatting sqref="D7:S7">
    <cfRule type="cellIs" dxfId="833" priority="11" operator="greaterThan">
      <formula>0</formula>
    </cfRule>
  </conditionalFormatting>
  <conditionalFormatting sqref="D9:S9">
    <cfRule type="cellIs" dxfId="832" priority="10" operator="greaterThan">
      <formula>0</formula>
    </cfRule>
  </conditionalFormatting>
  <conditionalFormatting sqref="D11:S11">
    <cfRule type="cellIs" dxfId="831" priority="9" operator="greaterThan">
      <formula>0</formula>
    </cfRule>
  </conditionalFormatting>
  <conditionalFormatting sqref="D13:S13">
    <cfRule type="cellIs" dxfId="830" priority="8" operator="greaterThan">
      <formula>0</formula>
    </cfRule>
  </conditionalFormatting>
  <conditionalFormatting sqref="D15:S15">
    <cfRule type="cellIs" dxfId="829" priority="7" operator="greaterThan">
      <formula>0</formula>
    </cfRule>
  </conditionalFormatting>
  <conditionalFormatting sqref="D17:S17">
    <cfRule type="cellIs" dxfId="828" priority="6" operator="greaterThan">
      <formula>0</formula>
    </cfRule>
  </conditionalFormatting>
  <conditionalFormatting sqref="D19:S19">
    <cfRule type="cellIs" dxfId="827" priority="5" operator="greaterThan">
      <formula>0</formula>
    </cfRule>
  </conditionalFormatting>
  <conditionalFormatting sqref="D21:S21">
    <cfRule type="cellIs" dxfId="826" priority="4" operator="greaterThan">
      <formula>0</formula>
    </cfRule>
  </conditionalFormatting>
  <conditionalFormatting sqref="D23:S23">
    <cfRule type="cellIs" dxfId="825" priority="3" operator="greaterThan">
      <formula>0</formula>
    </cfRule>
  </conditionalFormatting>
  <conditionalFormatting sqref="D25:S25">
    <cfRule type="cellIs" dxfId="824" priority="2" operator="greaterThan">
      <formula>0</formula>
    </cfRule>
  </conditionalFormatting>
  <conditionalFormatting sqref="D27:S27">
    <cfRule type="cellIs" dxfId="82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3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3" ht="18.75" x14ac:dyDescent="0.25">
      <c r="A3" s="111" t="s">
        <v>64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21"/>
      <c r="N3" s="121"/>
      <c r="O3" s="121"/>
      <c r="P3" s="121"/>
      <c r="Q3" s="121"/>
      <c r="R3" s="121"/>
      <c r="S3" s="121"/>
      <c r="T3" s="121"/>
    </row>
    <row r="4" spans="1:23" x14ac:dyDescent="0.25">
      <c r="A4" s="115" t="s">
        <v>1</v>
      </c>
      <c r="B4" s="115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3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104" t="s">
        <v>45</v>
      </c>
      <c r="B29" s="105"/>
      <c r="C29" s="106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22" priority="61" operator="equal">
      <formula>212030016606640</formula>
    </cfRule>
  </conditionalFormatting>
  <conditionalFormatting sqref="D29 E4:E6 E28:K29">
    <cfRule type="cellIs" dxfId="821" priority="59" operator="equal">
      <formula>$E$4</formula>
    </cfRule>
    <cfRule type="cellIs" dxfId="820" priority="60" operator="equal">
      <formula>2120</formula>
    </cfRule>
  </conditionalFormatting>
  <conditionalFormatting sqref="D29:E29 F4:F6 F28:F29">
    <cfRule type="cellIs" dxfId="819" priority="57" operator="equal">
      <formula>$F$4</formula>
    </cfRule>
    <cfRule type="cellIs" dxfId="818" priority="58" operator="equal">
      <formula>300</formula>
    </cfRule>
  </conditionalFormatting>
  <conditionalFormatting sqref="G4:G6 G28:G29">
    <cfRule type="cellIs" dxfId="817" priority="55" operator="equal">
      <formula>$G$4</formula>
    </cfRule>
    <cfRule type="cellIs" dxfId="816" priority="56" operator="equal">
      <formula>1660</formula>
    </cfRule>
  </conditionalFormatting>
  <conditionalFormatting sqref="H4:H6 H28:H29">
    <cfRule type="cellIs" dxfId="815" priority="53" operator="equal">
      <formula>$H$4</formula>
    </cfRule>
    <cfRule type="cellIs" dxfId="814" priority="54" operator="equal">
      <formula>6640</formula>
    </cfRule>
  </conditionalFormatting>
  <conditionalFormatting sqref="T6:T28">
    <cfRule type="cellIs" dxfId="813" priority="52" operator="lessThan">
      <formula>0</formula>
    </cfRule>
  </conditionalFormatting>
  <conditionalFormatting sqref="T7:T27">
    <cfRule type="cellIs" dxfId="812" priority="49" operator="lessThan">
      <formula>0</formula>
    </cfRule>
    <cfRule type="cellIs" dxfId="811" priority="50" operator="lessThan">
      <formula>0</formula>
    </cfRule>
    <cfRule type="cellIs" dxfId="810" priority="51" operator="lessThan">
      <formula>0</formula>
    </cfRule>
  </conditionalFormatting>
  <conditionalFormatting sqref="E4:E6 E28:K28">
    <cfRule type="cellIs" dxfId="809" priority="48" operator="equal">
      <formula>$E$4</formula>
    </cfRule>
  </conditionalFormatting>
  <conditionalFormatting sqref="D28:D29 D6 D4:M4">
    <cfRule type="cellIs" dxfId="808" priority="47" operator="equal">
      <formula>$D$4</formula>
    </cfRule>
  </conditionalFormatting>
  <conditionalFormatting sqref="I4:I6 I28:I29">
    <cfRule type="cellIs" dxfId="807" priority="46" operator="equal">
      <formula>$I$4</formula>
    </cfRule>
  </conditionalFormatting>
  <conditionalFormatting sqref="J4:J6 J28:J29">
    <cfRule type="cellIs" dxfId="806" priority="45" operator="equal">
      <formula>$J$4</formula>
    </cfRule>
  </conditionalFormatting>
  <conditionalFormatting sqref="K4:K6 K28:K29">
    <cfRule type="cellIs" dxfId="805" priority="44" operator="equal">
      <formula>$K$4</formula>
    </cfRule>
  </conditionalFormatting>
  <conditionalFormatting sqref="M4:M6">
    <cfRule type="cellIs" dxfId="804" priority="43" operator="equal">
      <formula>$L$4</formula>
    </cfRule>
  </conditionalFormatting>
  <conditionalFormatting sqref="T7:T28">
    <cfRule type="cellIs" dxfId="803" priority="40" operator="lessThan">
      <formula>0</formula>
    </cfRule>
    <cfRule type="cellIs" dxfId="802" priority="41" operator="lessThan">
      <formula>0</formula>
    </cfRule>
    <cfRule type="cellIs" dxfId="801" priority="42" operator="lessThan">
      <formula>0</formula>
    </cfRule>
  </conditionalFormatting>
  <conditionalFormatting sqref="D5:K5">
    <cfRule type="cellIs" dxfId="800" priority="39" operator="greaterThan">
      <formula>0</formula>
    </cfRule>
  </conditionalFormatting>
  <conditionalFormatting sqref="T6:T28 U6:V6">
    <cfRule type="cellIs" dxfId="799" priority="38" operator="lessThan">
      <formula>0</formula>
    </cfRule>
  </conditionalFormatting>
  <conditionalFormatting sqref="T7:T27">
    <cfRule type="cellIs" dxfId="798" priority="35" operator="lessThan">
      <formula>0</formula>
    </cfRule>
    <cfRule type="cellIs" dxfId="797" priority="36" operator="lessThan">
      <formula>0</formula>
    </cfRule>
    <cfRule type="cellIs" dxfId="796" priority="37" operator="lessThan">
      <formula>0</formula>
    </cfRule>
  </conditionalFormatting>
  <conditionalFormatting sqref="T7:T28">
    <cfRule type="cellIs" dxfId="795" priority="32" operator="lessThan">
      <formula>0</formula>
    </cfRule>
    <cfRule type="cellIs" dxfId="794" priority="33" operator="lessThan">
      <formula>0</formula>
    </cfRule>
    <cfRule type="cellIs" dxfId="793" priority="34" operator="lessThan">
      <formula>0</formula>
    </cfRule>
  </conditionalFormatting>
  <conditionalFormatting sqref="D5:K5">
    <cfRule type="cellIs" dxfId="792" priority="31" operator="greaterThan">
      <formula>0</formula>
    </cfRule>
  </conditionalFormatting>
  <conditionalFormatting sqref="L4 L6 L28:L29">
    <cfRule type="cellIs" dxfId="791" priority="30" operator="equal">
      <formula>$L$4</formula>
    </cfRule>
  </conditionalFormatting>
  <conditionalFormatting sqref="D7:S7">
    <cfRule type="cellIs" dxfId="790" priority="29" operator="greaterThan">
      <formula>0</formula>
    </cfRule>
  </conditionalFormatting>
  <conditionalFormatting sqref="D9:S9">
    <cfRule type="cellIs" dxfId="789" priority="28" operator="greaterThan">
      <formula>0</formula>
    </cfRule>
  </conditionalFormatting>
  <conditionalFormatting sqref="D11:S11">
    <cfRule type="cellIs" dxfId="788" priority="27" operator="greaterThan">
      <formula>0</formula>
    </cfRule>
  </conditionalFormatting>
  <conditionalFormatting sqref="D13:S13">
    <cfRule type="cellIs" dxfId="787" priority="26" operator="greaterThan">
      <formula>0</formula>
    </cfRule>
  </conditionalFormatting>
  <conditionalFormatting sqref="D15:S15">
    <cfRule type="cellIs" dxfId="786" priority="25" operator="greaterThan">
      <formula>0</formula>
    </cfRule>
  </conditionalFormatting>
  <conditionalFormatting sqref="D17:S17">
    <cfRule type="cellIs" dxfId="785" priority="24" operator="greaterThan">
      <formula>0</formula>
    </cfRule>
  </conditionalFormatting>
  <conditionalFormatting sqref="D19:S19">
    <cfRule type="cellIs" dxfId="784" priority="23" operator="greaterThan">
      <formula>0</formula>
    </cfRule>
  </conditionalFormatting>
  <conditionalFormatting sqref="D21:S21">
    <cfRule type="cellIs" dxfId="783" priority="22" operator="greaterThan">
      <formula>0</formula>
    </cfRule>
  </conditionalFormatting>
  <conditionalFormatting sqref="D23:S23">
    <cfRule type="cellIs" dxfId="782" priority="21" operator="greaterThan">
      <formula>0</formula>
    </cfRule>
  </conditionalFormatting>
  <conditionalFormatting sqref="D25:S25">
    <cfRule type="cellIs" dxfId="781" priority="20" operator="greaterThan">
      <formula>0</formula>
    </cfRule>
  </conditionalFormatting>
  <conditionalFormatting sqref="D27:S27">
    <cfRule type="cellIs" dxfId="780" priority="19" operator="greaterThan">
      <formula>0</formula>
    </cfRule>
  </conditionalFormatting>
  <conditionalFormatting sqref="U6">
    <cfRule type="cellIs" dxfId="779" priority="18" operator="lessThan">
      <formula>0</formula>
    </cfRule>
  </conditionalFormatting>
  <conditionalFormatting sqref="V6">
    <cfRule type="cellIs" dxfId="778" priority="17" operator="lessThan">
      <formula>0</formula>
    </cfRule>
  </conditionalFormatting>
  <conditionalFormatting sqref="U28">
    <cfRule type="cellIs" dxfId="777" priority="16" operator="lessThan">
      <formula>0</formula>
    </cfRule>
  </conditionalFormatting>
  <conditionalFormatting sqref="U28">
    <cfRule type="cellIs" dxfId="776" priority="13" operator="lessThan">
      <formula>0</formula>
    </cfRule>
    <cfRule type="cellIs" dxfId="775" priority="14" operator="lessThan">
      <formula>0</formula>
    </cfRule>
    <cfRule type="cellIs" dxfId="774" priority="15" operator="lessThan">
      <formula>0</formula>
    </cfRule>
  </conditionalFormatting>
  <conditionalFormatting sqref="U28">
    <cfRule type="cellIs" dxfId="773" priority="12" operator="lessThan">
      <formula>0</formula>
    </cfRule>
  </conditionalFormatting>
  <conditionalFormatting sqref="U28">
    <cfRule type="cellIs" dxfId="772" priority="9" operator="lessThan">
      <formula>0</formula>
    </cfRule>
    <cfRule type="cellIs" dxfId="771" priority="10" operator="lessThan">
      <formula>0</formula>
    </cfRule>
    <cfRule type="cellIs" dxfId="770" priority="11" operator="lessThan">
      <formula>0</formula>
    </cfRule>
  </conditionalFormatting>
  <conditionalFormatting sqref="V28">
    <cfRule type="cellIs" dxfId="769" priority="8" operator="lessThan">
      <formula>0</formula>
    </cfRule>
  </conditionalFormatting>
  <conditionalFormatting sqref="V28">
    <cfRule type="cellIs" dxfId="768" priority="5" operator="lessThan">
      <formula>0</formula>
    </cfRule>
    <cfRule type="cellIs" dxfId="767" priority="6" operator="lessThan">
      <formula>0</formula>
    </cfRule>
    <cfRule type="cellIs" dxfId="766" priority="7" operator="lessThan">
      <formula>0</formula>
    </cfRule>
  </conditionalFormatting>
  <conditionalFormatting sqref="V28">
    <cfRule type="cellIs" dxfId="765" priority="4" operator="lessThan">
      <formula>0</formula>
    </cfRule>
  </conditionalFormatting>
  <conditionalFormatting sqref="V28">
    <cfRule type="cellIs" dxfId="764" priority="1" operator="lessThan">
      <formula>0</formula>
    </cfRule>
    <cfRule type="cellIs" dxfId="763" priority="2" operator="lessThan">
      <formula>0</formula>
    </cfRule>
    <cfRule type="cellIs" dxfId="762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104" t="s">
        <v>45</v>
      </c>
      <c r="B29" s="105"/>
      <c r="C29" s="106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61" priority="43" operator="equal">
      <formula>212030016606640</formula>
    </cfRule>
  </conditionalFormatting>
  <conditionalFormatting sqref="D29 E4:E6 E28:K29">
    <cfRule type="cellIs" dxfId="760" priority="41" operator="equal">
      <formula>$E$4</formula>
    </cfRule>
    <cfRule type="cellIs" dxfId="759" priority="42" operator="equal">
      <formula>2120</formula>
    </cfRule>
  </conditionalFormatting>
  <conditionalFormatting sqref="D29:E29 F4:F6 F28:F29">
    <cfRule type="cellIs" dxfId="758" priority="39" operator="equal">
      <formula>$F$4</formula>
    </cfRule>
    <cfRule type="cellIs" dxfId="757" priority="40" operator="equal">
      <formula>300</formula>
    </cfRule>
  </conditionalFormatting>
  <conditionalFormatting sqref="G4:G6 G28:G29">
    <cfRule type="cellIs" dxfId="756" priority="37" operator="equal">
      <formula>$G$4</formula>
    </cfRule>
    <cfRule type="cellIs" dxfId="755" priority="38" operator="equal">
      <formula>1660</formula>
    </cfRule>
  </conditionalFormatting>
  <conditionalFormatting sqref="H4:H6 H28:H29">
    <cfRule type="cellIs" dxfId="754" priority="35" operator="equal">
      <formula>$H$4</formula>
    </cfRule>
    <cfRule type="cellIs" dxfId="753" priority="36" operator="equal">
      <formula>6640</formula>
    </cfRule>
  </conditionalFormatting>
  <conditionalFormatting sqref="T6:T28">
    <cfRule type="cellIs" dxfId="752" priority="34" operator="lessThan">
      <formula>0</formula>
    </cfRule>
  </conditionalFormatting>
  <conditionalFormatting sqref="T7:T27">
    <cfRule type="cellIs" dxfId="751" priority="31" operator="lessThan">
      <formula>0</formula>
    </cfRule>
    <cfRule type="cellIs" dxfId="750" priority="32" operator="lessThan">
      <formula>0</formula>
    </cfRule>
    <cfRule type="cellIs" dxfId="749" priority="33" operator="lessThan">
      <formula>0</formula>
    </cfRule>
  </conditionalFormatting>
  <conditionalFormatting sqref="E4:E6 E28:K28">
    <cfRule type="cellIs" dxfId="748" priority="30" operator="equal">
      <formula>$E$4</formula>
    </cfRule>
  </conditionalFormatting>
  <conditionalFormatting sqref="D28:D29 D6 D4:M4">
    <cfRule type="cellIs" dxfId="747" priority="29" operator="equal">
      <formula>$D$4</formula>
    </cfRule>
  </conditionalFormatting>
  <conditionalFormatting sqref="I4:I6 I28:I29">
    <cfRule type="cellIs" dxfId="746" priority="28" operator="equal">
      <formula>$I$4</formula>
    </cfRule>
  </conditionalFormatting>
  <conditionalFormatting sqref="J4:J6 J28:J29">
    <cfRule type="cellIs" dxfId="745" priority="27" operator="equal">
      <formula>$J$4</formula>
    </cfRule>
  </conditionalFormatting>
  <conditionalFormatting sqref="K4:K6 K28:K29">
    <cfRule type="cellIs" dxfId="744" priority="26" operator="equal">
      <formula>$K$4</formula>
    </cfRule>
  </conditionalFormatting>
  <conditionalFormatting sqref="M4:M6">
    <cfRule type="cellIs" dxfId="743" priority="25" operator="equal">
      <formula>$L$4</formula>
    </cfRule>
  </conditionalFormatting>
  <conditionalFormatting sqref="T7:T28">
    <cfRule type="cellIs" dxfId="742" priority="22" operator="lessThan">
      <formula>0</formula>
    </cfRule>
    <cfRule type="cellIs" dxfId="741" priority="23" operator="lessThan">
      <formula>0</formula>
    </cfRule>
    <cfRule type="cellIs" dxfId="740" priority="24" operator="lessThan">
      <formula>0</formula>
    </cfRule>
  </conditionalFormatting>
  <conditionalFormatting sqref="D5:K5">
    <cfRule type="cellIs" dxfId="739" priority="21" operator="greaterThan">
      <formula>0</formula>
    </cfRule>
  </conditionalFormatting>
  <conditionalFormatting sqref="T6:T28">
    <cfRule type="cellIs" dxfId="738" priority="20" operator="lessThan">
      <formula>0</formula>
    </cfRule>
  </conditionalFormatting>
  <conditionalFormatting sqref="T7:T27">
    <cfRule type="cellIs" dxfId="737" priority="17" operator="lessThan">
      <formula>0</formula>
    </cfRule>
    <cfRule type="cellIs" dxfId="736" priority="18" operator="lessThan">
      <formula>0</formula>
    </cfRule>
    <cfRule type="cellIs" dxfId="735" priority="19" operator="lessThan">
      <formula>0</formula>
    </cfRule>
  </conditionalFormatting>
  <conditionalFormatting sqref="T7:T28">
    <cfRule type="cellIs" dxfId="734" priority="14" operator="lessThan">
      <formula>0</formula>
    </cfRule>
    <cfRule type="cellIs" dxfId="733" priority="15" operator="lessThan">
      <formula>0</formula>
    </cfRule>
    <cfRule type="cellIs" dxfId="732" priority="16" operator="lessThan">
      <formula>0</formula>
    </cfRule>
  </conditionalFormatting>
  <conditionalFormatting sqref="D5:K5">
    <cfRule type="cellIs" dxfId="731" priority="13" operator="greaterThan">
      <formula>0</formula>
    </cfRule>
  </conditionalFormatting>
  <conditionalFormatting sqref="L4 L6 L28:L29">
    <cfRule type="cellIs" dxfId="730" priority="12" operator="equal">
      <formula>$L$4</formula>
    </cfRule>
  </conditionalFormatting>
  <conditionalFormatting sqref="D7:S7">
    <cfRule type="cellIs" dxfId="729" priority="11" operator="greaterThan">
      <formula>0</formula>
    </cfRule>
  </conditionalFormatting>
  <conditionalFormatting sqref="D9:S9">
    <cfRule type="cellIs" dxfId="728" priority="10" operator="greaterThan">
      <formula>0</formula>
    </cfRule>
  </conditionalFormatting>
  <conditionalFormatting sqref="D11:S11">
    <cfRule type="cellIs" dxfId="727" priority="9" operator="greaterThan">
      <formula>0</formula>
    </cfRule>
  </conditionalFormatting>
  <conditionalFormatting sqref="D13:S13">
    <cfRule type="cellIs" dxfId="726" priority="8" operator="greaterThan">
      <formula>0</formula>
    </cfRule>
  </conditionalFormatting>
  <conditionalFormatting sqref="D15:S15">
    <cfRule type="cellIs" dxfId="725" priority="7" operator="greaterThan">
      <formula>0</formula>
    </cfRule>
  </conditionalFormatting>
  <conditionalFormatting sqref="D17:S17">
    <cfRule type="cellIs" dxfId="724" priority="6" operator="greaterThan">
      <formula>0</formula>
    </cfRule>
  </conditionalFormatting>
  <conditionalFormatting sqref="D19:S19">
    <cfRule type="cellIs" dxfId="723" priority="5" operator="greaterThan">
      <formula>0</formula>
    </cfRule>
  </conditionalFormatting>
  <conditionalFormatting sqref="D21:S21">
    <cfRule type="cellIs" dxfId="722" priority="4" operator="greaterThan">
      <formula>0</formula>
    </cfRule>
  </conditionalFormatting>
  <conditionalFormatting sqref="D23:S23">
    <cfRule type="cellIs" dxfId="721" priority="3" operator="greaterThan">
      <formula>0</formula>
    </cfRule>
  </conditionalFormatting>
  <conditionalFormatting sqref="D25:S25">
    <cfRule type="cellIs" dxfId="720" priority="2" operator="greaterThan">
      <formula>0</formula>
    </cfRule>
  </conditionalFormatting>
  <conditionalFormatting sqref="D27:S27">
    <cfRule type="cellIs" dxfId="71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104" t="s">
        <v>45</v>
      </c>
      <c r="B29" s="105"/>
      <c r="C29" s="106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8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8" priority="43" operator="equal">
      <formula>212030016606640</formula>
    </cfRule>
  </conditionalFormatting>
  <conditionalFormatting sqref="D29 E4:E6 E28:K29">
    <cfRule type="cellIs" dxfId="717" priority="41" operator="equal">
      <formula>$E$4</formula>
    </cfRule>
    <cfRule type="cellIs" dxfId="716" priority="42" operator="equal">
      <formula>2120</formula>
    </cfRule>
  </conditionalFormatting>
  <conditionalFormatting sqref="D29:E29 F4:F6 F28:F29">
    <cfRule type="cellIs" dxfId="715" priority="39" operator="equal">
      <formula>$F$4</formula>
    </cfRule>
    <cfRule type="cellIs" dxfId="714" priority="40" operator="equal">
      <formula>300</formula>
    </cfRule>
  </conditionalFormatting>
  <conditionalFormatting sqref="G4:G6 G28:G29">
    <cfRule type="cellIs" dxfId="713" priority="37" operator="equal">
      <formula>$G$4</formula>
    </cfRule>
    <cfRule type="cellIs" dxfId="712" priority="38" operator="equal">
      <formula>1660</formula>
    </cfRule>
  </conditionalFormatting>
  <conditionalFormatting sqref="H4:H6 H28:H29">
    <cfRule type="cellIs" dxfId="711" priority="35" operator="equal">
      <formula>$H$4</formula>
    </cfRule>
    <cfRule type="cellIs" dxfId="710" priority="36" operator="equal">
      <formula>6640</formula>
    </cfRule>
  </conditionalFormatting>
  <conditionalFormatting sqref="T6:T28 U28">
    <cfRule type="cellIs" dxfId="709" priority="34" operator="lessThan">
      <formula>0</formula>
    </cfRule>
  </conditionalFormatting>
  <conditionalFormatting sqref="T7:T27">
    <cfRule type="cellIs" dxfId="708" priority="31" operator="lessThan">
      <formula>0</formula>
    </cfRule>
    <cfRule type="cellIs" dxfId="707" priority="32" operator="lessThan">
      <formula>0</formula>
    </cfRule>
    <cfRule type="cellIs" dxfId="706" priority="33" operator="lessThan">
      <formula>0</formula>
    </cfRule>
  </conditionalFormatting>
  <conditionalFormatting sqref="E4:E6 E28:K28">
    <cfRule type="cellIs" dxfId="705" priority="30" operator="equal">
      <formula>$E$4</formula>
    </cfRule>
  </conditionalFormatting>
  <conditionalFormatting sqref="D28:D29 D6 D4:M4">
    <cfRule type="cellIs" dxfId="704" priority="29" operator="equal">
      <formula>$D$4</formula>
    </cfRule>
  </conditionalFormatting>
  <conditionalFormatting sqref="I4:I6 I28:I29">
    <cfRule type="cellIs" dxfId="703" priority="28" operator="equal">
      <formula>$I$4</formula>
    </cfRule>
  </conditionalFormatting>
  <conditionalFormatting sqref="J4:J6 J28:J29">
    <cfRule type="cellIs" dxfId="702" priority="27" operator="equal">
      <formula>$J$4</formula>
    </cfRule>
  </conditionalFormatting>
  <conditionalFormatting sqref="K4:K6 K28:K29">
    <cfRule type="cellIs" dxfId="701" priority="26" operator="equal">
      <formula>$K$4</formula>
    </cfRule>
  </conditionalFormatting>
  <conditionalFormatting sqref="M4:M6">
    <cfRule type="cellIs" dxfId="700" priority="25" operator="equal">
      <formula>$L$4</formula>
    </cfRule>
  </conditionalFormatting>
  <conditionalFormatting sqref="T7:T28 U28">
    <cfRule type="cellIs" dxfId="699" priority="22" operator="lessThan">
      <formula>0</formula>
    </cfRule>
    <cfRule type="cellIs" dxfId="698" priority="23" operator="lessThan">
      <formula>0</formula>
    </cfRule>
    <cfRule type="cellIs" dxfId="697" priority="24" operator="lessThan">
      <formula>0</formula>
    </cfRule>
  </conditionalFormatting>
  <conditionalFormatting sqref="D5:K5">
    <cfRule type="cellIs" dxfId="696" priority="21" operator="greaterThan">
      <formula>0</formula>
    </cfRule>
  </conditionalFormatting>
  <conditionalFormatting sqref="T6:T28 U28">
    <cfRule type="cellIs" dxfId="695" priority="20" operator="lessThan">
      <formula>0</formula>
    </cfRule>
  </conditionalFormatting>
  <conditionalFormatting sqref="T7:T27">
    <cfRule type="cellIs" dxfId="694" priority="17" operator="lessThan">
      <formula>0</formula>
    </cfRule>
    <cfRule type="cellIs" dxfId="693" priority="18" operator="lessThan">
      <formula>0</formula>
    </cfRule>
    <cfRule type="cellIs" dxfId="692" priority="19" operator="lessThan">
      <formula>0</formula>
    </cfRule>
  </conditionalFormatting>
  <conditionalFormatting sqref="T7:T28 U28">
    <cfRule type="cellIs" dxfId="691" priority="14" operator="lessThan">
      <formula>0</formula>
    </cfRule>
    <cfRule type="cellIs" dxfId="690" priority="15" operator="lessThan">
      <formula>0</formula>
    </cfRule>
    <cfRule type="cellIs" dxfId="689" priority="16" operator="lessThan">
      <formula>0</formula>
    </cfRule>
  </conditionalFormatting>
  <conditionalFormatting sqref="D5:K5">
    <cfRule type="cellIs" dxfId="688" priority="13" operator="greaterThan">
      <formula>0</formula>
    </cfRule>
  </conditionalFormatting>
  <conditionalFormatting sqref="L4 L6 L28:L29">
    <cfRule type="cellIs" dxfId="687" priority="12" operator="equal">
      <formula>$L$4</formula>
    </cfRule>
  </conditionalFormatting>
  <conditionalFormatting sqref="D7:S7">
    <cfRule type="cellIs" dxfId="686" priority="11" operator="greaterThan">
      <formula>0</formula>
    </cfRule>
  </conditionalFormatting>
  <conditionalFormatting sqref="D9:S9">
    <cfRule type="cellIs" dxfId="685" priority="10" operator="greaterThan">
      <formula>0</formula>
    </cfRule>
  </conditionalFormatting>
  <conditionalFormatting sqref="D11:S11">
    <cfRule type="cellIs" dxfId="684" priority="9" operator="greaterThan">
      <formula>0</formula>
    </cfRule>
  </conditionalFormatting>
  <conditionalFormatting sqref="D13:S13">
    <cfRule type="cellIs" dxfId="683" priority="8" operator="greaterThan">
      <formula>0</formula>
    </cfRule>
  </conditionalFormatting>
  <conditionalFormatting sqref="D15:S15">
    <cfRule type="cellIs" dxfId="682" priority="7" operator="greaterThan">
      <formula>0</formula>
    </cfRule>
  </conditionalFormatting>
  <conditionalFormatting sqref="D17:S17">
    <cfRule type="cellIs" dxfId="681" priority="6" operator="greaterThan">
      <formula>0</formula>
    </cfRule>
  </conditionalFormatting>
  <conditionalFormatting sqref="D19:S19">
    <cfRule type="cellIs" dxfId="680" priority="5" operator="greaterThan">
      <formula>0</formula>
    </cfRule>
  </conditionalFormatting>
  <conditionalFormatting sqref="D21:S21">
    <cfRule type="cellIs" dxfId="679" priority="4" operator="greaterThan">
      <formula>0</formula>
    </cfRule>
  </conditionalFormatting>
  <conditionalFormatting sqref="D23:S23">
    <cfRule type="cellIs" dxfId="678" priority="3" operator="greaterThan">
      <formula>0</formula>
    </cfRule>
  </conditionalFormatting>
  <conditionalFormatting sqref="D25:S25">
    <cfRule type="cellIs" dxfId="677" priority="2" operator="greaterThan">
      <formula>0</formula>
    </cfRule>
  </conditionalFormatting>
  <conditionalFormatting sqref="D27:S27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104" t="s">
        <v>45</v>
      </c>
      <c r="B29" s="105"/>
      <c r="C29" s="106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20"/>
      <c r="N29" s="120"/>
      <c r="O29" s="120"/>
      <c r="P29" s="120"/>
      <c r="Q29" s="120"/>
      <c r="R29" s="120"/>
      <c r="S29" s="120"/>
      <c r="T29" s="120"/>
      <c r="U29" s="12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75" priority="45" operator="equal">
      <formula>212030016606640</formula>
    </cfRule>
  </conditionalFormatting>
  <conditionalFormatting sqref="D29 E4:E6 E28:K29">
    <cfRule type="cellIs" dxfId="674" priority="43" operator="equal">
      <formula>$E$4</formula>
    </cfRule>
    <cfRule type="cellIs" dxfId="673" priority="44" operator="equal">
      <formula>2120</formula>
    </cfRule>
  </conditionalFormatting>
  <conditionalFormatting sqref="D29:E29 F4:F6 F28:F29">
    <cfRule type="cellIs" dxfId="672" priority="41" operator="equal">
      <formula>$F$4</formula>
    </cfRule>
    <cfRule type="cellIs" dxfId="671" priority="42" operator="equal">
      <formula>300</formula>
    </cfRule>
  </conditionalFormatting>
  <conditionalFormatting sqref="G4:G6 G28:G29">
    <cfRule type="cellIs" dxfId="670" priority="39" operator="equal">
      <formula>$G$4</formula>
    </cfRule>
    <cfRule type="cellIs" dxfId="669" priority="40" operator="equal">
      <formula>1660</formula>
    </cfRule>
  </conditionalFormatting>
  <conditionalFormatting sqref="H4:H6 H28:H29">
    <cfRule type="cellIs" dxfId="668" priority="37" operator="equal">
      <formula>$H$4</formula>
    </cfRule>
    <cfRule type="cellIs" dxfId="667" priority="38" operator="equal">
      <formula>6640</formula>
    </cfRule>
  </conditionalFormatting>
  <conditionalFormatting sqref="T6:T28 U28">
    <cfRule type="cellIs" dxfId="666" priority="36" operator="lessThan">
      <formula>0</formula>
    </cfRule>
  </conditionalFormatting>
  <conditionalFormatting sqref="T7:T27">
    <cfRule type="cellIs" dxfId="665" priority="33" operator="lessThan">
      <formula>0</formula>
    </cfRule>
    <cfRule type="cellIs" dxfId="664" priority="34" operator="lessThan">
      <formula>0</formula>
    </cfRule>
    <cfRule type="cellIs" dxfId="663" priority="35" operator="lessThan">
      <formula>0</formula>
    </cfRule>
  </conditionalFormatting>
  <conditionalFormatting sqref="E4:E6 E28:K28">
    <cfRule type="cellIs" dxfId="662" priority="32" operator="equal">
      <formula>$E$4</formula>
    </cfRule>
  </conditionalFormatting>
  <conditionalFormatting sqref="D28:D29 D6 D4:M4">
    <cfRule type="cellIs" dxfId="661" priority="31" operator="equal">
      <formula>$D$4</formula>
    </cfRule>
  </conditionalFormatting>
  <conditionalFormatting sqref="I4:I6 I28:I29">
    <cfRule type="cellIs" dxfId="660" priority="30" operator="equal">
      <formula>$I$4</formula>
    </cfRule>
  </conditionalFormatting>
  <conditionalFormatting sqref="J4:J6 J28:J29">
    <cfRule type="cellIs" dxfId="659" priority="29" operator="equal">
      <formula>$J$4</formula>
    </cfRule>
  </conditionalFormatting>
  <conditionalFormatting sqref="K4:K6 K28:K29">
    <cfRule type="cellIs" dxfId="658" priority="28" operator="equal">
      <formula>$K$4</formula>
    </cfRule>
  </conditionalFormatting>
  <conditionalFormatting sqref="M4:M6">
    <cfRule type="cellIs" dxfId="657" priority="27" operator="equal">
      <formula>$L$4</formula>
    </cfRule>
  </conditionalFormatting>
  <conditionalFormatting sqref="T7:T28 U28">
    <cfRule type="cellIs" dxfId="656" priority="24" operator="lessThan">
      <formula>0</formula>
    </cfRule>
    <cfRule type="cellIs" dxfId="655" priority="25" operator="lessThan">
      <formula>0</formula>
    </cfRule>
    <cfRule type="cellIs" dxfId="654" priority="26" operator="lessThan">
      <formula>0</formula>
    </cfRule>
  </conditionalFormatting>
  <conditionalFormatting sqref="D5:K5">
    <cfRule type="cellIs" dxfId="653" priority="23" operator="greaterThan">
      <formula>0</formula>
    </cfRule>
  </conditionalFormatting>
  <conditionalFormatting sqref="T6:T28 U28">
    <cfRule type="cellIs" dxfId="652" priority="22" operator="lessThan">
      <formula>0</formula>
    </cfRule>
  </conditionalFormatting>
  <conditionalFormatting sqref="T7:T27">
    <cfRule type="cellIs" dxfId="651" priority="19" operator="lessThan">
      <formula>0</formula>
    </cfRule>
    <cfRule type="cellIs" dxfId="650" priority="20" operator="lessThan">
      <formula>0</formula>
    </cfRule>
    <cfRule type="cellIs" dxfId="649" priority="21" operator="lessThan">
      <formula>0</formula>
    </cfRule>
  </conditionalFormatting>
  <conditionalFormatting sqref="T7:T28 U28">
    <cfRule type="cellIs" dxfId="648" priority="16" operator="lessThan">
      <formula>0</formula>
    </cfRule>
    <cfRule type="cellIs" dxfId="647" priority="17" operator="lessThan">
      <formula>0</formula>
    </cfRule>
    <cfRule type="cellIs" dxfId="646" priority="18" operator="lessThan">
      <formula>0</formula>
    </cfRule>
  </conditionalFormatting>
  <conditionalFormatting sqref="D5:K5">
    <cfRule type="cellIs" dxfId="645" priority="15" operator="greaterThan">
      <formula>0</formula>
    </cfRule>
  </conditionalFormatting>
  <conditionalFormatting sqref="L4 L6 L28:L29">
    <cfRule type="cellIs" dxfId="644" priority="14" operator="equal">
      <formula>$L$4</formula>
    </cfRule>
  </conditionalFormatting>
  <conditionalFormatting sqref="D7:S7">
    <cfRule type="cellIs" dxfId="643" priority="13" operator="greaterThan">
      <formula>0</formula>
    </cfRule>
  </conditionalFormatting>
  <conditionalFormatting sqref="D9:S9">
    <cfRule type="cellIs" dxfId="642" priority="12" operator="greaterThan">
      <formula>0</formula>
    </cfRule>
  </conditionalFormatting>
  <conditionalFormatting sqref="D11:S11">
    <cfRule type="cellIs" dxfId="641" priority="11" operator="greaterThan">
      <formula>0</formula>
    </cfRule>
  </conditionalFormatting>
  <conditionalFormatting sqref="D13:S13">
    <cfRule type="cellIs" dxfId="640" priority="10" operator="greaterThan">
      <formula>0</formula>
    </cfRule>
  </conditionalFormatting>
  <conditionalFormatting sqref="D15:S15">
    <cfRule type="cellIs" dxfId="639" priority="9" operator="greaterThan">
      <formula>0</formula>
    </cfRule>
  </conditionalFormatting>
  <conditionalFormatting sqref="D17:S17">
    <cfRule type="cellIs" dxfId="638" priority="8" operator="greaterThan">
      <formula>0</formula>
    </cfRule>
  </conditionalFormatting>
  <conditionalFormatting sqref="D19:S19">
    <cfRule type="cellIs" dxfId="637" priority="7" operator="greaterThan">
      <formula>0</formula>
    </cfRule>
  </conditionalFormatting>
  <conditionalFormatting sqref="D21:S21">
    <cfRule type="cellIs" dxfId="636" priority="6" operator="greaterThan">
      <formula>0</formula>
    </cfRule>
  </conditionalFormatting>
  <conditionalFormatting sqref="D23:S23">
    <cfRule type="cellIs" dxfId="635" priority="5" operator="greaterThan">
      <formula>0</formula>
    </cfRule>
  </conditionalFormatting>
  <conditionalFormatting sqref="D25:S25">
    <cfRule type="cellIs" dxfId="634" priority="4" operator="greaterThan">
      <formula>0</formula>
    </cfRule>
  </conditionalFormatting>
  <conditionalFormatting sqref="D27:S27">
    <cfRule type="cellIs" dxfId="633" priority="3" operator="greaterThan">
      <formula>0</formula>
    </cfRule>
  </conditionalFormatting>
  <conditionalFormatting sqref="U6">
    <cfRule type="cellIs" dxfId="632" priority="2" operator="lessThan">
      <formula>0</formula>
    </cfRule>
  </conditionalFormatting>
  <conditionalFormatting sqref="U6">
    <cfRule type="cellIs" dxfId="631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30" priority="43" operator="equal">
      <formula>212030016606640</formula>
    </cfRule>
  </conditionalFormatting>
  <conditionalFormatting sqref="D29 E4:E6 E28:K29">
    <cfRule type="cellIs" dxfId="629" priority="41" operator="equal">
      <formula>$E$4</formula>
    </cfRule>
    <cfRule type="cellIs" dxfId="628" priority="42" operator="equal">
      <formula>2120</formula>
    </cfRule>
  </conditionalFormatting>
  <conditionalFormatting sqref="D29:E29 F4:F6 F28:F29">
    <cfRule type="cellIs" dxfId="627" priority="39" operator="equal">
      <formula>$F$4</formula>
    </cfRule>
    <cfRule type="cellIs" dxfId="626" priority="40" operator="equal">
      <formula>300</formula>
    </cfRule>
  </conditionalFormatting>
  <conditionalFormatting sqref="G4:G6 G28:G29">
    <cfRule type="cellIs" dxfId="625" priority="37" operator="equal">
      <formula>$G$4</formula>
    </cfRule>
    <cfRule type="cellIs" dxfId="624" priority="38" operator="equal">
      <formula>1660</formula>
    </cfRule>
  </conditionalFormatting>
  <conditionalFormatting sqref="H4:H6 H28:H29">
    <cfRule type="cellIs" dxfId="623" priority="35" operator="equal">
      <formula>$H$4</formula>
    </cfRule>
    <cfRule type="cellIs" dxfId="622" priority="36" operator="equal">
      <formula>6640</formula>
    </cfRule>
  </conditionalFormatting>
  <conditionalFormatting sqref="T6:T28">
    <cfRule type="cellIs" dxfId="621" priority="34" operator="lessThan">
      <formula>0</formula>
    </cfRule>
  </conditionalFormatting>
  <conditionalFormatting sqref="T7:T27">
    <cfRule type="cellIs" dxfId="620" priority="31" operator="lessThan">
      <formula>0</formula>
    </cfRule>
    <cfRule type="cellIs" dxfId="619" priority="32" operator="lessThan">
      <formula>0</formula>
    </cfRule>
    <cfRule type="cellIs" dxfId="618" priority="33" operator="lessThan">
      <formula>0</formula>
    </cfRule>
  </conditionalFormatting>
  <conditionalFormatting sqref="E4:E6 E28:K28">
    <cfRule type="cellIs" dxfId="617" priority="30" operator="equal">
      <formula>$E$4</formula>
    </cfRule>
  </conditionalFormatting>
  <conditionalFormatting sqref="D28:D29 D6 D4:M4">
    <cfRule type="cellIs" dxfId="616" priority="29" operator="equal">
      <formula>$D$4</formula>
    </cfRule>
  </conditionalFormatting>
  <conditionalFormatting sqref="I4:I6 I28:I29">
    <cfRule type="cellIs" dxfId="615" priority="28" operator="equal">
      <formula>$I$4</formula>
    </cfRule>
  </conditionalFormatting>
  <conditionalFormatting sqref="J4:J6 J28:J29">
    <cfRule type="cellIs" dxfId="614" priority="27" operator="equal">
      <formula>$J$4</formula>
    </cfRule>
  </conditionalFormatting>
  <conditionalFormatting sqref="K4:K6 K28:K29">
    <cfRule type="cellIs" dxfId="613" priority="26" operator="equal">
      <formula>$K$4</formula>
    </cfRule>
  </conditionalFormatting>
  <conditionalFormatting sqref="M4:M6">
    <cfRule type="cellIs" dxfId="612" priority="25" operator="equal">
      <formula>$L$4</formula>
    </cfRule>
  </conditionalFormatting>
  <conditionalFormatting sqref="T7:T28">
    <cfRule type="cellIs" dxfId="611" priority="22" operator="lessThan">
      <formula>0</formula>
    </cfRule>
    <cfRule type="cellIs" dxfId="610" priority="23" operator="lessThan">
      <formula>0</formula>
    </cfRule>
    <cfRule type="cellIs" dxfId="609" priority="24" operator="lessThan">
      <formula>0</formula>
    </cfRule>
  </conditionalFormatting>
  <conditionalFormatting sqref="D5:K5">
    <cfRule type="cellIs" dxfId="608" priority="21" operator="greaterThan">
      <formula>0</formula>
    </cfRule>
  </conditionalFormatting>
  <conditionalFormatting sqref="T6:T28">
    <cfRule type="cellIs" dxfId="607" priority="20" operator="lessThan">
      <formula>0</formula>
    </cfRule>
  </conditionalFormatting>
  <conditionalFormatting sqref="T7:T27">
    <cfRule type="cellIs" dxfId="606" priority="17" operator="lessThan">
      <formula>0</formula>
    </cfRule>
    <cfRule type="cellIs" dxfId="605" priority="18" operator="lessThan">
      <formula>0</formula>
    </cfRule>
    <cfRule type="cellIs" dxfId="604" priority="19" operator="lessThan">
      <formula>0</formula>
    </cfRule>
  </conditionalFormatting>
  <conditionalFormatting sqref="T7:T28">
    <cfRule type="cellIs" dxfId="603" priority="14" operator="lessThan">
      <formula>0</formula>
    </cfRule>
    <cfRule type="cellIs" dxfId="602" priority="15" operator="lessThan">
      <formula>0</formula>
    </cfRule>
    <cfRule type="cellIs" dxfId="601" priority="16" operator="lessThan">
      <formula>0</formula>
    </cfRule>
  </conditionalFormatting>
  <conditionalFormatting sqref="D5:K5">
    <cfRule type="cellIs" dxfId="600" priority="13" operator="greaterThan">
      <formula>0</formula>
    </cfRule>
  </conditionalFormatting>
  <conditionalFormatting sqref="L4 L6 L28:L29">
    <cfRule type="cellIs" dxfId="599" priority="12" operator="equal">
      <formula>$L$4</formula>
    </cfRule>
  </conditionalFormatting>
  <conditionalFormatting sqref="D7:S7">
    <cfRule type="cellIs" dxfId="598" priority="11" operator="greaterThan">
      <formula>0</formula>
    </cfRule>
  </conditionalFormatting>
  <conditionalFormatting sqref="D9:S9">
    <cfRule type="cellIs" dxfId="597" priority="10" operator="greaterThan">
      <formula>0</formula>
    </cfRule>
  </conditionalFormatting>
  <conditionalFormatting sqref="D11:S11">
    <cfRule type="cellIs" dxfId="596" priority="9" operator="greaterThan">
      <formula>0</formula>
    </cfRule>
  </conditionalFormatting>
  <conditionalFormatting sqref="D13:S13">
    <cfRule type="cellIs" dxfId="595" priority="8" operator="greaterThan">
      <formula>0</formula>
    </cfRule>
  </conditionalFormatting>
  <conditionalFormatting sqref="D15:S15">
    <cfRule type="cellIs" dxfId="594" priority="7" operator="greaterThan">
      <formula>0</formula>
    </cfRule>
  </conditionalFormatting>
  <conditionalFormatting sqref="D17:S17">
    <cfRule type="cellIs" dxfId="593" priority="6" operator="greaterThan">
      <formula>0</formula>
    </cfRule>
  </conditionalFormatting>
  <conditionalFormatting sqref="D19:S19">
    <cfRule type="cellIs" dxfId="592" priority="5" operator="greaterThan">
      <formula>0</formula>
    </cfRule>
  </conditionalFormatting>
  <conditionalFormatting sqref="D21:S21">
    <cfRule type="cellIs" dxfId="591" priority="4" operator="greaterThan">
      <formula>0</formula>
    </cfRule>
  </conditionalFormatting>
  <conditionalFormatting sqref="D23:S23">
    <cfRule type="cellIs" dxfId="590" priority="3" operator="greaterThan">
      <formula>0</formula>
    </cfRule>
  </conditionalFormatting>
  <conditionalFormatting sqref="D25:S25">
    <cfRule type="cellIs" dxfId="589" priority="2" operator="greaterThan">
      <formula>0</formula>
    </cfRule>
  </conditionalFormatting>
  <conditionalFormatting sqref="D27:S27">
    <cfRule type="cellIs" dxfId="5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1" priority="43" operator="equal">
      <formula>212030016606640</formula>
    </cfRule>
  </conditionalFormatting>
  <conditionalFormatting sqref="D29 E4:E6 E28:K29">
    <cfRule type="cellIs" dxfId="1380" priority="41" operator="equal">
      <formula>$E$4</formula>
    </cfRule>
    <cfRule type="cellIs" dxfId="1379" priority="42" operator="equal">
      <formula>2120</formula>
    </cfRule>
  </conditionalFormatting>
  <conditionalFormatting sqref="D29:E29 F4:F6 F28:F29">
    <cfRule type="cellIs" dxfId="1378" priority="39" operator="equal">
      <formula>$F$4</formula>
    </cfRule>
    <cfRule type="cellIs" dxfId="1377" priority="40" operator="equal">
      <formula>300</formula>
    </cfRule>
  </conditionalFormatting>
  <conditionalFormatting sqref="G4:G6 G28:G29">
    <cfRule type="cellIs" dxfId="1376" priority="37" operator="equal">
      <formula>$G$4</formula>
    </cfRule>
    <cfRule type="cellIs" dxfId="1375" priority="38" operator="equal">
      <formula>1660</formula>
    </cfRule>
  </conditionalFormatting>
  <conditionalFormatting sqref="H4:H6 H28:H29">
    <cfRule type="cellIs" dxfId="1374" priority="35" operator="equal">
      <formula>$H$4</formula>
    </cfRule>
    <cfRule type="cellIs" dxfId="1373" priority="36" operator="equal">
      <formula>6640</formula>
    </cfRule>
  </conditionalFormatting>
  <conditionalFormatting sqref="T6:T28">
    <cfRule type="cellIs" dxfId="1372" priority="34" operator="lessThan">
      <formula>0</formula>
    </cfRule>
  </conditionalFormatting>
  <conditionalFormatting sqref="T7:T27">
    <cfRule type="cellIs" dxfId="1371" priority="31" operator="lessThan">
      <formula>0</formula>
    </cfRule>
    <cfRule type="cellIs" dxfId="1370" priority="32" operator="lessThan">
      <formula>0</formula>
    </cfRule>
    <cfRule type="cellIs" dxfId="1369" priority="33" operator="lessThan">
      <formula>0</formula>
    </cfRule>
  </conditionalFormatting>
  <conditionalFormatting sqref="E4:E6 E28:K28">
    <cfRule type="cellIs" dxfId="1368" priority="30" operator="equal">
      <formula>$E$4</formula>
    </cfRule>
  </conditionalFormatting>
  <conditionalFormatting sqref="D28:D29 D6 D4:M4">
    <cfRule type="cellIs" dxfId="1367" priority="29" operator="equal">
      <formula>$D$4</formula>
    </cfRule>
  </conditionalFormatting>
  <conditionalFormatting sqref="I4:I6 I28:I29">
    <cfRule type="cellIs" dxfId="1366" priority="28" operator="equal">
      <formula>$I$4</formula>
    </cfRule>
  </conditionalFormatting>
  <conditionalFormatting sqref="J4:J6 J28:J29">
    <cfRule type="cellIs" dxfId="1365" priority="27" operator="equal">
      <formula>$J$4</formula>
    </cfRule>
  </conditionalFormatting>
  <conditionalFormatting sqref="K4:K6 K28:K29">
    <cfRule type="cellIs" dxfId="1364" priority="26" operator="equal">
      <formula>$K$4</formula>
    </cfRule>
  </conditionalFormatting>
  <conditionalFormatting sqref="M4:M6">
    <cfRule type="cellIs" dxfId="1363" priority="25" operator="equal">
      <formula>$L$4</formula>
    </cfRule>
  </conditionalFormatting>
  <conditionalFormatting sqref="T7:T28">
    <cfRule type="cellIs" dxfId="1362" priority="22" operator="lessThan">
      <formula>0</formula>
    </cfRule>
    <cfRule type="cellIs" dxfId="1361" priority="23" operator="lessThan">
      <formula>0</formula>
    </cfRule>
    <cfRule type="cellIs" dxfId="1360" priority="24" operator="lessThan">
      <formula>0</formula>
    </cfRule>
  </conditionalFormatting>
  <conditionalFormatting sqref="D5:K5">
    <cfRule type="cellIs" dxfId="1359" priority="21" operator="greaterThan">
      <formula>0</formula>
    </cfRule>
  </conditionalFormatting>
  <conditionalFormatting sqref="T6:T28">
    <cfRule type="cellIs" dxfId="1358" priority="20" operator="lessThan">
      <formula>0</formula>
    </cfRule>
  </conditionalFormatting>
  <conditionalFormatting sqref="T7:T27">
    <cfRule type="cellIs" dxfId="1357" priority="17" operator="lessThan">
      <formula>0</formula>
    </cfRule>
    <cfRule type="cellIs" dxfId="1356" priority="18" operator="lessThan">
      <formula>0</formula>
    </cfRule>
    <cfRule type="cellIs" dxfId="1355" priority="19" operator="lessThan">
      <formula>0</formula>
    </cfRule>
  </conditionalFormatting>
  <conditionalFormatting sqref="T7:T28">
    <cfRule type="cellIs" dxfId="1354" priority="14" operator="lessThan">
      <formula>0</formula>
    </cfRule>
    <cfRule type="cellIs" dxfId="1353" priority="15" operator="lessThan">
      <formula>0</formula>
    </cfRule>
    <cfRule type="cellIs" dxfId="1352" priority="16" operator="lessThan">
      <formula>0</formula>
    </cfRule>
  </conditionalFormatting>
  <conditionalFormatting sqref="D5:K5">
    <cfRule type="cellIs" dxfId="1351" priority="13" operator="greaterThan">
      <formula>0</formula>
    </cfRule>
  </conditionalFormatting>
  <conditionalFormatting sqref="L4 L6 L28:L29">
    <cfRule type="cellIs" dxfId="1350" priority="12" operator="equal">
      <formula>$L$4</formula>
    </cfRule>
  </conditionalFormatting>
  <conditionalFormatting sqref="D7:S7">
    <cfRule type="cellIs" dxfId="1349" priority="11" operator="greaterThan">
      <formula>0</formula>
    </cfRule>
  </conditionalFormatting>
  <conditionalFormatting sqref="D9:S9">
    <cfRule type="cellIs" dxfId="1348" priority="10" operator="greaterThan">
      <formula>0</formula>
    </cfRule>
  </conditionalFormatting>
  <conditionalFormatting sqref="D11:S11">
    <cfRule type="cellIs" dxfId="1347" priority="9" operator="greaterThan">
      <formula>0</formula>
    </cfRule>
  </conditionalFormatting>
  <conditionalFormatting sqref="D13:S13">
    <cfRule type="cellIs" dxfId="1346" priority="8" operator="greaterThan">
      <formula>0</formula>
    </cfRule>
  </conditionalFormatting>
  <conditionalFormatting sqref="D15:S15">
    <cfRule type="cellIs" dxfId="1345" priority="7" operator="greaterThan">
      <formula>0</formula>
    </cfRule>
  </conditionalFormatting>
  <conditionalFormatting sqref="D17:S17">
    <cfRule type="cellIs" dxfId="1344" priority="6" operator="greaterThan">
      <formula>0</formula>
    </cfRule>
  </conditionalFormatting>
  <conditionalFormatting sqref="D19:S19">
    <cfRule type="cellIs" dxfId="1343" priority="5" operator="greaterThan">
      <formula>0</formula>
    </cfRule>
  </conditionalFormatting>
  <conditionalFormatting sqref="D21:S21">
    <cfRule type="cellIs" dxfId="1342" priority="4" operator="greaterThan">
      <formula>0</formula>
    </cfRule>
  </conditionalFormatting>
  <conditionalFormatting sqref="D23:S23">
    <cfRule type="cellIs" dxfId="1341" priority="3" operator="greaterThan">
      <formula>0</formula>
    </cfRule>
  </conditionalFormatting>
  <conditionalFormatting sqref="D25:S25">
    <cfRule type="cellIs" dxfId="1340" priority="2" operator="greaterThan">
      <formula>0</formula>
    </cfRule>
  </conditionalFormatting>
  <conditionalFormatting sqref="D27:S27">
    <cfRule type="cellIs" dxfId="133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104" t="s">
        <v>45</v>
      </c>
      <c r="B29" s="105"/>
      <c r="C29" s="106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87" priority="55" operator="equal">
      <formula>212030016606640</formula>
    </cfRule>
  </conditionalFormatting>
  <conditionalFormatting sqref="D29 E4:E6 E28:K29">
    <cfRule type="cellIs" dxfId="586" priority="53" operator="equal">
      <formula>$E$4</formula>
    </cfRule>
    <cfRule type="cellIs" dxfId="585" priority="54" operator="equal">
      <formula>2120</formula>
    </cfRule>
  </conditionalFormatting>
  <conditionalFormatting sqref="D29:E29 F4:F6 F28:F29">
    <cfRule type="cellIs" dxfId="584" priority="51" operator="equal">
      <formula>$F$4</formula>
    </cfRule>
    <cfRule type="cellIs" dxfId="583" priority="52" operator="equal">
      <formula>300</formula>
    </cfRule>
  </conditionalFormatting>
  <conditionalFormatting sqref="G4:G6 G28:G29">
    <cfRule type="cellIs" dxfId="582" priority="49" operator="equal">
      <formula>$G$4</formula>
    </cfRule>
    <cfRule type="cellIs" dxfId="581" priority="50" operator="equal">
      <formula>1660</formula>
    </cfRule>
  </conditionalFormatting>
  <conditionalFormatting sqref="H4:H6 H28:H29">
    <cfRule type="cellIs" dxfId="580" priority="47" operator="equal">
      <formula>$H$4</formula>
    </cfRule>
    <cfRule type="cellIs" dxfId="579" priority="48" operator="equal">
      <formula>6640</formula>
    </cfRule>
  </conditionalFormatting>
  <conditionalFormatting sqref="T6:T28">
    <cfRule type="cellIs" dxfId="578" priority="46" operator="lessThan">
      <formula>0</formula>
    </cfRule>
  </conditionalFormatting>
  <conditionalFormatting sqref="T7:T27">
    <cfRule type="cellIs" dxfId="577" priority="43" operator="lessThan">
      <formula>0</formula>
    </cfRule>
    <cfRule type="cellIs" dxfId="576" priority="44" operator="lessThan">
      <formula>0</formula>
    </cfRule>
    <cfRule type="cellIs" dxfId="575" priority="45" operator="lessThan">
      <formula>0</formula>
    </cfRule>
  </conditionalFormatting>
  <conditionalFormatting sqref="E4:E6 E28:K28">
    <cfRule type="cellIs" dxfId="574" priority="42" operator="equal">
      <formula>$E$4</formula>
    </cfRule>
  </conditionalFormatting>
  <conditionalFormatting sqref="D28:D29 D6 D4:M4">
    <cfRule type="cellIs" dxfId="573" priority="41" operator="equal">
      <formula>$D$4</formula>
    </cfRule>
  </conditionalFormatting>
  <conditionalFormatting sqref="I4:I5 I28:I29">
    <cfRule type="cellIs" dxfId="572" priority="40" operator="equal">
      <formula>$I$4</formula>
    </cfRule>
  </conditionalFormatting>
  <conditionalFormatting sqref="J4:J5 J28:J29">
    <cfRule type="cellIs" dxfId="571" priority="39" operator="equal">
      <formula>$J$4</formula>
    </cfRule>
  </conditionalFormatting>
  <conditionalFormatting sqref="K4:K5 K28:K29">
    <cfRule type="cellIs" dxfId="570" priority="38" operator="equal">
      <formula>$K$4</formula>
    </cfRule>
  </conditionalFormatting>
  <conditionalFormatting sqref="M4:M6">
    <cfRule type="cellIs" dxfId="569" priority="37" operator="equal">
      <formula>$L$4</formula>
    </cfRule>
  </conditionalFormatting>
  <conditionalFormatting sqref="T7:T28">
    <cfRule type="cellIs" dxfId="568" priority="34" operator="lessThan">
      <formula>0</formula>
    </cfRule>
    <cfRule type="cellIs" dxfId="567" priority="35" operator="lessThan">
      <formula>0</formula>
    </cfRule>
    <cfRule type="cellIs" dxfId="566" priority="36" operator="lessThan">
      <formula>0</formula>
    </cfRule>
  </conditionalFormatting>
  <conditionalFormatting sqref="D5:K5">
    <cfRule type="cellIs" dxfId="565" priority="33" operator="greaterThan">
      <formula>0</formula>
    </cfRule>
  </conditionalFormatting>
  <conditionalFormatting sqref="T6:T28">
    <cfRule type="cellIs" dxfId="564" priority="32" operator="lessThan">
      <formula>0</formula>
    </cfRule>
  </conditionalFormatting>
  <conditionalFormatting sqref="T7:T27">
    <cfRule type="cellIs" dxfId="563" priority="29" operator="lessThan">
      <formula>0</formula>
    </cfRule>
    <cfRule type="cellIs" dxfId="562" priority="30" operator="lessThan">
      <formula>0</formula>
    </cfRule>
    <cfRule type="cellIs" dxfId="561" priority="31" operator="lessThan">
      <formula>0</formula>
    </cfRule>
  </conditionalFormatting>
  <conditionalFormatting sqref="T7:T28">
    <cfRule type="cellIs" dxfId="560" priority="26" operator="lessThan">
      <formula>0</formula>
    </cfRule>
    <cfRule type="cellIs" dxfId="559" priority="27" operator="lessThan">
      <formula>0</formula>
    </cfRule>
    <cfRule type="cellIs" dxfId="558" priority="28" operator="lessThan">
      <formula>0</formula>
    </cfRule>
  </conditionalFormatting>
  <conditionalFormatting sqref="D5:K5">
    <cfRule type="cellIs" dxfId="557" priority="25" operator="greaterThan">
      <formula>0</formula>
    </cfRule>
  </conditionalFormatting>
  <conditionalFormatting sqref="L4 L28:L29">
    <cfRule type="cellIs" dxfId="556" priority="24" operator="equal">
      <formula>$L$4</formula>
    </cfRule>
  </conditionalFormatting>
  <conditionalFormatting sqref="D7:S7">
    <cfRule type="cellIs" dxfId="555" priority="23" operator="greaterThan">
      <formula>0</formula>
    </cfRule>
  </conditionalFormatting>
  <conditionalFormatting sqref="D9:S9">
    <cfRule type="cellIs" dxfId="554" priority="22" operator="greaterThan">
      <formula>0</formula>
    </cfRule>
  </conditionalFormatting>
  <conditionalFormatting sqref="D11:S11">
    <cfRule type="cellIs" dxfId="553" priority="21" operator="greaterThan">
      <formula>0</formula>
    </cfRule>
  </conditionalFormatting>
  <conditionalFormatting sqref="D13:S13">
    <cfRule type="cellIs" dxfId="552" priority="20" operator="greaterThan">
      <formula>0</formula>
    </cfRule>
  </conditionalFormatting>
  <conditionalFormatting sqref="D15:S15">
    <cfRule type="cellIs" dxfId="551" priority="19" operator="greaterThan">
      <formula>0</formula>
    </cfRule>
  </conditionalFormatting>
  <conditionalFormatting sqref="D17:S17">
    <cfRule type="cellIs" dxfId="550" priority="18" operator="greaterThan">
      <formula>0</formula>
    </cfRule>
  </conditionalFormatting>
  <conditionalFormatting sqref="D19:S19">
    <cfRule type="cellIs" dxfId="549" priority="17" operator="greaterThan">
      <formula>0</formula>
    </cfRule>
  </conditionalFormatting>
  <conditionalFormatting sqref="D21:S21">
    <cfRule type="cellIs" dxfId="548" priority="16" operator="greaterThan">
      <formula>0</formula>
    </cfRule>
  </conditionalFormatting>
  <conditionalFormatting sqref="D23:S23">
    <cfRule type="cellIs" dxfId="547" priority="15" operator="greaterThan">
      <formula>0</formula>
    </cfRule>
  </conditionalFormatting>
  <conditionalFormatting sqref="D25:S25">
    <cfRule type="cellIs" dxfId="546" priority="14" operator="greaterThan">
      <formula>0</formula>
    </cfRule>
  </conditionalFormatting>
  <conditionalFormatting sqref="D27:S27">
    <cfRule type="cellIs" dxfId="545" priority="13" operator="greaterThan">
      <formula>0</formula>
    </cfRule>
  </conditionalFormatting>
  <conditionalFormatting sqref="I6">
    <cfRule type="cellIs" dxfId="544" priority="12" operator="equal">
      <formula>212030016606640</formula>
    </cfRule>
  </conditionalFormatting>
  <conditionalFormatting sqref="I6">
    <cfRule type="cellIs" dxfId="543" priority="10" operator="equal">
      <formula>$H$4</formula>
    </cfRule>
    <cfRule type="cellIs" dxfId="542" priority="11" operator="equal">
      <formula>6640</formula>
    </cfRule>
  </conditionalFormatting>
  <conditionalFormatting sqref="J6">
    <cfRule type="cellIs" dxfId="541" priority="9" operator="equal">
      <formula>212030016606640</formula>
    </cfRule>
  </conditionalFormatting>
  <conditionalFormatting sqref="J6">
    <cfRule type="cellIs" dxfId="540" priority="7" operator="equal">
      <formula>$H$4</formula>
    </cfRule>
    <cfRule type="cellIs" dxfId="539" priority="8" operator="equal">
      <formula>6640</formula>
    </cfRule>
  </conditionalFormatting>
  <conditionalFormatting sqref="K6">
    <cfRule type="cellIs" dxfId="538" priority="6" operator="equal">
      <formula>212030016606640</formula>
    </cfRule>
  </conditionalFormatting>
  <conditionalFormatting sqref="K6">
    <cfRule type="cellIs" dxfId="537" priority="4" operator="equal">
      <formula>$H$4</formula>
    </cfRule>
    <cfRule type="cellIs" dxfId="536" priority="5" operator="equal">
      <formula>6640</formula>
    </cfRule>
  </conditionalFormatting>
  <conditionalFormatting sqref="L6">
    <cfRule type="cellIs" dxfId="535" priority="3" operator="equal">
      <formula>212030016606640</formula>
    </cfRule>
  </conditionalFormatting>
  <conditionalFormatting sqref="L6">
    <cfRule type="cellIs" dxfId="534" priority="1" operator="equal">
      <formula>$H$4</formula>
    </cfRule>
    <cfRule type="cellIs" dxfId="533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52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2" priority="43" operator="equal">
      <formula>212030016606640</formula>
    </cfRule>
  </conditionalFormatting>
  <conditionalFormatting sqref="D29 E4:E6 E28:K29">
    <cfRule type="cellIs" dxfId="531" priority="41" operator="equal">
      <formula>$E$4</formula>
    </cfRule>
    <cfRule type="cellIs" dxfId="530" priority="42" operator="equal">
      <formula>2120</formula>
    </cfRule>
  </conditionalFormatting>
  <conditionalFormatting sqref="D29:E29 F4:F6 F28:F29">
    <cfRule type="cellIs" dxfId="529" priority="39" operator="equal">
      <formula>$F$4</formula>
    </cfRule>
    <cfRule type="cellIs" dxfId="528" priority="40" operator="equal">
      <formula>300</formula>
    </cfRule>
  </conditionalFormatting>
  <conditionalFormatting sqref="G4:G6 G28:G29">
    <cfRule type="cellIs" dxfId="527" priority="37" operator="equal">
      <formula>$G$4</formula>
    </cfRule>
    <cfRule type="cellIs" dxfId="526" priority="38" operator="equal">
      <formula>1660</formula>
    </cfRule>
  </conditionalFormatting>
  <conditionalFormatting sqref="H4:H6 H28:H29">
    <cfRule type="cellIs" dxfId="525" priority="35" operator="equal">
      <formula>$H$4</formula>
    </cfRule>
    <cfRule type="cellIs" dxfId="524" priority="36" operator="equal">
      <formula>6640</formula>
    </cfRule>
  </conditionalFormatting>
  <conditionalFormatting sqref="T6:T28">
    <cfRule type="cellIs" dxfId="523" priority="34" operator="lessThan">
      <formula>0</formula>
    </cfRule>
  </conditionalFormatting>
  <conditionalFormatting sqref="T7:T27">
    <cfRule type="cellIs" dxfId="522" priority="31" operator="lessThan">
      <formula>0</formula>
    </cfRule>
    <cfRule type="cellIs" dxfId="521" priority="32" operator="lessThan">
      <formula>0</formula>
    </cfRule>
    <cfRule type="cellIs" dxfId="520" priority="33" operator="lessThan">
      <formula>0</formula>
    </cfRule>
  </conditionalFormatting>
  <conditionalFormatting sqref="E4:E6 E28:K28">
    <cfRule type="cellIs" dxfId="519" priority="30" operator="equal">
      <formula>$E$4</formula>
    </cfRule>
  </conditionalFormatting>
  <conditionalFormatting sqref="D28:D29 D6 D4:M4">
    <cfRule type="cellIs" dxfId="518" priority="29" operator="equal">
      <formula>$D$4</formula>
    </cfRule>
  </conditionalFormatting>
  <conditionalFormatting sqref="I4:I6 I28:I29">
    <cfRule type="cellIs" dxfId="517" priority="28" operator="equal">
      <formula>$I$4</formula>
    </cfRule>
  </conditionalFormatting>
  <conditionalFormatting sqref="J4:J6 J28:J29">
    <cfRule type="cellIs" dxfId="516" priority="27" operator="equal">
      <formula>$J$4</formula>
    </cfRule>
  </conditionalFormatting>
  <conditionalFormatting sqref="K4:K6 K28:K29">
    <cfRule type="cellIs" dxfId="515" priority="26" operator="equal">
      <formula>$K$4</formula>
    </cfRule>
  </conditionalFormatting>
  <conditionalFormatting sqref="M4:M6">
    <cfRule type="cellIs" dxfId="514" priority="25" operator="equal">
      <formula>$L$4</formula>
    </cfRule>
  </conditionalFormatting>
  <conditionalFormatting sqref="T7:T28">
    <cfRule type="cellIs" dxfId="513" priority="22" operator="lessThan">
      <formula>0</formula>
    </cfRule>
    <cfRule type="cellIs" dxfId="512" priority="23" operator="lessThan">
      <formula>0</formula>
    </cfRule>
    <cfRule type="cellIs" dxfId="511" priority="24" operator="lessThan">
      <formula>0</formula>
    </cfRule>
  </conditionalFormatting>
  <conditionalFormatting sqref="D5:K5">
    <cfRule type="cellIs" dxfId="510" priority="21" operator="greaterThan">
      <formula>0</formula>
    </cfRule>
  </conditionalFormatting>
  <conditionalFormatting sqref="T6:T28">
    <cfRule type="cellIs" dxfId="509" priority="20" operator="lessThan">
      <formula>0</formula>
    </cfRule>
  </conditionalFormatting>
  <conditionalFormatting sqref="T7:T27">
    <cfRule type="cellIs" dxfId="508" priority="17" operator="lessThan">
      <formula>0</formula>
    </cfRule>
    <cfRule type="cellIs" dxfId="507" priority="18" operator="lessThan">
      <formula>0</formula>
    </cfRule>
    <cfRule type="cellIs" dxfId="506" priority="19" operator="lessThan">
      <formula>0</formula>
    </cfRule>
  </conditionalFormatting>
  <conditionalFormatting sqref="T7:T28">
    <cfRule type="cellIs" dxfId="505" priority="14" operator="lessThan">
      <formula>0</formula>
    </cfRule>
    <cfRule type="cellIs" dxfId="504" priority="15" operator="lessThan">
      <formula>0</formula>
    </cfRule>
    <cfRule type="cellIs" dxfId="503" priority="16" operator="lessThan">
      <formula>0</formula>
    </cfRule>
  </conditionalFormatting>
  <conditionalFormatting sqref="D5:K5">
    <cfRule type="cellIs" dxfId="502" priority="13" operator="greaterThan">
      <formula>0</formula>
    </cfRule>
  </conditionalFormatting>
  <conditionalFormatting sqref="L4 L6 L28:L29">
    <cfRule type="cellIs" dxfId="501" priority="12" operator="equal">
      <formula>$L$4</formula>
    </cfRule>
  </conditionalFormatting>
  <conditionalFormatting sqref="D7:S7">
    <cfRule type="cellIs" dxfId="500" priority="11" operator="greaterThan">
      <formula>0</formula>
    </cfRule>
  </conditionalFormatting>
  <conditionalFormatting sqref="D9:S9">
    <cfRule type="cellIs" dxfId="499" priority="10" operator="greaterThan">
      <formula>0</formula>
    </cfRule>
  </conditionalFormatting>
  <conditionalFormatting sqref="D11:S11">
    <cfRule type="cellIs" dxfId="498" priority="9" operator="greaterThan">
      <formula>0</formula>
    </cfRule>
  </conditionalFormatting>
  <conditionalFormatting sqref="D13:S13">
    <cfRule type="cellIs" dxfId="497" priority="8" operator="greaterThan">
      <formula>0</formula>
    </cfRule>
  </conditionalFormatting>
  <conditionalFormatting sqref="D15:S15">
    <cfRule type="cellIs" dxfId="496" priority="7" operator="greaterThan">
      <formula>0</formula>
    </cfRule>
  </conditionalFormatting>
  <conditionalFormatting sqref="D17:S17">
    <cfRule type="cellIs" dxfId="495" priority="6" operator="greaterThan">
      <formula>0</formula>
    </cfRule>
  </conditionalFormatting>
  <conditionalFormatting sqref="D19:S19">
    <cfRule type="cellIs" dxfId="494" priority="5" operator="greaterThan">
      <formula>0</formula>
    </cfRule>
  </conditionalFormatting>
  <conditionalFormatting sqref="D21:S21">
    <cfRule type="cellIs" dxfId="493" priority="4" operator="greaterThan">
      <formula>0</formula>
    </cfRule>
  </conditionalFormatting>
  <conditionalFormatting sqref="E23:S23">
    <cfRule type="cellIs" dxfId="492" priority="3" operator="greaterThan">
      <formula>0</formula>
    </cfRule>
  </conditionalFormatting>
  <conditionalFormatting sqref="D25:S25">
    <cfRule type="cellIs" dxfId="491" priority="2" operator="greaterThan">
      <formula>0</formula>
    </cfRule>
  </conditionalFormatting>
  <conditionalFormatting sqref="D27:S27">
    <cfRule type="cellIs" dxfId="49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9" priority="43" operator="equal">
      <formula>212030016606640</formula>
    </cfRule>
  </conditionalFormatting>
  <conditionalFormatting sqref="D29 E4:E6 E28:K29">
    <cfRule type="cellIs" dxfId="488" priority="41" operator="equal">
      <formula>$E$4</formula>
    </cfRule>
    <cfRule type="cellIs" dxfId="487" priority="42" operator="equal">
      <formula>2120</formula>
    </cfRule>
  </conditionalFormatting>
  <conditionalFormatting sqref="D29:E29 F4:F6 F28:F29">
    <cfRule type="cellIs" dxfId="486" priority="39" operator="equal">
      <formula>$F$4</formula>
    </cfRule>
    <cfRule type="cellIs" dxfId="485" priority="40" operator="equal">
      <formula>300</formula>
    </cfRule>
  </conditionalFormatting>
  <conditionalFormatting sqref="G4:G6 G28:G29">
    <cfRule type="cellIs" dxfId="484" priority="37" operator="equal">
      <formula>$G$4</formula>
    </cfRule>
    <cfRule type="cellIs" dxfId="483" priority="38" operator="equal">
      <formula>1660</formula>
    </cfRule>
  </conditionalFormatting>
  <conditionalFormatting sqref="H4:H6 H28:H29">
    <cfRule type="cellIs" dxfId="482" priority="35" operator="equal">
      <formula>$H$4</formula>
    </cfRule>
    <cfRule type="cellIs" dxfId="481" priority="36" operator="equal">
      <formula>6640</formula>
    </cfRule>
  </conditionalFormatting>
  <conditionalFormatting sqref="T6:T28">
    <cfRule type="cellIs" dxfId="480" priority="34" operator="lessThan">
      <formula>0</formula>
    </cfRule>
  </conditionalFormatting>
  <conditionalFormatting sqref="T7:T27">
    <cfRule type="cellIs" dxfId="479" priority="31" operator="lessThan">
      <formula>0</formula>
    </cfRule>
    <cfRule type="cellIs" dxfId="478" priority="32" operator="lessThan">
      <formula>0</formula>
    </cfRule>
    <cfRule type="cellIs" dxfId="477" priority="33" operator="lessThan">
      <formula>0</formula>
    </cfRule>
  </conditionalFormatting>
  <conditionalFormatting sqref="E4:E6 E28:K28">
    <cfRule type="cellIs" dxfId="476" priority="30" operator="equal">
      <formula>$E$4</formula>
    </cfRule>
  </conditionalFormatting>
  <conditionalFormatting sqref="D28:D29 D6 D4:M4">
    <cfRule type="cellIs" dxfId="475" priority="29" operator="equal">
      <formula>$D$4</formula>
    </cfRule>
  </conditionalFormatting>
  <conditionalFormatting sqref="I4:I6 I28:I29">
    <cfRule type="cellIs" dxfId="474" priority="28" operator="equal">
      <formula>$I$4</formula>
    </cfRule>
  </conditionalFormatting>
  <conditionalFormatting sqref="J4:J6 J28:J29">
    <cfRule type="cellIs" dxfId="473" priority="27" operator="equal">
      <formula>$J$4</formula>
    </cfRule>
  </conditionalFormatting>
  <conditionalFormatting sqref="K4:K6 K28:K29">
    <cfRule type="cellIs" dxfId="472" priority="26" operator="equal">
      <formula>$K$4</formula>
    </cfRule>
  </conditionalFormatting>
  <conditionalFormatting sqref="M4:M6">
    <cfRule type="cellIs" dxfId="471" priority="25" operator="equal">
      <formula>$L$4</formula>
    </cfRule>
  </conditionalFormatting>
  <conditionalFormatting sqref="T7:T28">
    <cfRule type="cellIs" dxfId="470" priority="22" operator="lessThan">
      <formula>0</formula>
    </cfRule>
    <cfRule type="cellIs" dxfId="469" priority="23" operator="lessThan">
      <formula>0</formula>
    </cfRule>
    <cfRule type="cellIs" dxfId="468" priority="24" operator="lessThan">
      <formula>0</formula>
    </cfRule>
  </conditionalFormatting>
  <conditionalFormatting sqref="D5:K5">
    <cfRule type="cellIs" dxfId="467" priority="21" operator="greaterThan">
      <formula>0</formula>
    </cfRule>
  </conditionalFormatting>
  <conditionalFormatting sqref="T6:T28">
    <cfRule type="cellIs" dxfId="466" priority="20" operator="lessThan">
      <formula>0</formula>
    </cfRule>
  </conditionalFormatting>
  <conditionalFormatting sqref="T7:T27">
    <cfRule type="cellIs" dxfId="465" priority="17" operator="lessThan">
      <formula>0</formula>
    </cfRule>
    <cfRule type="cellIs" dxfId="464" priority="18" operator="lessThan">
      <formula>0</formula>
    </cfRule>
    <cfRule type="cellIs" dxfId="463" priority="19" operator="lessThan">
      <formula>0</formula>
    </cfRule>
  </conditionalFormatting>
  <conditionalFormatting sqref="T7:T28">
    <cfRule type="cellIs" dxfId="462" priority="14" operator="lessThan">
      <formula>0</formula>
    </cfRule>
    <cfRule type="cellIs" dxfId="461" priority="15" operator="lessThan">
      <formula>0</formula>
    </cfRule>
    <cfRule type="cellIs" dxfId="460" priority="16" operator="lessThan">
      <formula>0</formula>
    </cfRule>
  </conditionalFormatting>
  <conditionalFormatting sqref="D5:K5">
    <cfRule type="cellIs" dxfId="459" priority="13" operator="greaterThan">
      <formula>0</formula>
    </cfRule>
  </conditionalFormatting>
  <conditionalFormatting sqref="L4 L6 L28:L29">
    <cfRule type="cellIs" dxfId="458" priority="12" operator="equal">
      <formula>$L$4</formula>
    </cfRule>
  </conditionalFormatting>
  <conditionalFormatting sqref="D7:S7">
    <cfRule type="cellIs" dxfId="457" priority="11" operator="greaterThan">
      <formula>0</formula>
    </cfRule>
  </conditionalFormatting>
  <conditionalFormatting sqref="D9:S9">
    <cfRule type="cellIs" dxfId="456" priority="10" operator="greaterThan">
      <formula>0</formula>
    </cfRule>
  </conditionalFormatting>
  <conditionalFormatting sqref="D11:S11">
    <cfRule type="cellIs" dxfId="455" priority="9" operator="greaterThan">
      <formula>0</formula>
    </cfRule>
  </conditionalFormatting>
  <conditionalFormatting sqref="D13:S13">
    <cfRule type="cellIs" dxfId="454" priority="8" operator="greaterThan">
      <formula>0</formula>
    </cfRule>
  </conditionalFormatting>
  <conditionalFormatting sqref="D15:S15">
    <cfRule type="cellIs" dxfId="453" priority="7" operator="greaterThan">
      <formula>0</formula>
    </cfRule>
  </conditionalFormatting>
  <conditionalFormatting sqref="D17:S17">
    <cfRule type="cellIs" dxfId="452" priority="6" operator="greaterThan">
      <formula>0</formula>
    </cfRule>
  </conditionalFormatting>
  <conditionalFormatting sqref="D19:S19">
    <cfRule type="cellIs" dxfId="451" priority="5" operator="greaterThan">
      <formula>0</formula>
    </cfRule>
  </conditionalFormatting>
  <conditionalFormatting sqref="D21:S21">
    <cfRule type="cellIs" dxfId="450" priority="4" operator="greaterThan">
      <formula>0</formula>
    </cfRule>
  </conditionalFormatting>
  <conditionalFormatting sqref="D23:S23">
    <cfRule type="cellIs" dxfId="449" priority="3" operator="greaterThan">
      <formula>0</formula>
    </cfRule>
  </conditionalFormatting>
  <conditionalFormatting sqref="D25:S25">
    <cfRule type="cellIs" dxfId="448" priority="2" operator="greaterThan">
      <formula>0</formula>
    </cfRule>
  </conditionalFormatting>
  <conditionalFormatting sqref="D27:S27">
    <cfRule type="cellIs" dxfId="44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9240</v>
      </c>
      <c r="E7" s="22">
        <v>50</v>
      </c>
      <c r="F7" s="22">
        <v>50</v>
      </c>
      <c r="G7" s="22"/>
      <c r="H7" s="22"/>
      <c r="I7" s="23"/>
      <c r="J7" s="23"/>
      <c r="K7" s="23">
        <v>1</v>
      </c>
      <c r="L7" s="23"/>
      <c r="M7" s="20">
        <f>D7+E7*20+F7*10+G7*9+H7*9</f>
        <v>10740</v>
      </c>
      <c r="N7" s="24">
        <f>D7+E7*20+F7*10+G7*9+H7*9+I7*191+J7*191+K7*182+L7*100</f>
        <v>10922</v>
      </c>
      <c r="O7" s="25">
        <f>M7*2.75%</f>
        <v>295.35000000000002</v>
      </c>
      <c r="P7" s="26"/>
      <c r="Q7" s="26">
        <v>76</v>
      </c>
      <c r="R7" s="24">
        <f>M7-(M7*2.75%)+I7*191+J7*191+K7*182+L7*100-Q7</f>
        <v>10550.65</v>
      </c>
      <c r="S7" s="25">
        <f>M7*0.95%</f>
        <v>102.03</v>
      </c>
      <c r="T7" s="27">
        <f>S7-Q7</f>
        <v>26.03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5278</v>
      </c>
      <c r="E8" s="30"/>
      <c r="F8" s="30"/>
      <c r="G8" s="30"/>
      <c r="H8" s="30">
        <v>30</v>
      </c>
      <c r="I8" s="20">
        <v>3</v>
      </c>
      <c r="J8" s="20"/>
      <c r="K8" s="20">
        <v>1</v>
      </c>
      <c r="L8" s="20"/>
      <c r="M8" s="20">
        <f t="shared" ref="M8:M27" si="0">D8+E8*20+F8*10+G8*9+H8*9</f>
        <v>5548</v>
      </c>
      <c r="N8" s="24">
        <f t="shared" ref="N8:N27" si="1">D8+E8*20+F8*10+G8*9+H8*9+I8*191+J8*191+K8*182+L8*100</f>
        <v>6303</v>
      </c>
      <c r="O8" s="25">
        <f t="shared" ref="O8:O27" si="2">M8*2.75%</f>
        <v>152.57</v>
      </c>
      <c r="P8" s="26"/>
      <c r="Q8" s="26">
        <v>84</v>
      </c>
      <c r="R8" s="24">
        <f t="shared" ref="R8:R27" si="3">M8-(M8*2.75%)+I8*191+J8*191+K8*182+L8*100-Q8</f>
        <v>6066.43</v>
      </c>
      <c r="S8" s="25">
        <f t="shared" ref="S8:S27" si="4">M8*0.95%</f>
        <v>52.705999999999996</v>
      </c>
      <c r="T8" s="27">
        <f t="shared" ref="T8:T27" si="5">S8-Q8</f>
        <v>-31.294000000000004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16738</v>
      </c>
      <c r="E9" s="30">
        <v>60</v>
      </c>
      <c r="F9" s="30">
        <v>50</v>
      </c>
      <c r="G9" s="30"/>
      <c r="H9" s="30">
        <v>20</v>
      </c>
      <c r="I9" s="20">
        <v>4</v>
      </c>
      <c r="J9" s="20"/>
      <c r="K9" s="20"/>
      <c r="L9" s="20"/>
      <c r="M9" s="20">
        <f t="shared" si="0"/>
        <v>18618</v>
      </c>
      <c r="N9" s="24">
        <f t="shared" si="1"/>
        <v>19382</v>
      </c>
      <c r="O9" s="25">
        <f t="shared" si="2"/>
        <v>511.995</v>
      </c>
      <c r="P9" s="26"/>
      <c r="Q9" s="26">
        <v>140</v>
      </c>
      <c r="R9" s="24">
        <f t="shared" si="3"/>
        <v>18730.005000000001</v>
      </c>
      <c r="S9" s="25">
        <f t="shared" si="4"/>
        <v>176.87100000000001</v>
      </c>
      <c r="T9" s="27">
        <f t="shared" si="5"/>
        <v>36.871000000000009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4835</v>
      </c>
      <c r="E10" s="30"/>
      <c r="F10" s="30"/>
      <c r="G10" s="30"/>
      <c r="H10" s="30"/>
      <c r="I10" s="20">
        <v>8</v>
      </c>
      <c r="J10" s="20">
        <v>1</v>
      </c>
      <c r="K10" s="20">
        <v>1</v>
      </c>
      <c r="L10" s="20"/>
      <c r="M10" s="20">
        <f t="shared" si="0"/>
        <v>4835</v>
      </c>
      <c r="N10" s="24">
        <f t="shared" si="1"/>
        <v>6736</v>
      </c>
      <c r="O10" s="25">
        <f t="shared" si="2"/>
        <v>132.96250000000001</v>
      </c>
      <c r="P10" s="26"/>
      <c r="Q10" s="26">
        <v>28</v>
      </c>
      <c r="R10" s="24">
        <f t="shared" si="3"/>
        <v>6575.0375000000004</v>
      </c>
      <c r="S10" s="25">
        <f t="shared" si="4"/>
        <v>45.932499999999997</v>
      </c>
      <c r="T10" s="27">
        <f t="shared" si="5"/>
        <v>17.932499999999997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>
        <v>100</v>
      </c>
      <c r="G11" s="32"/>
      <c r="H11" s="30">
        <v>100</v>
      </c>
      <c r="I11" s="20"/>
      <c r="J11" s="20"/>
      <c r="K11" s="20"/>
      <c r="L11" s="20"/>
      <c r="M11" s="20">
        <f t="shared" si="0"/>
        <v>6939</v>
      </c>
      <c r="N11" s="24">
        <f t="shared" si="1"/>
        <v>6939</v>
      </c>
      <c r="O11" s="25">
        <f t="shared" si="2"/>
        <v>190.82249999999999</v>
      </c>
      <c r="P11" s="26"/>
      <c r="Q11" s="26">
        <v>38</v>
      </c>
      <c r="R11" s="24">
        <f t="shared" si="3"/>
        <v>6710.1774999999998</v>
      </c>
      <c r="S11" s="25">
        <f t="shared" si="4"/>
        <v>65.920500000000004</v>
      </c>
      <c r="T11" s="27">
        <f t="shared" si="5"/>
        <v>27.920500000000004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5686</v>
      </c>
      <c r="N12" s="24">
        <f t="shared" si="1"/>
        <v>5686</v>
      </c>
      <c r="O12" s="25">
        <f t="shared" si="2"/>
        <v>156.36500000000001</v>
      </c>
      <c r="P12" s="26"/>
      <c r="Q12" s="26">
        <v>29</v>
      </c>
      <c r="R12" s="24">
        <f t="shared" si="3"/>
        <v>5500.6350000000002</v>
      </c>
      <c r="S12" s="25">
        <f t="shared" si="4"/>
        <v>54.016999999999996</v>
      </c>
      <c r="T12" s="27">
        <f t="shared" si="5"/>
        <v>25.016999999999996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4484</v>
      </c>
      <c r="N13" s="24">
        <f t="shared" si="1"/>
        <v>4484</v>
      </c>
      <c r="O13" s="25">
        <f t="shared" si="2"/>
        <v>123.31</v>
      </c>
      <c r="P13" s="26"/>
      <c r="Q13" s="26">
        <v>55</v>
      </c>
      <c r="R13" s="24">
        <f t="shared" si="3"/>
        <v>4305.6899999999996</v>
      </c>
      <c r="S13" s="25">
        <f t="shared" si="4"/>
        <v>42.597999999999999</v>
      </c>
      <c r="T13" s="27">
        <f t="shared" si="5"/>
        <v>-12.402000000000001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13814</v>
      </c>
      <c r="E14" s="30">
        <v>100</v>
      </c>
      <c r="F14" s="30">
        <v>100</v>
      </c>
      <c r="G14" s="30"/>
      <c r="H14" s="30">
        <v>200</v>
      </c>
      <c r="I14" s="20">
        <v>3</v>
      </c>
      <c r="J14" s="20"/>
      <c r="K14" s="20"/>
      <c r="L14" s="20"/>
      <c r="M14" s="20">
        <f t="shared" si="0"/>
        <v>18614</v>
      </c>
      <c r="N14" s="24">
        <f t="shared" si="1"/>
        <v>19187</v>
      </c>
      <c r="O14" s="25">
        <f t="shared" si="2"/>
        <v>511.88499999999999</v>
      </c>
      <c r="P14" s="26"/>
      <c r="Q14" s="26">
        <v>125</v>
      </c>
      <c r="R14" s="24">
        <f t="shared" si="3"/>
        <v>18550.115000000002</v>
      </c>
      <c r="S14" s="25">
        <f t="shared" si="4"/>
        <v>176.833</v>
      </c>
      <c r="T14" s="27">
        <f t="shared" si="5"/>
        <v>51.832999999999998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19062</v>
      </c>
      <c r="E15" s="30">
        <v>20</v>
      </c>
      <c r="F15" s="30">
        <v>20</v>
      </c>
      <c r="G15" s="30"/>
      <c r="H15" s="30"/>
      <c r="I15" s="20">
        <v>3</v>
      </c>
      <c r="J15" s="20"/>
      <c r="K15" s="20"/>
      <c r="L15" s="20"/>
      <c r="M15" s="20">
        <f t="shared" si="0"/>
        <v>19662</v>
      </c>
      <c r="N15" s="24">
        <f t="shared" si="1"/>
        <v>20235</v>
      </c>
      <c r="O15" s="25">
        <f t="shared" si="2"/>
        <v>540.70500000000004</v>
      </c>
      <c r="P15" s="26"/>
      <c r="Q15" s="26">
        <v>180</v>
      </c>
      <c r="R15" s="24">
        <f t="shared" si="3"/>
        <v>19514.294999999998</v>
      </c>
      <c r="S15" s="25">
        <f t="shared" si="4"/>
        <v>186.78899999999999</v>
      </c>
      <c r="T15" s="27">
        <f t="shared" si="5"/>
        <v>6.7889999999999873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9661</v>
      </c>
      <c r="E16" s="30"/>
      <c r="F16" s="30"/>
      <c r="G16" s="30">
        <v>50</v>
      </c>
      <c r="H16" s="30">
        <v>130</v>
      </c>
      <c r="I16" s="20"/>
      <c r="J16" s="20"/>
      <c r="K16" s="20"/>
      <c r="L16" s="20"/>
      <c r="M16" s="20">
        <f t="shared" si="0"/>
        <v>11281</v>
      </c>
      <c r="N16" s="24">
        <f t="shared" si="1"/>
        <v>11281</v>
      </c>
      <c r="O16" s="25">
        <f t="shared" si="2"/>
        <v>310.22750000000002</v>
      </c>
      <c r="P16" s="26"/>
      <c r="Q16" s="26">
        <v>91</v>
      </c>
      <c r="R16" s="24">
        <f t="shared" si="3"/>
        <v>10879.772499999999</v>
      </c>
      <c r="S16" s="25">
        <f t="shared" si="4"/>
        <v>107.1695</v>
      </c>
      <c r="T16" s="27">
        <f t="shared" si="5"/>
        <v>16.169499999999999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4477</v>
      </c>
      <c r="E17" s="30">
        <v>40</v>
      </c>
      <c r="F17" s="30">
        <v>50</v>
      </c>
      <c r="G17" s="30"/>
      <c r="H17" s="30">
        <v>100</v>
      </c>
      <c r="I17" s="20"/>
      <c r="J17" s="20"/>
      <c r="K17" s="20"/>
      <c r="L17" s="20"/>
      <c r="M17" s="20">
        <f t="shared" si="0"/>
        <v>6677</v>
      </c>
      <c r="N17" s="24">
        <f t="shared" si="1"/>
        <v>6677</v>
      </c>
      <c r="O17" s="25">
        <f t="shared" si="2"/>
        <v>183.61750000000001</v>
      </c>
      <c r="P17" s="26"/>
      <c r="Q17" s="26">
        <v>50</v>
      </c>
      <c r="R17" s="24">
        <f t="shared" si="3"/>
        <v>6443.3824999999997</v>
      </c>
      <c r="S17" s="25">
        <f t="shared" si="4"/>
        <v>63.4315</v>
      </c>
      <c r="T17" s="27">
        <f t="shared" si="5"/>
        <v>13.4315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6377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7127</v>
      </c>
      <c r="N18" s="24">
        <f t="shared" si="1"/>
        <v>7127</v>
      </c>
      <c r="O18" s="25">
        <f t="shared" si="2"/>
        <v>195.99250000000001</v>
      </c>
      <c r="P18" s="26"/>
      <c r="Q18" s="26">
        <v>150</v>
      </c>
      <c r="R18" s="24">
        <f>M18-(M18*2.75%)+I18*191+J18*191+K18*182+L18*100-Q18</f>
        <v>6781.0074999999997</v>
      </c>
      <c r="S18" s="25">
        <f t="shared" si="4"/>
        <v>67.706499999999991</v>
      </c>
      <c r="T18" s="27">
        <f t="shared" si="5"/>
        <v>-82.293500000000009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9033</v>
      </c>
      <c r="E19" s="30">
        <v>20</v>
      </c>
      <c r="F19" s="30">
        <v>40</v>
      </c>
      <c r="G19" s="30"/>
      <c r="H19" s="30">
        <v>90</v>
      </c>
      <c r="I19" s="20">
        <v>12</v>
      </c>
      <c r="J19" s="20"/>
      <c r="K19" s="20"/>
      <c r="L19" s="20"/>
      <c r="M19" s="20">
        <f t="shared" si="0"/>
        <v>10643</v>
      </c>
      <c r="N19" s="24">
        <f t="shared" si="1"/>
        <v>12935</v>
      </c>
      <c r="O19" s="25">
        <f t="shared" si="2"/>
        <v>292.6825</v>
      </c>
      <c r="P19" s="26"/>
      <c r="Q19" s="26">
        <v>170</v>
      </c>
      <c r="R19" s="24">
        <f t="shared" si="3"/>
        <v>12472.317499999999</v>
      </c>
      <c r="S19" s="25">
        <f t="shared" si="4"/>
        <v>101.10849999999999</v>
      </c>
      <c r="T19" s="27">
        <f t="shared" si="5"/>
        <v>-68.891500000000008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6376</v>
      </c>
      <c r="E21" s="30"/>
      <c r="F21" s="30"/>
      <c r="G21" s="30"/>
      <c r="H21" s="30">
        <v>50</v>
      </c>
      <c r="I21" s="20">
        <v>5</v>
      </c>
      <c r="J21" s="20"/>
      <c r="K21" s="20">
        <v>5</v>
      </c>
      <c r="L21" s="20"/>
      <c r="M21" s="20">
        <f t="shared" si="0"/>
        <v>6826</v>
      </c>
      <c r="N21" s="24">
        <f t="shared" si="1"/>
        <v>8691</v>
      </c>
      <c r="O21" s="25">
        <f t="shared" si="2"/>
        <v>187.715</v>
      </c>
      <c r="P21" s="26"/>
      <c r="Q21" s="26">
        <v>60</v>
      </c>
      <c r="R21" s="24">
        <f t="shared" si="3"/>
        <v>8443.2849999999999</v>
      </c>
      <c r="S21" s="25">
        <f t="shared" si="4"/>
        <v>64.846999999999994</v>
      </c>
      <c r="T21" s="27">
        <f t="shared" si="5"/>
        <v>4.8469999999999942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>
        <v>120</v>
      </c>
      <c r="F22" s="30">
        <v>10</v>
      </c>
      <c r="G22" s="20"/>
      <c r="H22" s="30"/>
      <c r="I22" s="20"/>
      <c r="J22" s="20"/>
      <c r="K22" s="20"/>
      <c r="L22" s="20"/>
      <c r="M22" s="20">
        <f t="shared" si="0"/>
        <v>17500</v>
      </c>
      <c r="N22" s="24">
        <f t="shared" si="1"/>
        <v>17500</v>
      </c>
      <c r="O22" s="25">
        <f t="shared" si="2"/>
        <v>481.25</v>
      </c>
      <c r="P22" s="26"/>
      <c r="Q22" s="26">
        <v>150</v>
      </c>
      <c r="R22" s="24">
        <f t="shared" si="3"/>
        <v>16868.75</v>
      </c>
      <c r="S22" s="25">
        <f t="shared" si="4"/>
        <v>166.25</v>
      </c>
      <c r="T22" s="27">
        <f t="shared" si="5"/>
        <v>16.25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8669</v>
      </c>
      <c r="N23" s="24">
        <f t="shared" si="1"/>
        <v>8669</v>
      </c>
      <c r="O23" s="25">
        <f t="shared" si="2"/>
        <v>238.39750000000001</v>
      </c>
      <c r="P23" s="26"/>
      <c r="Q23" s="26">
        <v>80</v>
      </c>
      <c r="R23" s="24">
        <f t="shared" si="3"/>
        <v>8350.6025000000009</v>
      </c>
      <c r="S23" s="25">
        <f t="shared" si="4"/>
        <v>82.355499999999992</v>
      </c>
      <c r="T23" s="27">
        <f t="shared" si="5"/>
        <v>2.3554999999999922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20265</v>
      </c>
      <c r="E24" s="30"/>
      <c r="F24" s="30"/>
      <c r="G24" s="30"/>
      <c r="H24" s="30">
        <v>20</v>
      </c>
      <c r="I24" s="20">
        <v>14</v>
      </c>
      <c r="J24" s="20"/>
      <c r="K24" s="20"/>
      <c r="L24" s="20"/>
      <c r="M24" s="20">
        <f t="shared" si="0"/>
        <v>20445</v>
      </c>
      <c r="N24" s="24">
        <f t="shared" si="1"/>
        <v>23119</v>
      </c>
      <c r="O24" s="25">
        <f t="shared" si="2"/>
        <v>562.23749999999995</v>
      </c>
      <c r="P24" s="26"/>
      <c r="Q24" s="26">
        <v>117</v>
      </c>
      <c r="R24" s="24">
        <f t="shared" si="3"/>
        <v>22439.762500000001</v>
      </c>
      <c r="S24" s="25">
        <f t="shared" si="4"/>
        <v>194.22749999999999</v>
      </c>
      <c r="T24" s="27">
        <f t="shared" si="5"/>
        <v>77.227499999999992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5861</v>
      </c>
      <c r="N25" s="24">
        <f t="shared" si="1"/>
        <v>5861</v>
      </c>
      <c r="O25" s="25">
        <f t="shared" si="2"/>
        <v>161.17750000000001</v>
      </c>
      <c r="P25" s="26"/>
      <c r="Q25" s="26">
        <v>50</v>
      </c>
      <c r="R25" s="24">
        <f t="shared" si="3"/>
        <v>5649.8225000000002</v>
      </c>
      <c r="S25" s="25">
        <f t="shared" si="4"/>
        <v>55.679499999999997</v>
      </c>
      <c r="T25" s="27">
        <f t="shared" si="5"/>
        <v>5.6794999999999973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4086</v>
      </c>
      <c r="E26" s="29"/>
      <c r="F26" s="30"/>
      <c r="G26" s="30"/>
      <c r="H26" s="30">
        <v>20</v>
      </c>
      <c r="I26" s="20"/>
      <c r="J26" s="20"/>
      <c r="K26" s="20"/>
      <c r="L26" s="20"/>
      <c r="M26" s="20">
        <f t="shared" si="0"/>
        <v>4266</v>
      </c>
      <c r="N26" s="24">
        <f t="shared" si="1"/>
        <v>4266</v>
      </c>
      <c r="O26" s="25">
        <f t="shared" si="2"/>
        <v>117.315</v>
      </c>
      <c r="P26" s="26"/>
      <c r="Q26" s="26">
        <v>49</v>
      </c>
      <c r="R26" s="24">
        <f t="shared" si="3"/>
        <v>4099.6850000000004</v>
      </c>
      <c r="S26" s="25">
        <f t="shared" si="4"/>
        <v>40.527000000000001</v>
      </c>
      <c r="T26" s="27">
        <f t="shared" si="5"/>
        <v>-8.472999999999999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5965</v>
      </c>
      <c r="E27" s="38">
        <v>100</v>
      </c>
      <c r="F27" s="39">
        <v>100</v>
      </c>
      <c r="G27" s="39"/>
      <c r="H27" s="39">
        <v>100</v>
      </c>
      <c r="I27" s="31"/>
      <c r="J27" s="31"/>
      <c r="K27" s="31"/>
      <c r="L27" s="31"/>
      <c r="M27" s="31">
        <f t="shared" si="0"/>
        <v>9865</v>
      </c>
      <c r="N27" s="40">
        <f t="shared" si="1"/>
        <v>9865</v>
      </c>
      <c r="O27" s="25">
        <f t="shared" si="2"/>
        <v>271.28750000000002</v>
      </c>
      <c r="P27" s="41"/>
      <c r="Q27" s="41">
        <v>100</v>
      </c>
      <c r="R27" s="24">
        <f t="shared" si="3"/>
        <v>9493.7124999999996</v>
      </c>
      <c r="S27" s="42">
        <f t="shared" si="4"/>
        <v>93.717500000000001</v>
      </c>
      <c r="T27" s="43">
        <f t="shared" si="5"/>
        <v>-6.2824999999999989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180974</v>
      </c>
      <c r="E28" s="45">
        <f t="shared" si="6"/>
        <v>510</v>
      </c>
      <c r="F28" s="45">
        <f t="shared" ref="F28:T28" si="7">SUM(F7:F27)</f>
        <v>550</v>
      </c>
      <c r="G28" s="45">
        <f t="shared" si="7"/>
        <v>50</v>
      </c>
      <c r="H28" s="45">
        <f t="shared" si="7"/>
        <v>910</v>
      </c>
      <c r="I28" s="45">
        <f t="shared" si="7"/>
        <v>52</v>
      </c>
      <c r="J28" s="45">
        <f t="shared" si="7"/>
        <v>1</v>
      </c>
      <c r="K28" s="45">
        <f t="shared" si="7"/>
        <v>8</v>
      </c>
      <c r="L28" s="45">
        <f t="shared" si="7"/>
        <v>0</v>
      </c>
      <c r="M28" s="45">
        <f t="shared" si="7"/>
        <v>205314</v>
      </c>
      <c r="N28" s="45">
        <f t="shared" si="7"/>
        <v>216893</v>
      </c>
      <c r="O28" s="46">
        <f t="shared" si="7"/>
        <v>5646.1349999999993</v>
      </c>
      <c r="P28" s="45">
        <f t="shared" si="7"/>
        <v>0</v>
      </c>
      <c r="Q28" s="45">
        <f t="shared" si="7"/>
        <v>1822</v>
      </c>
      <c r="R28" s="45">
        <f t="shared" si="7"/>
        <v>209424.86500000005</v>
      </c>
      <c r="S28" s="45">
        <f t="shared" si="7"/>
        <v>1950.4829999999997</v>
      </c>
      <c r="T28" s="47">
        <f t="shared" si="7"/>
        <v>128.48299999999998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6" priority="43" operator="equal">
      <formula>212030016606640</formula>
    </cfRule>
  </conditionalFormatting>
  <conditionalFormatting sqref="D29 E4:E6 E28:K29">
    <cfRule type="cellIs" dxfId="445" priority="41" operator="equal">
      <formula>$E$4</formula>
    </cfRule>
    <cfRule type="cellIs" dxfId="444" priority="42" operator="equal">
      <formula>2120</formula>
    </cfRule>
  </conditionalFormatting>
  <conditionalFormatting sqref="D29:E29 F4:F6 F28:F29">
    <cfRule type="cellIs" dxfId="443" priority="39" operator="equal">
      <formula>$F$4</formula>
    </cfRule>
    <cfRule type="cellIs" dxfId="442" priority="40" operator="equal">
      <formula>300</formula>
    </cfRule>
  </conditionalFormatting>
  <conditionalFormatting sqref="G4:G6 G28:G29">
    <cfRule type="cellIs" dxfId="441" priority="37" operator="equal">
      <formula>$G$4</formula>
    </cfRule>
    <cfRule type="cellIs" dxfId="440" priority="38" operator="equal">
      <formula>1660</formula>
    </cfRule>
  </conditionalFormatting>
  <conditionalFormatting sqref="H4:H6 H28:H29">
    <cfRule type="cellIs" dxfId="439" priority="35" operator="equal">
      <formula>$H$4</formula>
    </cfRule>
    <cfRule type="cellIs" dxfId="438" priority="36" operator="equal">
      <formula>6640</formula>
    </cfRule>
  </conditionalFormatting>
  <conditionalFormatting sqref="T6:T28">
    <cfRule type="cellIs" dxfId="437" priority="34" operator="lessThan">
      <formula>0</formula>
    </cfRule>
  </conditionalFormatting>
  <conditionalFormatting sqref="T7:T27">
    <cfRule type="cellIs" dxfId="436" priority="31" operator="lessThan">
      <formula>0</formula>
    </cfRule>
    <cfRule type="cellIs" dxfId="435" priority="32" operator="lessThan">
      <formula>0</formula>
    </cfRule>
    <cfRule type="cellIs" dxfId="434" priority="33" operator="lessThan">
      <formula>0</formula>
    </cfRule>
  </conditionalFormatting>
  <conditionalFormatting sqref="E4:E6 E28:K28">
    <cfRule type="cellIs" dxfId="433" priority="30" operator="equal">
      <formula>$E$4</formula>
    </cfRule>
  </conditionalFormatting>
  <conditionalFormatting sqref="D28:D29 D6 D4:M4">
    <cfRule type="cellIs" dxfId="432" priority="29" operator="equal">
      <formula>$D$4</formula>
    </cfRule>
  </conditionalFormatting>
  <conditionalFormatting sqref="I4:I6 I28:I29">
    <cfRule type="cellIs" dxfId="431" priority="28" operator="equal">
      <formula>$I$4</formula>
    </cfRule>
  </conditionalFormatting>
  <conditionalFormatting sqref="J4:J6 J28:J29">
    <cfRule type="cellIs" dxfId="430" priority="27" operator="equal">
      <formula>$J$4</formula>
    </cfRule>
  </conditionalFormatting>
  <conditionalFormatting sqref="K4:K6 K28:K29">
    <cfRule type="cellIs" dxfId="429" priority="26" operator="equal">
      <formula>$K$4</formula>
    </cfRule>
  </conditionalFormatting>
  <conditionalFormatting sqref="M4:M6">
    <cfRule type="cellIs" dxfId="428" priority="25" operator="equal">
      <formula>$L$4</formula>
    </cfRule>
  </conditionalFormatting>
  <conditionalFormatting sqref="T7:T28">
    <cfRule type="cellIs" dxfId="427" priority="22" operator="lessThan">
      <formula>0</formula>
    </cfRule>
    <cfRule type="cellIs" dxfId="426" priority="23" operator="lessThan">
      <formula>0</formula>
    </cfRule>
    <cfRule type="cellIs" dxfId="425" priority="24" operator="lessThan">
      <formula>0</formula>
    </cfRule>
  </conditionalFormatting>
  <conditionalFormatting sqref="D5:K5">
    <cfRule type="cellIs" dxfId="424" priority="21" operator="greaterThan">
      <formula>0</formula>
    </cfRule>
  </conditionalFormatting>
  <conditionalFormatting sqref="T6:T28">
    <cfRule type="cellIs" dxfId="423" priority="20" operator="lessThan">
      <formula>0</formula>
    </cfRule>
  </conditionalFormatting>
  <conditionalFormatting sqref="T7:T27">
    <cfRule type="cellIs" dxfId="422" priority="17" operator="lessThan">
      <formula>0</formula>
    </cfRule>
    <cfRule type="cellIs" dxfId="421" priority="18" operator="lessThan">
      <formula>0</formula>
    </cfRule>
    <cfRule type="cellIs" dxfId="420" priority="19" operator="lessThan">
      <formula>0</formula>
    </cfRule>
  </conditionalFormatting>
  <conditionalFormatting sqref="T7:T28">
    <cfRule type="cellIs" dxfId="419" priority="14" operator="lessThan">
      <formula>0</formula>
    </cfRule>
    <cfRule type="cellIs" dxfId="418" priority="15" operator="lessThan">
      <formula>0</formula>
    </cfRule>
    <cfRule type="cellIs" dxfId="417" priority="16" operator="lessThan">
      <formula>0</formula>
    </cfRule>
  </conditionalFormatting>
  <conditionalFormatting sqref="D5:K5">
    <cfRule type="cellIs" dxfId="416" priority="13" operator="greaterThan">
      <formula>0</formula>
    </cfRule>
  </conditionalFormatting>
  <conditionalFormatting sqref="L4 L6 L28:L29">
    <cfRule type="cellIs" dxfId="415" priority="12" operator="equal">
      <formula>$L$4</formula>
    </cfRule>
  </conditionalFormatting>
  <conditionalFormatting sqref="D7:S7">
    <cfRule type="cellIs" dxfId="414" priority="11" operator="greaterThan">
      <formula>0</formula>
    </cfRule>
  </conditionalFormatting>
  <conditionalFormatting sqref="D9:S9">
    <cfRule type="cellIs" dxfId="413" priority="10" operator="greaterThan">
      <formula>0</formula>
    </cfRule>
  </conditionalFormatting>
  <conditionalFormatting sqref="D11:S11">
    <cfRule type="cellIs" dxfId="412" priority="9" operator="greaterThan">
      <formula>0</formula>
    </cfRule>
  </conditionalFormatting>
  <conditionalFormatting sqref="D13:S13">
    <cfRule type="cellIs" dxfId="411" priority="8" operator="greaterThan">
      <formula>0</formula>
    </cfRule>
  </conditionalFormatting>
  <conditionalFormatting sqref="D15:S15">
    <cfRule type="cellIs" dxfId="410" priority="7" operator="greaterThan">
      <formula>0</formula>
    </cfRule>
  </conditionalFormatting>
  <conditionalFormatting sqref="D17:S17">
    <cfRule type="cellIs" dxfId="409" priority="6" operator="greaterThan">
      <formula>0</formula>
    </cfRule>
  </conditionalFormatting>
  <conditionalFormatting sqref="D19:S19">
    <cfRule type="cellIs" dxfId="408" priority="5" operator="greaterThan">
      <formula>0</formula>
    </cfRule>
  </conditionalFormatting>
  <conditionalFormatting sqref="D21:S21">
    <cfRule type="cellIs" dxfId="407" priority="4" operator="greaterThan">
      <formula>0</formula>
    </cfRule>
  </conditionalFormatting>
  <conditionalFormatting sqref="D23:S23">
    <cfRule type="cellIs" dxfId="406" priority="3" operator="greaterThan">
      <formula>0</formula>
    </cfRule>
  </conditionalFormatting>
  <conditionalFormatting sqref="D25:S25">
    <cfRule type="cellIs" dxfId="405" priority="2" operator="greaterThan">
      <formula>0</formula>
    </cfRule>
  </conditionalFormatting>
  <conditionalFormatting sqref="D27:S27">
    <cfRule type="cellIs" dxfId="40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0.42578125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78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'23'!D29</f>
        <v>490638</v>
      </c>
      <c r="E4" s="2">
        <f>'23'!E29</f>
        <v>8400</v>
      </c>
      <c r="F4" s="2">
        <f>'23'!F29</f>
        <v>14850</v>
      </c>
      <c r="G4" s="2">
        <f>'23'!G29</f>
        <v>170</v>
      </c>
      <c r="H4" s="2">
        <f>'23'!H29</f>
        <v>34570</v>
      </c>
      <c r="I4" s="2">
        <f>'23'!I29</f>
        <v>1324</v>
      </c>
      <c r="J4" s="2">
        <f>'23'!J29</f>
        <v>182</v>
      </c>
      <c r="K4" s="2">
        <f>'23'!K29</f>
        <v>489</v>
      </c>
      <c r="L4" s="2">
        <f>'23'!L29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311689</v>
      </c>
      <c r="E5" s="4"/>
      <c r="F5" s="4"/>
      <c r="G5" s="4"/>
      <c r="H5" s="4"/>
      <c r="I5" s="1"/>
      <c r="J5" s="1">
        <v>500</v>
      </c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9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13019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13019</v>
      </c>
      <c r="N7" s="24">
        <f>D7+E7*20+F7*10+G7*9+H7*9+I7*191+J7*191+K7*182+L7*100</f>
        <v>13210</v>
      </c>
      <c r="O7" s="25">
        <f>M7*2.75%</f>
        <v>358.02249999999998</v>
      </c>
      <c r="P7" s="26"/>
      <c r="Q7" s="26">
        <v>100</v>
      </c>
      <c r="R7" s="29">
        <f>M7-(M7*2.75%)+I7*191+J7*191+K7*182+L7*100-Q7</f>
        <v>12751.977500000001</v>
      </c>
      <c r="S7" s="25">
        <f>M7*0.95%</f>
        <v>123.68049999999999</v>
      </c>
      <c r="T7" s="55">
        <f>S7-Q7</f>
        <v>23.680499999999995</v>
      </c>
      <c r="U7" s="94">
        <v>126</v>
      </c>
      <c r="V7" s="97">
        <f t="shared" ref="V7:V27" si="0">R7-U7</f>
        <v>12625.977500000001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>
        <v>40</v>
      </c>
      <c r="I8" s="20">
        <v>2</v>
      </c>
      <c r="J8" s="20"/>
      <c r="K8" s="20"/>
      <c r="L8" s="20"/>
      <c r="M8" s="20">
        <f t="shared" ref="M8:M27" si="1">D8+E8*20+F8*10+G8*9+H8*9</f>
        <v>4269</v>
      </c>
      <c r="N8" s="24">
        <f t="shared" ref="N8:N27" si="2">D8+E8*20+F8*10+G8*9+H8*9+I8*191+J8*191+K8*182+L8*100</f>
        <v>4651</v>
      </c>
      <c r="O8" s="25">
        <f t="shared" ref="O8:O27" si="3">M8*2.75%</f>
        <v>117.39749999999999</v>
      </c>
      <c r="P8" s="26"/>
      <c r="Q8" s="26">
        <v>50</v>
      </c>
      <c r="R8" s="29">
        <f t="shared" ref="R8:R27" si="4">M8-(M8*2.75%)+I8*191+J8*191+K8*182+L8*100-Q8</f>
        <v>4483.6025</v>
      </c>
      <c r="S8" s="25">
        <f t="shared" ref="S8:S27" si="5">M8*0.95%</f>
        <v>40.555500000000002</v>
      </c>
      <c r="T8" s="55">
        <f t="shared" ref="T8:T27" si="6">S8-Q8</f>
        <v>-9.4444999999999979</v>
      </c>
      <c r="U8" s="94"/>
      <c r="V8" s="97">
        <f t="shared" si="0"/>
        <v>4483.6025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15003</v>
      </c>
      <c r="E9" s="30"/>
      <c r="F9" s="30"/>
      <c r="G9" s="30"/>
      <c r="H9" s="30">
        <v>100</v>
      </c>
      <c r="I9" s="20">
        <v>12</v>
      </c>
      <c r="J9" s="20"/>
      <c r="K9" s="20"/>
      <c r="L9" s="20"/>
      <c r="M9" s="20">
        <f t="shared" si="1"/>
        <v>15903</v>
      </c>
      <c r="N9" s="24">
        <f t="shared" si="2"/>
        <v>18195</v>
      </c>
      <c r="O9" s="25">
        <f t="shared" si="3"/>
        <v>437.33249999999998</v>
      </c>
      <c r="P9" s="26"/>
      <c r="Q9" s="26">
        <v>138</v>
      </c>
      <c r="R9" s="29">
        <f t="shared" si="4"/>
        <v>17619.6675</v>
      </c>
      <c r="S9" s="25">
        <f t="shared" si="5"/>
        <v>151.07849999999999</v>
      </c>
      <c r="T9" s="55">
        <f t="shared" si="6"/>
        <v>13.078499999999991</v>
      </c>
      <c r="U9" s="94"/>
      <c r="V9" s="97">
        <f t="shared" si="0"/>
        <v>17619.6675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5065</v>
      </c>
      <c r="E10" s="30"/>
      <c r="F10" s="30"/>
      <c r="G10" s="30"/>
      <c r="H10" s="30"/>
      <c r="I10" s="20">
        <v>1</v>
      </c>
      <c r="J10" s="20">
        <v>2</v>
      </c>
      <c r="K10" s="20"/>
      <c r="L10" s="20"/>
      <c r="M10" s="20">
        <f t="shared" si="1"/>
        <v>5065</v>
      </c>
      <c r="N10" s="24">
        <f t="shared" si="2"/>
        <v>5638</v>
      </c>
      <c r="O10" s="25">
        <f t="shared" si="3"/>
        <v>139.28749999999999</v>
      </c>
      <c r="P10" s="26"/>
      <c r="Q10" s="26">
        <v>29</v>
      </c>
      <c r="R10" s="29">
        <f t="shared" si="4"/>
        <v>5469.7124999999996</v>
      </c>
      <c r="S10" s="25">
        <f t="shared" si="5"/>
        <v>48.1175</v>
      </c>
      <c r="T10" s="55">
        <f t="shared" si="6"/>
        <v>19.1175</v>
      </c>
      <c r="U10" s="94">
        <v>54</v>
      </c>
      <c r="V10" s="97">
        <f t="shared" si="0"/>
        <v>5415.7124999999996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5979</v>
      </c>
      <c r="E11" s="30"/>
      <c r="F11" s="30">
        <v>30</v>
      </c>
      <c r="G11" s="32"/>
      <c r="H11" s="30">
        <v>30</v>
      </c>
      <c r="I11" s="20">
        <v>20</v>
      </c>
      <c r="J11" s="20"/>
      <c r="K11" s="20">
        <v>2</v>
      </c>
      <c r="L11" s="20"/>
      <c r="M11" s="20">
        <f t="shared" si="1"/>
        <v>6549</v>
      </c>
      <c r="N11" s="24">
        <f t="shared" si="2"/>
        <v>10733</v>
      </c>
      <c r="O11" s="25">
        <f t="shared" si="3"/>
        <v>180.0975</v>
      </c>
      <c r="P11" s="26"/>
      <c r="Q11" s="26">
        <v>41</v>
      </c>
      <c r="R11" s="29">
        <f t="shared" si="4"/>
        <v>10511.9025</v>
      </c>
      <c r="S11" s="25">
        <f t="shared" si="5"/>
        <v>62.215499999999999</v>
      </c>
      <c r="T11" s="55">
        <f t="shared" si="6"/>
        <v>21.215499999999999</v>
      </c>
      <c r="U11" s="94">
        <v>54</v>
      </c>
      <c r="V11" s="97">
        <f t="shared" si="0"/>
        <v>10457.9025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5789</v>
      </c>
      <c r="E12" s="30">
        <v>50</v>
      </c>
      <c r="F12" s="30">
        <v>10</v>
      </c>
      <c r="G12" s="30"/>
      <c r="H12" s="30">
        <v>50</v>
      </c>
      <c r="I12" s="20"/>
      <c r="J12" s="20"/>
      <c r="K12" s="20"/>
      <c r="L12" s="20"/>
      <c r="M12" s="20">
        <f t="shared" si="1"/>
        <v>7339</v>
      </c>
      <c r="N12" s="24">
        <f t="shared" si="2"/>
        <v>7339</v>
      </c>
      <c r="O12" s="25">
        <f t="shared" si="3"/>
        <v>201.82249999999999</v>
      </c>
      <c r="P12" s="26"/>
      <c r="Q12" s="26">
        <v>32</v>
      </c>
      <c r="R12" s="29">
        <f t="shared" si="4"/>
        <v>7105.1774999999998</v>
      </c>
      <c r="S12" s="25">
        <f t="shared" si="5"/>
        <v>69.720500000000001</v>
      </c>
      <c r="T12" s="55">
        <f t="shared" si="6"/>
        <v>37.720500000000001</v>
      </c>
      <c r="U12" s="94"/>
      <c r="V12" s="97">
        <f t="shared" si="0"/>
        <v>7105.1774999999998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5092</v>
      </c>
      <c r="E13" s="30"/>
      <c r="F13" s="30"/>
      <c r="G13" s="30"/>
      <c r="H13" s="30">
        <v>20</v>
      </c>
      <c r="I13" s="20"/>
      <c r="J13" s="20"/>
      <c r="K13" s="20"/>
      <c r="L13" s="20"/>
      <c r="M13" s="20">
        <f t="shared" si="1"/>
        <v>5272</v>
      </c>
      <c r="N13" s="24">
        <f t="shared" si="2"/>
        <v>5272</v>
      </c>
      <c r="O13" s="25">
        <f t="shared" si="3"/>
        <v>144.97999999999999</v>
      </c>
      <c r="P13" s="26"/>
      <c r="Q13" s="26">
        <v>55</v>
      </c>
      <c r="R13" s="29">
        <f t="shared" si="4"/>
        <v>5072.0200000000004</v>
      </c>
      <c r="S13" s="25">
        <f t="shared" si="5"/>
        <v>50.083999999999996</v>
      </c>
      <c r="T13" s="55">
        <f t="shared" si="6"/>
        <v>-4.9160000000000039</v>
      </c>
      <c r="U13" s="94"/>
      <c r="V13" s="97">
        <f t="shared" si="0"/>
        <v>5072.0200000000004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23959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23959</v>
      </c>
      <c r="N14" s="24">
        <f t="shared" si="2"/>
        <v>23959</v>
      </c>
      <c r="O14" s="25">
        <f t="shared" si="3"/>
        <v>658.87250000000006</v>
      </c>
      <c r="P14" s="26"/>
      <c r="Q14" s="26">
        <v>121</v>
      </c>
      <c r="R14" s="29">
        <f t="shared" si="4"/>
        <v>23179.127499999999</v>
      </c>
      <c r="S14" s="25">
        <f t="shared" si="5"/>
        <v>227.6105</v>
      </c>
      <c r="T14" s="55">
        <f t="shared" si="6"/>
        <v>106.6105</v>
      </c>
      <c r="U14" s="94"/>
      <c r="V14" s="97">
        <f t="shared" si="0"/>
        <v>23179.127499999999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15409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15409</v>
      </c>
      <c r="N15" s="24">
        <f t="shared" si="2"/>
        <v>15409</v>
      </c>
      <c r="O15" s="25">
        <f t="shared" si="3"/>
        <v>423.7475</v>
      </c>
      <c r="P15" s="26"/>
      <c r="Q15" s="26">
        <v>140</v>
      </c>
      <c r="R15" s="29">
        <f t="shared" si="4"/>
        <v>14845.252500000001</v>
      </c>
      <c r="S15" s="25">
        <f t="shared" si="5"/>
        <v>146.38550000000001</v>
      </c>
      <c r="T15" s="55">
        <f t="shared" si="6"/>
        <v>6.3855000000000075</v>
      </c>
      <c r="U15" s="94">
        <v>90</v>
      </c>
      <c r="V15" s="97">
        <f t="shared" si="0"/>
        <v>14755.252500000001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25000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25000</v>
      </c>
      <c r="N16" s="24">
        <f t="shared" si="2"/>
        <v>25000</v>
      </c>
      <c r="O16" s="25">
        <f t="shared" si="3"/>
        <v>687.5</v>
      </c>
      <c r="P16" s="26"/>
      <c r="Q16" s="26">
        <v>113</v>
      </c>
      <c r="R16" s="29">
        <f t="shared" si="4"/>
        <v>24199.5</v>
      </c>
      <c r="S16" s="25">
        <f t="shared" si="5"/>
        <v>237.5</v>
      </c>
      <c r="T16" s="55">
        <f t="shared" si="6"/>
        <v>124.5</v>
      </c>
      <c r="U16" s="94">
        <v>360</v>
      </c>
      <c r="V16" s="97">
        <f>R16-U16</f>
        <v>23839.5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8820</v>
      </c>
      <c r="E17" s="30">
        <v>30</v>
      </c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1"/>
        <v>10820</v>
      </c>
      <c r="N17" s="24">
        <f t="shared" si="2"/>
        <v>12730</v>
      </c>
      <c r="O17" s="25">
        <f t="shared" si="3"/>
        <v>297.55</v>
      </c>
      <c r="P17" s="26"/>
      <c r="Q17" s="26">
        <v>80</v>
      </c>
      <c r="R17" s="29">
        <f t="shared" si="4"/>
        <v>12352.45</v>
      </c>
      <c r="S17" s="25">
        <f t="shared" si="5"/>
        <v>102.78999999999999</v>
      </c>
      <c r="T17" s="55">
        <f t="shared" si="6"/>
        <v>22.789999999999992</v>
      </c>
      <c r="U17" s="94">
        <v>18</v>
      </c>
      <c r="V17" s="97">
        <f t="shared" si="0"/>
        <v>12334.45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9">
        <f t="shared" si="4"/>
        <v>0</v>
      </c>
      <c r="S18" s="25">
        <f t="shared" si="5"/>
        <v>0</v>
      </c>
      <c r="T18" s="55">
        <f t="shared" si="6"/>
        <v>0</v>
      </c>
      <c r="U18" s="94"/>
      <c r="V18" s="97">
        <f t="shared" si="0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10394</v>
      </c>
      <c r="E19" s="30"/>
      <c r="F19" s="30"/>
      <c r="G19" s="30"/>
      <c r="H19" s="30"/>
      <c r="I19" s="20">
        <v>6</v>
      </c>
      <c r="J19" s="20"/>
      <c r="K19" s="20"/>
      <c r="L19" s="20"/>
      <c r="M19" s="20">
        <f t="shared" si="1"/>
        <v>10394</v>
      </c>
      <c r="N19" s="24">
        <f t="shared" si="2"/>
        <v>11540</v>
      </c>
      <c r="O19" s="25">
        <f t="shared" si="3"/>
        <v>285.83499999999998</v>
      </c>
      <c r="P19" s="26"/>
      <c r="Q19" s="26">
        <v>170</v>
      </c>
      <c r="R19" s="29">
        <f t="shared" si="4"/>
        <v>11084.165000000001</v>
      </c>
      <c r="S19" s="25">
        <f t="shared" si="5"/>
        <v>98.742999999999995</v>
      </c>
      <c r="T19" s="55">
        <f t="shared" si="6"/>
        <v>-71.257000000000005</v>
      </c>
      <c r="U19" s="94"/>
      <c r="V19" s="97">
        <f t="shared" si="0"/>
        <v>11084.165000000001</v>
      </c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926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1"/>
        <v>926</v>
      </c>
      <c r="N20" s="24">
        <f t="shared" si="2"/>
        <v>3791</v>
      </c>
      <c r="O20" s="25">
        <f t="shared" si="3"/>
        <v>25.465</v>
      </c>
      <c r="P20" s="26"/>
      <c r="Q20" s="26">
        <v>100</v>
      </c>
      <c r="R20" s="29">
        <f t="shared" si="4"/>
        <v>3665.5349999999999</v>
      </c>
      <c r="S20" s="25">
        <f t="shared" si="5"/>
        <v>8.7970000000000006</v>
      </c>
      <c r="T20" s="55">
        <f t="shared" si="6"/>
        <v>-91.203000000000003</v>
      </c>
      <c r="U20" s="94"/>
      <c r="V20" s="97">
        <f t="shared" si="0"/>
        <v>3665.5349999999999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5130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1"/>
        <v>5130</v>
      </c>
      <c r="N21" s="24">
        <f t="shared" si="2"/>
        <v>5321</v>
      </c>
      <c r="O21" s="25">
        <f t="shared" si="3"/>
        <v>141.07499999999999</v>
      </c>
      <c r="P21" s="26"/>
      <c r="Q21" s="26">
        <v>10</v>
      </c>
      <c r="R21" s="29">
        <f t="shared" si="4"/>
        <v>5169.9250000000002</v>
      </c>
      <c r="S21" s="25">
        <f t="shared" si="5"/>
        <v>48.734999999999999</v>
      </c>
      <c r="T21" s="55">
        <f t="shared" si="6"/>
        <v>38.734999999999999</v>
      </c>
      <c r="U21" s="94"/>
      <c r="V21" s="97">
        <f t="shared" si="0"/>
        <v>5169.9250000000002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11500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1"/>
        <v>11500</v>
      </c>
      <c r="N22" s="24">
        <f t="shared" si="2"/>
        <v>14365</v>
      </c>
      <c r="O22" s="25">
        <f t="shared" si="3"/>
        <v>316.25</v>
      </c>
      <c r="P22" s="26"/>
      <c r="Q22" s="26">
        <v>100</v>
      </c>
      <c r="R22" s="29">
        <f t="shared" si="4"/>
        <v>13948.75</v>
      </c>
      <c r="S22" s="25">
        <f t="shared" si="5"/>
        <v>109.25</v>
      </c>
      <c r="T22" s="55">
        <f t="shared" si="6"/>
        <v>9.25</v>
      </c>
      <c r="U22" s="94"/>
      <c r="V22" s="97">
        <f t="shared" si="0"/>
        <v>13948.75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7299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7299</v>
      </c>
      <c r="N23" s="24">
        <f t="shared" si="2"/>
        <v>7299</v>
      </c>
      <c r="O23" s="25">
        <f t="shared" si="3"/>
        <v>200.7225</v>
      </c>
      <c r="P23" s="26"/>
      <c r="Q23" s="26">
        <v>70</v>
      </c>
      <c r="R23" s="29">
        <f t="shared" si="4"/>
        <v>7028.2775000000001</v>
      </c>
      <c r="S23" s="25">
        <f t="shared" si="5"/>
        <v>69.340499999999992</v>
      </c>
      <c r="T23" s="55">
        <f t="shared" si="6"/>
        <v>-0.65950000000000841</v>
      </c>
      <c r="U23" s="94"/>
      <c r="V23" s="97">
        <f t="shared" si="0"/>
        <v>7028.2775000000001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11613</v>
      </c>
      <c r="E24" s="30">
        <v>50</v>
      </c>
      <c r="F24" s="30">
        <v>100</v>
      </c>
      <c r="G24" s="30"/>
      <c r="H24" s="30">
        <v>60</v>
      </c>
      <c r="I24" s="20">
        <v>5</v>
      </c>
      <c r="J24" s="20"/>
      <c r="K24" s="20"/>
      <c r="L24" s="20"/>
      <c r="M24" s="20">
        <f t="shared" si="1"/>
        <v>14153</v>
      </c>
      <c r="N24" s="24">
        <f t="shared" si="2"/>
        <v>15108</v>
      </c>
      <c r="O24" s="25">
        <f t="shared" si="3"/>
        <v>389.20749999999998</v>
      </c>
      <c r="P24" s="26"/>
      <c r="Q24" s="26">
        <v>100</v>
      </c>
      <c r="R24" s="29">
        <f t="shared" si="4"/>
        <v>14618.7925</v>
      </c>
      <c r="S24" s="25">
        <f t="shared" si="5"/>
        <v>134.45349999999999</v>
      </c>
      <c r="T24" s="55">
        <f t="shared" si="6"/>
        <v>34.453499999999991</v>
      </c>
      <c r="U24" s="94"/>
      <c r="V24" s="97">
        <f t="shared" si="0"/>
        <v>14618.7925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4835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4835</v>
      </c>
      <c r="N25" s="24">
        <f t="shared" si="2"/>
        <v>4835</v>
      </c>
      <c r="O25" s="25">
        <f t="shared" si="3"/>
        <v>132.96250000000001</v>
      </c>
      <c r="P25" s="26"/>
      <c r="Q25" s="26">
        <v>45</v>
      </c>
      <c r="R25" s="29">
        <f t="shared" si="4"/>
        <v>4657.0375000000004</v>
      </c>
      <c r="S25" s="25">
        <f t="shared" si="5"/>
        <v>45.932499999999997</v>
      </c>
      <c r="T25" s="55">
        <f t="shared" si="6"/>
        <v>0.93249999999999744</v>
      </c>
      <c r="U25" s="94"/>
      <c r="V25" s="97">
        <f t="shared" si="0"/>
        <v>4657.0375000000004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6506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1"/>
        <v>7506</v>
      </c>
      <c r="N26" s="24">
        <f t="shared" si="2"/>
        <v>7506</v>
      </c>
      <c r="O26" s="25">
        <f t="shared" si="3"/>
        <v>206.41499999999999</v>
      </c>
      <c r="P26" s="26"/>
      <c r="Q26" s="26">
        <v>100</v>
      </c>
      <c r="R26" s="29">
        <f t="shared" si="4"/>
        <v>7199.585</v>
      </c>
      <c r="S26" s="25">
        <f t="shared" si="5"/>
        <v>71.307000000000002</v>
      </c>
      <c r="T26" s="55">
        <f t="shared" si="6"/>
        <v>-28.692999999999998</v>
      </c>
      <c r="U26" s="94"/>
      <c r="V26" s="97">
        <f t="shared" si="0"/>
        <v>7199.585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10078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10078</v>
      </c>
      <c r="N27" s="40">
        <f t="shared" si="2"/>
        <v>10078</v>
      </c>
      <c r="O27" s="25">
        <f t="shared" si="3"/>
        <v>277.14499999999998</v>
      </c>
      <c r="P27" s="41"/>
      <c r="Q27" s="41">
        <v>100</v>
      </c>
      <c r="R27" s="29">
        <f t="shared" si="4"/>
        <v>9700.8549999999996</v>
      </c>
      <c r="S27" s="42">
        <f t="shared" si="5"/>
        <v>95.741</v>
      </c>
      <c r="T27" s="56">
        <f t="shared" si="6"/>
        <v>-4.2590000000000003</v>
      </c>
      <c r="U27" s="95"/>
      <c r="V27" s="97">
        <f t="shared" si="0"/>
        <v>9700.8549999999996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195325</v>
      </c>
      <c r="E28" s="45">
        <f t="shared" si="7"/>
        <v>180</v>
      </c>
      <c r="F28" s="45">
        <f t="shared" ref="F28:T28" si="8">SUM(F7:F27)</f>
        <v>190</v>
      </c>
      <c r="G28" s="45">
        <f t="shared" si="8"/>
        <v>0</v>
      </c>
      <c r="H28" s="45">
        <f t="shared" si="8"/>
        <v>400</v>
      </c>
      <c r="I28" s="45">
        <f t="shared" si="8"/>
        <v>88</v>
      </c>
      <c r="J28" s="45">
        <f t="shared" si="8"/>
        <v>2</v>
      </c>
      <c r="K28" s="45">
        <f t="shared" si="8"/>
        <v>2</v>
      </c>
      <c r="L28" s="45">
        <f t="shared" si="8"/>
        <v>0</v>
      </c>
      <c r="M28" s="61">
        <f t="shared" si="8"/>
        <v>204425</v>
      </c>
      <c r="N28" s="61">
        <f t="shared" si="8"/>
        <v>221979</v>
      </c>
      <c r="O28" s="62">
        <f t="shared" si="8"/>
        <v>5621.6875</v>
      </c>
      <c r="P28" s="61">
        <f t="shared" si="8"/>
        <v>0</v>
      </c>
      <c r="Q28" s="61">
        <f t="shared" si="8"/>
        <v>1694</v>
      </c>
      <c r="R28" s="61">
        <f t="shared" si="8"/>
        <v>214663.31250000003</v>
      </c>
      <c r="S28" s="61">
        <f t="shared" si="8"/>
        <v>1942.0374999999997</v>
      </c>
      <c r="T28" s="77">
        <f t="shared" si="8"/>
        <v>248.03749999999991</v>
      </c>
      <c r="U28" s="96">
        <f>SUM(U7:U27)</f>
        <v>702</v>
      </c>
      <c r="V28" s="65">
        <f>SUM(V7:V27)</f>
        <v>213961.31250000003</v>
      </c>
    </row>
    <row r="29" spans="1:22" ht="15.75" thickBot="1" x14ac:dyDescent="0.3">
      <c r="A29" s="104" t="s">
        <v>45</v>
      </c>
      <c r="B29" s="105"/>
      <c r="C29" s="106"/>
      <c r="D29" s="48">
        <f>D4+D5-D28</f>
        <v>607002</v>
      </c>
      <c r="E29" s="48">
        <f t="shared" ref="E29:L29" si="9">E4+E5-E28</f>
        <v>8220</v>
      </c>
      <c r="F29" s="48">
        <f t="shared" si="9"/>
        <v>14660</v>
      </c>
      <c r="G29" s="48">
        <f t="shared" si="9"/>
        <v>170</v>
      </c>
      <c r="H29" s="48">
        <f t="shared" si="9"/>
        <v>34170</v>
      </c>
      <c r="I29" s="48">
        <f t="shared" si="9"/>
        <v>1236</v>
      </c>
      <c r="J29" s="48">
        <f t="shared" si="9"/>
        <v>680</v>
      </c>
      <c r="K29" s="48">
        <f t="shared" si="9"/>
        <v>487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403" priority="61" operator="equal">
      <formula>212030016606640</formula>
    </cfRule>
  </conditionalFormatting>
  <conditionalFormatting sqref="D29 E4:E6 E28:K29">
    <cfRule type="cellIs" dxfId="402" priority="59" operator="equal">
      <formula>$E$4</formula>
    </cfRule>
    <cfRule type="cellIs" dxfId="401" priority="60" operator="equal">
      <formula>2120</formula>
    </cfRule>
  </conditionalFormatting>
  <conditionalFormatting sqref="D29:E29 F4:F6 F28:F29">
    <cfRule type="cellIs" dxfId="400" priority="57" operator="equal">
      <formula>$F$4</formula>
    </cfRule>
    <cfRule type="cellIs" dxfId="399" priority="58" operator="equal">
      <formula>300</formula>
    </cfRule>
  </conditionalFormatting>
  <conditionalFormatting sqref="G4:G6 G28:G29">
    <cfRule type="cellIs" dxfId="398" priority="55" operator="equal">
      <formula>$G$4</formula>
    </cfRule>
    <cfRule type="cellIs" dxfId="397" priority="56" operator="equal">
      <formula>1660</formula>
    </cfRule>
  </conditionalFormatting>
  <conditionalFormatting sqref="H4:H6 H28:H29">
    <cfRule type="cellIs" dxfId="396" priority="53" operator="equal">
      <formula>$H$4</formula>
    </cfRule>
    <cfRule type="cellIs" dxfId="395" priority="54" operator="equal">
      <formula>6640</formula>
    </cfRule>
  </conditionalFormatting>
  <conditionalFormatting sqref="T6:T28">
    <cfRule type="cellIs" dxfId="394" priority="52" operator="lessThan">
      <formula>0</formula>
    </cfRule>
  </conditionalFormatting>
  <conditionalFormatting sqref="T7:T27">
    <cfRule type="cellIs" dxfId="393" priority="49" operator="lessThan">
      <formula>0</formula>
    </cfRule>
    <cfRule type="cellIs" dxfId="392" priority="50" operator="lessThan">
      <formula>0</formula>
    </cfRule>
    <cfRule type="cellIs" dxfId="391" priority="51" operator="lessThan">
      <formula>0</formula>
    </cfRule>
  </conditionalFormatting>
  <conditionalFormatting sqref="E4:E6 E28:K28">
    <cfRule type="cellIs" dxfId="390" priority="48" operator="equal">
      <formula>$E$4</formula>
    </cfRule>
  </conditionalFormatting>
  <conditionalFormatting sqref="D28:D29 D6 D4:M4">
    <cfRule type="cellIs" dxfId="389" priority="47" operator="equal">
      <formula>$D$4</formula>
    </cfRule>
  </conditionalFormatting>
  <conditionalFormatting sqref="I4:I6 I28:I29">
    <cfRule type="cellIs" dxfId="388" priority="46" operator="equal">
      <formula>$I$4</formula>
    </cfRule>
  </conditionalFormatting>
  <conditionalFormatting sqref="J4:J6 J28:J29">
    <cfRule type="cellIs" dxfId="387" priority="45" operator="equal">
      <formula>$J$4</formula>
    </cfRule>
  </conditionalFormatting>
  <conditionalFormatting sqref="K4:K6 K28:K29">
    <cfRule type="cellIs" dxfId="386" priority="44" operator="equal">
      <formula>$K$4</formula>
    </cfRule>
  </conditionalFormatting>
  <conditionalFormatting sqref="M4:M6">
    <cfRule type="cellIs" dxfId="385" priority="43" operator="equal">
      <formula>$L$4</formula>
    </cfRule>
  </conditionalFormatting>
  <conditionalFormatting sqref="T7:T28">
    <cfRule type="cellIs" dxfId="384" priority="40" operator="lessThan">
      <formula>0</formula>
    </cfRule>
    <cfRule type="cellIs" dxfId="383" priority="41" operator="lessThan">
      <formula>0</formula>
    </cfRule>
    <cfRule type="cellIs" dxfId="382" priority="42" operator="lessThan">
      <formula>0</formula>
    </cfRule>
  </conditionalFormatting>
  <conditionalFormatting sqref="D5:K5">
    <cfRule type="cellIs" dxfId="381" priority="39" operator="greaterThan">
      <formula>0</formula>
    </cfRule>
  </conditionalFormatting>
  <conditionalFormatting sqref="T6:T28">
    <cfRule type="cellIs" dxfId="380" priority="38" operator="lessThan">
      <formula>0</formula>
    </cfRule>
  </conditionalFormatting>
  <conditionalFormatting sqref="T7:T27">
    <cfRule type="cellIs" dxfId="379" priority="35" operator="lessThan">
      <formula>0</formula>
    </cfRule>
    <cfRule type="cellIs" dxfId="378" priority="36" operator="lessThan">
      <formula>0</formula>
    </cfRule>
    <cfRule type="cellIs" dxfId="377" priority="37" operator="lessThan">
      <formula>0</formula>
    </cfRule>
  </conditionalFormatting>
  <conditionalFormatting sqref="T7:T28">
    <cfRule type="cellIs" dxfId="376" priority="32" operator="lessThan">
      <formula>0</formula>
    </cfRule>
    <cfRule type="cellIs" dxfId="375" priority="33" operator="lessThan">
      <formula>0</formula>
    </cfRule>
    <cfRule type="cellIs" dxfId="374" priority="34" operator="lessThan">
      <formula>0</formula>
    </cfRule>
  </conditionalFormatting>
  <conditionalFormatting sqref="D5:K5">
    <cfRule type="cellIs" dxfId="373" priority="31" operator="greaterThan">
      <formula>0</formula>
    </cfRule>
  </conditionalFormatting>
  <conditionalFormatting sqref="L4 L6 L28:L29">
    <cfRule type="cellIs" dxfId="372" priority="30" operator="equal">
      <formula>$L$4</formula>
    </cfRule>
  </conditionalFormatting>
  <conditionalFormatting sqref="D7:S7">
    <cfRule type="cellIs" dxfId="371" priority="29" operator="greaterThan">
      <formula>0</formula>
    </cfRule>
  </conditionalFormatting>
  <conditionalFormatting sqref="D9:S9">
    <cfRule type="cellIs" dxfId="370" priority="28" operator="greaterThan">
      <formula>0</formula>
    </cfRule>
  </conditionalFormatting>
  <conditionalFormatting sqref="D11:S11">
    <cfRule type="cellIs" dxfId="369" priority="27" operator="greaterThan">
      <formula>0</formula>
    </cfRule>
  </conditionalFormatting>
  <conditionalFormatting sqref="D13:S13">
    <cfRule type="cellIs" dxfId="368" priority="26" operator="greaterThan">
      <formula>0</formula>
    </cfRule>
  </conditionalFormatting>
  <conditionalFormatting sqref="D15:S15">
    <cfRule type="cellIs" dxfId="367" priority="25" operator="greaterThan">
      <formula>0</formula>
    </cfRule>
  </conditionalFormatting>
  <conditionalFormatting sqref="D17:S17">
    <cfRule type="cellIs" dxfId="366" priority="24" operator="greaterThan">
      <formula>0</formula>
    </cfRule>
  </conditionalFormatting>
  <conditionalFormatting sqref="D19:S19">
    <cfRule type="cellIs" dxfId="365" priority="23" operator="greaterThan">
      <formula>0</formula>
    </cfRule>
  </conditionalFormatting>
  <conditionalFormatting sqref="D21:S21">
    <cfRule type="cellIs" dxfId="364" priority="22" operator="greaterThan">
      <formula>0</formula>
    </cfRule>
  </conditionalFormatting>
  <conditionalFormatting sqref="D23:S23">
    <cfRule type="cellIs" dxfId="363" priority="21" operator="greaterThan">
      <formula>0</formula>
    </cfRule>
  </conditionalFormatting>
  <conditionalFormatting sqref="D25:S25">
    <cfRule type="cellIs" dxfId="362" priority="20" operator="greaterThan">
      <formula>0</formula>
    </cfRule>
  </conditionalFormatting>
  <conditionalFormatting sqref="D27:S27">
    <cfRule type="cellIs" dxfId="361" priority="19" operator="greaterThan">
      <formula>0</formula>
    </cfRule>
  </conditionalFormatting>
  <conditionalFormatting sqref="U6">
    <cfRule type="cellIs" dxfId="360" priority="18" operator="lessThan">
      <formula>0</formula>
    </cfRule>
  </conditionalFormatting>
  <conditionalFormatting sqref="U6">
    <cfRule type="cellIs" dxfId="359" priority="17" operator="lessThan">
      <formula>0</formula>
    </cfRule>
  </conditionalFormatting>
  <conditionalFormatting sqref="U28:V28">
    <cfRule type="cellIs" dxfId="358" priority="16" operator="lessThan">
      <formula>0</formula>
    </cfRule>
  </conditionalFormatting>
  <conditionalFormatting sqref="U28:V28">
    <cfRule type="cellIs" dxfId="357" priority="13" operator="lessThan">
      <formula>0</formula>
    </cfRule>
    <cfRule type="cellIs" dxfId="356" priority="14" operator="lessThan">
      <formula>0</formula>
    </cfRule>
    <cfRule type="cellIs" dxfId="355" priority="15" operator="lessThan">
      <formula>0</formula>
    </cfRule>
  </conditionalFormatting>
  <conditionalFormatting sqref="U28:V28">
    <cfRule type="cellIs" dxfId="354" priority="12" operator="lessThan">
      <formula>0</formula>
    </cfRule>
  </conditionalFormatting>
  <conditionalFormatting sqref="U28:V28">
    <cfRule type="cellIs" dxfId="353" priority="9" operator="lessThan">
      <formula>0</formula>
    </cfRule>
    <cfRule type="cellIs" dxfId="352" priority="10" operator="lessThan">
      <formula>0</formula>
    </cfRule>
    <cfRule type="cellIs" dxfId="351" priority="1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3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3" ht="18.75" x14ac:dyDescent="0.25">
      <c r="A3" s="111" t="s">
        <v>80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21"/>
      <c r="N3" s="121"/>
      <c r="O3" s="121"/>
      <c r="P3" s="121"/>
      <c r="Q3" s="121"/>
      <c r="R3" s="121"/>
      <c r="S3" s="121"/>
      <c r="T3" s="121"/>
    </row>
    <row r="4" spans="1:23" x14ac:dyDescent="0.25">
      <c r="A4" s="115" t="s">
        <v>1</v>
      </c>
      <c r="B4" s="115"/>
      <c r="C4" s="1"/>
      <c r="D4" s="2">
        <f>'24'!D29</f>
        <v>607002</v>
      </c>
      <c r="E4" s="2">
        <f>'24'!E29</f>
        <v>8220</v>
      </c>
      <c r="F4" s="2">
        <f>'24'!F29</f>
        <v>14660</v>
      </c>
      <c r="G4" s="2">
        <f>'24'!G29</f>
        <v>170</v>
      </c>
      <c r="H4" s="2">
        <f>'24'!H29</f>
        <v>34170</v>
      </c>
      <c r="I4" s="2">
        <f>'24'!I29</f>
        <v>1236</v>
      </c>
      <c r="J4" s="2">
        <f>'24'!J29</f>
        <v>680</v>
      </c>
      <c r="K4" s="2">
        <f>'24'!K29</f>
        <v>487</v>
      </c>
      <c r="L4" s="2">
        <f>'24'!L29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3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4" t="s">
        <v>15</v>
      </c>
      <c r="N6" s="98" t="s">
        <v>16</v>
      </c>
      <c r="O6" s="17" t="s">
        <v>17</v>
      </c>
      <c r="P6" s="98" t="s">
        <v>18</v>
      </c>
      <c r="Q6" s="98" t="s">
        <v>19</v>
      </c>
      <c r="R6" s="98" t="s">
        <v>20</v>
      </c>
      <c r="S6" s="17" t="s">
        <v>21</v>
      </c>
      <c r="T6" s="18" t="s">
        <v>22</v>
      </c>
      <c r="U6" s="18" t="s">
        <v>79</v>
      </c>
      <c r="V6" s="18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10043</v>
      </c>
      <c r="E7" s="22"/>
      <c r="F7" s="22">
        <v>10</v>
      </c>
      <c r="G7" s="22"/>
      <c r="H7" s="22">
        <v>80</v>
      </c>
      <c r="I7" s="23"/>
      <c r="J7" s="23"/>
      <c r="K7" s="23"/>
      <c r="L7" s="23"/>
      <c r="M7" s="20">
        <f>D7+E7*20+F7*10+G7*9+H7*9</f>
        <v>10863</v>
      </c>
      <c r="N7" s="24">
        <f>D7+E7*20+F7*10+G7*9+H7*9+I7*191+J7*191+K7*182+L7*100</f>
        <v>10863</v>
      </c>
      <c r="O7" s="25">
        <f>M7*2.75%</f>
        <v>298.73250000000002</v>
      </c>
      <c r="P7" s="26"/>
      <c r="Q7" s="26">
        <v>73</v>
      </c>
      <c r="R7" s="29">
        <f>M7-(M7*2.75%)+I7*191+J7*191+K7*182+L7*100-Q7</f>
        <v>10491.2675</v>
      </c>
      <c r="S7" s="25">
        <f>M7*0.95%</f>
        <v>103.1985</v>
      </c>
      <c r="T7" s="27">
        <f>S7-Q7</f>
        <v>30.198499999999996</v>
      </c>
      <c r="U7" s="99"/>
      <c r="V7" s="100">
        <f>R7-U7</f>
        <v>10491.2675</v>
      </c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9598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9598</v>
      </c>
      <c r="N8" s="24">
        <f t="shared" ref="N8:N27" si="1">D8+E8*20+F8*10+G8*9+H8*9+I8*191+J8*191+K8*182+L8*100</f>
        <v>9598</v>
      </c>
      <c r="O8" s="25">
        <f t="shared" ref="O8:O27" si="2">M8*2.75%</f>
        <v>263.94499999999999</v>
      </c>
      <c r="P8" s="26"/>
      <c r="Q8" s="26">
        <v>83</v>
      </c>
      <c r="R8" s="29">
        <f t="shared" ref="R8:R27" si="3">M8-(M8*2.75%)+I8*191+J8*191+K8*182+L8*100-Q8</f>
        <v>9251.0550000000003</v>
      </c>
      <c r="S8" s="25">
        <f t="shared" ref="S8:S27" si="4">M8*0.95%</f>
        <v>91.180999999999997</v>
      </c>
      <c r="T8" s="27">
        <f t="shared" ref="T8:T27" si="5">S8-Q8</f>
        <v>8.1809999999999974</v>
      </c>
      <c r="U8" s="99">
        <v>36</v>
      </c>
      <c r="V8" s="100">
        <f t="shared" ref="V8:V27" si="6">R8-U8</f>
        <v>9215.0550000000003</v>
      </c>
      <c r="W8">
        <v>8715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17294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17794</v>
      </c>
      <c r="N9" s="24">
        <f t="shared" si="1"/>
        <v>17794</v>
      </c>
      <c r="O9" s="25">
        <f t="shared" si="2"/>
        <v>489.33499999999998</v>
      </c>
      <c r="P9" s="26"/>
      <c r="Q9" s="26">
        <v>135</v>
      </c>
      <c r="R9" s="29">
        <f t="shared" si="3"/>
        <v>17169.665000000001</v>
      </c>
      <c r="S9" s="25">
        <f t="shared" si="4"/>
        <v>169.04300000000001</v>
      </c>
      <c r="T9" s="27">
        <f t="shared" si="5"/>
        <v>34.043000000000006</v>
      </c>
      <c r="U9" s="99"/>
      <c r="V9" s="100">
        <f t="shared" si="6"/>
        <v>17169.665000000001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7491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7491</v>
      </c>
      <c r="N10" s="24">
        <f t="shared" si="1"/>
        <v>7491</v>
      </c>
      <c r="O10" s="25">
        <f t="shared" si="2"/>
        <v>206.0025</v>
      </c>
      <c r="P10" s="26"/>
      <c r="Q10" s="26">
        <v>29</v>
      </c>
      <c r="R10" s="29">
        <f t="shared" si="3"/>
        <v>7255.9975000000004</v>
      </c>
      <c r="S10" s="25">
        <f t="shared" si="4"/>
        <v>71.164500000000004</v>
      </c>
      <c r="T10" s="27">
        <f t="shared" si="5"/>
        <v>42.164500000000004</v>
      </c>
      <c r="U10" s="99">
        <v>36</v>
      </c>
      <c r="V10" s="100">
        <f t="shared" si="6"/>
        <v>7219.9975000000004</v>
      </c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6289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6739</v>
      </c>
      <c r="N11" s="24">
        <f t="shared" si="1"/>
        <v>6739</v>
      </c>
      <c r="O11" s="25">
        <f t="shared" si="2"/>
        <v>185.32249999999999</v>
      </c>
      <c r="P11" s="26"/>
      <c r="Q11" s="26">
        <v>40</v>
      </c>
      <c r="R11" s="29">
        <f t="shared" si="3"/>
        <v>6513.6774999999998</v>
      </c>
      <c r="S11" s="25">
        <f t="shared" si="4"/>
        <v>64.020499999999998</v>
      </c>
      <c r="T11" s="27">
        <f t="shared" si="5"/>
        <v>24.020499999999998</v>
      </c>
      <c r="U11" s="99">
        <v>54</v>
      </c>
      <c r="V11" s="100">
        <f t="shared" si="6"/>
        <v>6459.6774999999998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7231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7231</v>
      </c>
      <c r="N12" s="24">
        <f t="shared" si="1"/>
        <v>7231</v>
      </c>
      <c r="O12" s="25">
        <f t="shared" si="2"/>
        <v>198.85249999999999</v>
      </c>
      <c r="P12" s="26"/>
      <c r="Q12" s="26">
        <v>32</v>
      </c>
      <c r="R12" s="29">
        <f t="shared" si="3"/>
        <v>7000.1475</v>
      </c>
      <c r="S12" s="25">
        <f t="shared" si="4"/>
        <v>68.694500000000005</v>
      </c>
      <c r="T12" s="27">
        <f t="shared" si="5"/>
        <v>36.694500000000005</v>
      </c>
      <c r="U12" s="99"/>
      <c r="V12" s="100">
        <f t="shared" si="6"/>
        <v>7000.1475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7234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7234</v>
      </c>
      <c r="N13" s="24">
        <f t="shared" si="1"/>
        <v>7234</v>
      </c>
      <c r="O13" s="25">
        <f t="shared" si="2"/>
        <v>198.935</v>
      </c>
      <c r="P13" s="26"/>
      <c r="Q13" s="26">
        <v>55</v>
      </c>
      <c r="R13" s="29">
        <f t="shared" si="3"/>
        <v>6980.0649999999996</v>
      </c>
      <c r="S13" s="25">
        <f t="shared" si="4"/>
        <v>68.722999999999999</v>
      </c>
      <c r="T13" s="27">
        <f t="shared" si="5"/>
        <v>13.722999999999999</v>
      </c>
      <c r="U13" s="99"/>
      <c r="V13" s="100">
        <f t="shared" si="6"/>
        <v>6980.0649999999996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  <c r="U14" s="99"/>
      <c r="V14" s="100">
        <f t="shared" si="6"/>
        <v>6998.11</v>
      </c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15524</v>
      </c>
      <c r="E15" s="30"/>
      <c r="F15" s="30">
        <v>10</v>
      </c>
      <c r="G15" s="30">
        <v>10</v>
      </c>
      <c r="H15" s="30">
        <v>10</v>
      </c>
      <c r="I15" s="20"/>
      <c r="J15" s="20"/>
      <c r="K15" s="20"/>
      <c r="L15" s="20"/>
      <c r="M15" s="20">
        <f t="shared" si="0"/>
        <v>15804</v>
      </c>
      <c r="N15" s="24">
        <f t="shared" si="1"/>
        <v>15804</v>
      </c>
      <c r="O15" s="25">
        <f t="shared" si="2"/>
        <v>434.61</v>
      </c>
      <c r="P15" s="26"/>
      <c r="Q15" s="26">
        <v>120</v>
      </c>
      <c r="R15" s="29">
        <f t="shared" si="3"/>
        <v>15249.39</v>
      </c>
      <c r="S15" s="25">
        <f t="shared" si="4"/>
        <v>150.13800000000001</v>
      </c>
      <c r="T15" s="27">
        <f t="shared" si="5"/>
        <v>30.138000000000005</v>
      </c>
      <c r="U15" s="99"/>
      <c r="V15" s="100">
        <f t="shared" si="6"/>
        <v>15249.39</v>
      </c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22450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22990</v>
      </c>
      <c r="N16" s="24">
        <f t="shared" si="1"/>
        <v>22990</v>
      </c>
      <c r="O16" s="25">
        <f t="shared" si="2"/>
        <v>632.22500000000002</v>
      </c>
      <c r="P16" s="26"/>
      <c r="Q16" s="26">
        <v>109</v>
      </c>
      <c r="R16" s="29">
        <f t="shared" si="3"/>
        <v>22248.775000000001</v>
      </c>
      <c r="S16" s="25">
        <f t="shared" si="4"/>
        <v>218.405</v>
      </c>
      <c r="T16" s="27">
        <f t="shared" si="5"/>
        <v>109.405</v>
      </c>
      <c r="U16" s="99"/>
      <c r="V16" s="100">
        <f t="shared" si="6"/>
        <v>22248.775000000001</v>
      </c>
    </row>
    <row r="17" spans="1:22" ht="18.75" x14ac:dyDescent="0.3">
      <c r="A17" s="28">
        <v>11</v>
      </c>
      <c r="B17" s="20">
        <v>1908446144</v>
      </c>
      <c r="C17" s="33" t="s">
        <v>33</v>
      </c>
      <c r="D17" s="29">
        <v>6719</v>
      </c>
      <c r="E17" s="30">
        <v>10</v>
      </c>
      <c r="F17" s="30">
        <v>30</v>
      </c>
      <c r="G17" s="30"/>
      <c r="H17" s="30">
        <v>150</v>
      </c>
      <c r="I17" s="20">
        <v>2</v>
      </c>
      <c r="J17" s="20"/>
      <c r="K17" s="20"/>
      <c r="L17" s="20"/>
      <c r="M17" s="20">
        <f t="shared" si="0"/>
        <v>8569</v>
      </c>
      <c r="N17" s="24">
        <f t="shared" si="1"/>
        <v>8951</v>
      </c>
      <c r="O17" s="25">
        <f t="shared" si="2"/>
        <v>235.64750000000001</v>
      </c>
      <c r="P17" s="26"/>
      <c r="Q17" s="26">
        <v>61</v>
      </c>
      <c r="R17" s="29">
        <f t="shared" si="3"/>
        <v>8654.3525000000009</v>
      </c>
      <c r="S17" s="25">
        <f t="shared" si="4"/>
        <v>81.405500000000004</v>
      </c>
      <c r="T17" s="27">
        <f t="shared" si="5"/>
        <v>20.405500000000004</v>
      </c>
      <c r="U17" s="99">
        <v>54</v>
      </c>
      <c r="V17" s="100">
        <f t="shared" si="6"/>
        <v>8600.3525000000009</v>
      </c>
    </row>
    <row r="18" spans="1:22" ht="18.75" x14ac:dyDescent="0.3">
      <c r="A18" s="28">
        <v>12</v>
      </c>
      <c r="B18" s="20">
        <v>1908446145</v>
      </c>
      <c r="C18" s="31" t="s">
        <v>34</v>
      </c>
      <c r="D18" s="29">
        <v>20373</v>
      </c>
      <c r="E18" s="30"/>
      <c r="F18" s="30"/>
      <c r="G18" s="30"/>
      <c r="H18" s="30">
        <v>50</v>
      </c>
      <c r="I18" s="20">
        <v>18</v>
      </c>
      <c r="J18" s="20"/>
      <c r="K18" s="20"/>
      <c r="L18" s="20"/>
      <c r="M18" s="20">
        <f t="shared" si="0"/>
        <v>20823</v>
      </c>
      <c r="N18" s="24">
        <f t="shared" si="1"/>
        <v>24261</v>
      </c>
      <c r="O18" s="25">
        <f t="shared" si="2"/>
        <v>572.63250000000005</v>
      </c>
      <c r="P18" s="26"/>
      <c r="Q18" s="26">
        <v>250</v>
      </c>
      <c r="R18" s="29">
        <f t="shared" si="3"/>
        <v>23438.3675</v>
      </c>
      <c r="S18" s="25">
        <f t="shared" si="4"/>
        <v>197.8185</v>
      </c>
      <c r="T18" s="27">
        <f t="shared" si="5"/>
        <v>-52.1815</v>
      </c>
      <c r="U18" s="99"/>
      <c r="V18" s="100">
        <f t="shared" si="6"/>
        <v>23438.3675</v>
      </c>
    </row>
    <row r="19" spans="1:22" ht="18.75" x14ac:dyDescent="0.3">
      <c r="A19" s="28">
        <v>13</v>
      </c>
      <c r="B19" s="20">
        <v>1908446146</v>
      </c>
      <c r="C19" s="20" t="s">
        <v>35</v>
      </c>
      <c r="D19" s="29">
        <v>10385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10385</v>
      </c>
      <c r="N19" s="24">
        <f t="shared" si="1"/>
        <v>10385</v>
      </c>
      <c r="O19" s="25">
        <f t="shared" si="2"/>
        <v>285.58749999999998</v>
      </c>
      <c r="P19" s="26"/>
      <c r="Q19" s="26">
        <v>169</v>
      </c>
      <c r="R19" s="29">
        <f t="shared" si="3"/>
        <v>9930.4125000000004</v>
      </c>
      <c r="S19" s="25">
        <f t="shared" si="4"/>
        <v>98.657499999999999</v>
      </c>
      <c r="T19" s="27">
        <f t="shared" si="5"/>
        <v>-70.342500000000001</v>
      </c>
      <c r="U19" s="99"/>
      <c r="V19" s="100">
        <f t="shared" si="6"/>
        <v>9930.4125000000004</v>
      </c>
    </row>
    <row r="20" spans="1:22" ht="18.75" x14ac:dyDescent="0.3">
      <c r="A20" s="28">
        <v>14</v>
      </c>
      <c r="B20" s="20">
        <v>1908446147</v>
      </c>
      <c r="C20" s="20" t="s">
        <v>36</v>
      </c>
      <c r="D20" s="29">
        <v>6684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6684</v>
      </c>
      <c r="N20" s="24">
        <f t="shared" si="1"/>
        <v>7639</v>
      </c>
      <c r="O20" s="25">
        <f t="shared" si="2"/>
        <v>183.81</v>
      </c>
      <c r="P20" s="26"/>
      <c r="Q20" s="26">
        <v>120</v>
      </c>
      <c r="R20" s="29">
        <f t="shared" si="3"/>
        <v>7335.19</v>
      </c>
      <c r="S20" s="25">
        <f t="shared" si="4"/>
        <v>63.497999999999998</v>
      </c>
      <c r="T20" s="27">
        <f t="shared" si="5"/>
        <v>-56.502000000000002</v>
      </c>
      <c r="U20" s="99"/>
      <c r="V20" s="100">
        <f t="shared" si="6"/>
        <v>7335.19</v>
      </c>
    </row>
    <row r="21" spans="1:22" ht="18.75" x14ac:dyDescent="0.3">
      <c r="A21" s="28">
        <v>15</v>
      </c>
      <c r="B21" s="20">
        <v>1908446148</v>
      </c>
      <c r="C21" s="20" t="s">
        <v>37</v>
      </c>
      <c r="D21" s="29">
        <v>7006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7276</v>
      </c>
      <c r="N21" s="24">
        <f t="shared" si="1"/>
        <v>8231</v>
      </c>
      <c r="O21" s="25">
        <f t="shared" si="2"/>
        <v>200.09</v>
      </c>
      <c r="P21" s="26"/>
      <c r="Q21" s="26">
        <v>20</v>
      </c>
      <c r="R21" s="29">
        <f t="shared" si="3"/>
        <v>8010.91</v>
      </c>
      <c r="S21" s="25">
        <f t="shared" si="4"/>
        <v>69.122</v>
      </c>
      <c r="T21" s="27">
        <f t="shared" si="5"/>
        <v>49.122</v>
      </c>
      <c r="U21" s="99"/>
      <c r="V21" s="100">
        <f t="shared" si="6"/>
        <v>8010.91</v>
      </c>
    </row>
    <row r="22" spans="1:22" ht="18.75" x14ac:dyDescent="0.3">
      <c r="A22" s="28">
        <v>16</v>
      </c>
      <c r="B22" s="20">
        <v>1908446149</v>
      </c>
      <c r="C22" s="34" t="s">
        <v>38</v>
      </c>
      <c r="D22" s="29">
        <v>21669</v>
      </c>
      <c r="E22" s="30">
        <v>90</v>
      </c>
      <c r="F22" s="30">
        <v>180</v>
      </c>
      <c r="G22" s="20"/>
      <c r="H22" s="30">
        <v>400</v>
      </c>
      <c r="I22" s="20">
        <v>20</v>
      </c>
      <c r="J22" s="20"/>
      <c r="K22" s="20"/>
      <c r="L22" s="20"/>
      <c r="M22" s="20">
        <f t="shared" si="0"/>
        <v>28869</v>
      </c>
      <c r="N22" s="24">
        <f t="shared" si="1"/>
        <v>32689</v>
      </c>
      <c r="O22" s="25">
        <f t="shared" si="2"/>
        <v>793.89750000000004</v>
      </c>
      <c r="P22" s="26"/>
      <c r="Q22" s="26">
        <v>150</v>
      </c>
      <c r="R22" s="29">
        <f t="shared" si="3"/>
        <v>31745.102500000001</v>
      </c>
      <c r="S22" s="25">
        <f t="shared" si="4"/>
        <v>274.25549999999998</v>
      </c>
      <c r="T22" s="27">
        <f t="shared" si="5"/>
        <v>124.25549999999998</v>
      </c>
      <c r="U22" s="99"/>
      <c r="V22" s="100">
        <f t="shared" si="6"/>
        <v>31745.102500000001</v>
      </c>
    </row>
    <row r="23" spans="1:22" ht="18.75" x14ac:dyDescent="0.3">
      <c r="A23" s="28">
        <v>17</v>
      </c>
      <c r="B23" s="20">
        <v>1908446150</v>
      </c>
      <c r="C23" s="20" t="s">
        <v>39</v>
      </c>
      <c r="D23" s="35">
        <v>8377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8377</v>
      </c>
      <c r="N23" s="24">
        <f t="shared" si="1"/>
        <v>12197</v>
      </c>
      <c r="O23" s="25">
        <f t="shared" si="2"/>
        <v>230.36750000000001</v>
      </c>
      <c r="P23" s="26"/>
      <c r="Q23" s="26">
        <v>80</v>
      </c>
      <c r="R23" s="29">
        <f t="shared" si="3"/>
        <v>11886.6325</v>
      </c>
      <c r="S23" s="25">
        <f t="shared" si="4"/>
        <v>79.581499999999991</v>
      </c>
      <c r="T23" s="27">
        <f t="shared" si="5"/>
        <v>-0.41850000000000875</v>
      </c>
      <c r="U23" s="99"/>
      <c r="V23" s="100">
        <f t="shared" si="6"/>
        <v>11886.6325</v>
      </c>
    </row>
    <row r="24" spans="1:22" ht="18.75" x14ac:dyDescent="0.3">
      <c r="A24" s="28">
        <v>18</v>
      </c>
      <c r="B24" s="20">
        <v>1908446151</v>
      </c>
      <c r="C24" s="20" t="s">
        <v>40</v>
      </c>
      <c r="D24" s="29">
        <v>21480</v>
      </c>
      <c r="E24" s="30">
        <v>30</v>
      </c>
      <c r="F24" s="30">
        <v>100</v>
      </c>
      <c r="G24" s="30"/>
      <c r="H24" s="30">
        <v>100</v>
      </c>
      <c r="I24" s="20">
        <v>10</v>
      </c>
      <c r="J24" s="20"/>
      <c r="K24" s="20"/>
      <c r="L24" s="20"/>
      <c r="M24" s="20">
        <f t="shared" si="0"/>
        <v>23980</v>
      </c>
      <c r="N24" s="24">
        <f t="shared" si="1"/>
        <v>25890</v>
      </c>
      <c r="O24" s="25">
        <f t="shared" si="2"/>
        <v>659.45</v>
      </c>
      <c r="P24" s="26"/>
      <c r="Q24" s="26">
        <v>125</v>
      </c>
      <c r="R24" s="29">
        <f t="shared" si="3"/>
        <v>25105.55</v>
      </c>
      <c r="S24" s="25">
        <f t="shared" si="4"/>
        <v>227.81</v>
      </c>
      <c r="T24" s="27">
        <f t="shared" si="5"/>
        <v>102.81</v>
      </c>
      <c r="U24" s="99"/>
      <c r="V24" s="100">
        <f t="shared" si="6"/>
        <v>25105.55</v>
      </c>
    </row>
    <row r="25" spans="1:22" ht="18.75" x14ac:dyDescent="0.3">
      <c r="A25" s="28">
        <v>19</v>
      </c>
      <c r="B25" s="20">
        <v>1908446152</v>
      </c>
      <c r="C25" s="20" t="s">
        <v>41</v>
      </c>
      <c r="D25" s="29">
        <v>6274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6274</v>
      </c>
      <c r="N25" s="24">
        <f t="shared" si="1"/>
        <v>6274</v>
      </c>
      <c r="O25" s="25">
        <f t="shared" si="2"/>
        <v>172.535</v>
      </c>
      <c r="P25" s="26"/>
      <c r="Q25" s="26">
        <v>50</v>
      </c>
      <c r="R25" s="29">
        <f t="shared" si="3"/>
        <v>6051.4650000000001</v>
      </c>
      <c r="S25" s="25">
        <f t="shared" si="4"/>
        <v>59.603000000000002</v>
      </c>
      <c r="T25" s="27">
        <f t="shared" si="5"/>
        <v>9.6030000000000015</v>
      </c>
      <c r="U25" s="99"/>
      <c r="V25" s="100">
        <f t="shared" si="6"/>
        <v>6051.4650000000001</v>
      </c>
    </row>
    <row r="26" spans="1:22" ht="18.75" x14ac:dyDescent="0.3">
      <c r="A26" s="28">
        <v>70</v>
      </c>
      <c r="B26" s="20">
        <v>1908446153</v>
      </c>
      <c r="C26" s="36" t="s">
        <v>42</v>
      </c>
      <c r="D26" s="29">
        <v>5356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5356</v>
      </c>
      <c r="N26" s="24">
        <f t="shared" si="1"/>
        <v>5356</v>
      </c>
      <c r="O26" s="25">
        <f t="shared" si="2"/>
        <v>147.29</v>
      </c>
      <c r="P26" s="26"/>
      <c r="Q26" s="26">
        <v>59</v>
      </c>
      <c r="R26" s="29">
        <f t="shared" si="3"/>
        <v>5149.71</v>
      </c>
      <c r="S26" s="25">
        <f t="shared" si="4"/>
        <v>50.881999999999998</v>
      </c>
      <c r="T26" s="27">
        <f t="shared" si="5"/>
        <v>-8.1180000000000021</v>
      </c>
      <c r="U26" s="99"/>
      <c r="V26" s="100">
        <f t="shared" si="6"/>
        <v>5149.71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9563</v>
      </c>
      <c r="E27" s="38"/>
      <c r="F27" s="39"/>
      <c r="G27" s="39"/>
      <c r="H27" s="39"/>
      <c r="I27" s="31"/>
      <c r="J27" s="31"/>
      <c r="K27" s="31">
        <v>5</v>
      </c>
      <c r="L27" s="31"/>
      <c r="M27" s="20">
        <f t="shared" si="0"/>
        <v>9563</v>
      </c>
      <c r="N27" s="24">
        <f t="shared" si="1"/>
        <v>10473</v>
      </c>
      <c r="O27" s="25">
        <f t="shared" si="2"/>
        <v>262.98250000000002</v>
      </c>
      <c r="P27" s="26"/>
      <c r="Q27" s="26">
        <v>100</v>
      </c>
      <c r="R27" s="29">
        <f t="shared" si="3"/>
        <v>10110.0175</v>
      </c>
      <c r="S27" s="25">
        <f t="shared" si="4"/>
        <v>90.848500000000001</v>
      </c>
      <c r="T27" s="27">
        <f t="shared" si="5"/>
        <v>-9.1514999999999986</v>
      </c>
      <c r="U27" s="99"/>
      <c r="V27" s="100">
        <f t="shared" si="6"/>
        <v>10110.0175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234236</v>
      </c>
      <c r="E28" s="45">
        <f t="shared" si="7"/>
        <v>130</v>
      </c>
      <c r="F28" s="45">
        <f t="shared" ref="F28:V28" si="8">SUM(F7:F27)</f>
        <v>380</v>
      </c>
      <c r="G28" s="45">
        <f t="shared" si="8"/>
        <v>10</v>
      </c>
      <c r="H28" s="45">
        <f t="shared" si="8"/>
        <v>930</v>
      </c>
      <c r="I28" s="45">
        <f t="shared" si="8"/>
        <v>80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5">
        <f t="shared" si="8"/>
        <v>249096</v>
      </c>
      <c r="N28" s="65">
        <f t="shared" si="8"/>
        <v>265286</v>
      </c>
      <c r="O28" s="66">
        <f t="shared" si="8"/>
        <v>6850.14</v>
      </c>
      <c r="P28" s="65">
        <f t="shared" si="8"/>
        <v>0</v>
      </c>
      <c r="Q28" s="65">
        <f t="shared" si="8"/>
        <v>1860</v>
      </c>
      <c r="R28" s="65">
        <f t="shared" si="8"/>
        <v>256575.86</v>
      </c>
      <c r="S28" s="65">
        <f t="shared" si="8"/>
        <v>2366.4120000000003</v>
      </c>
      <c r="T28" s="65">
        <f t="shared" si="8"/>
        <v>506.41199999999998</v>
      </c>
      <c r="U28" s="65">
        <f t="shared" si="8"/>
        <v>180</v>
      </c>
      <c r="V28" s="65">
        <f t="shared" si="8"/>
        <v>256395.86</v>
      </c>
    </row>
    <row r="29" spans="1:22" ht="15.75" thickBot="1" x14ac:dyDescent="0.3">
      <c r="A29" s="104" t="s">
        <v>45</v>
      </c>
      <c r="B29" s="105"/>
      <c r="C29" s="106"/>
      <c r="D29" s="48">
        <f>D4+D5-D28</f>
        <v>684454</v>
      </c>
      <c r="E29" s="48">
        <f t="shared" ref="E29:L29" si="9">E4+E5-E28</f>
        <v>8090</v>
      </c>
      <c r="F29" s="48">
        <f t="shared" si="9"/>
        <v>14280</v>
      </c>
      <c r="G29" s="48">
        <f t="shared" si="9"/>
        <v>160</v>
      </c>
      <c r="H29" s="48">
        <f t="shared" si="9"/>
        <v>33240</v>
      </c>
      <c r="I29" s="48">
        <f t="shared" si="9"/>
        <v>1156</v>
      </c>
      <c r="J29" s="48">
        <f t="shared" si="9"/>
        <v>680</v>
      </c>
      <c r="K29" s="48">
        <f t="shared" si="9"/>
        <v>482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50" priority="47" operator="equal">
      <formula>212030016606640</formula>
    </cfRule>
  </conditionalFormatting>
  <conditionalFormatting sqref="D29 E4:E6 E28:K29">
    <cfRule type="cellIs" dxfId="349" priority="45" operator="equal">
      <formula>$E$4</formula>
    </cfRule>
    <cfRule type="cellIs" dxfId="348" priority="46" operator="equal">
      <formula>2120</formula>
    </cfRule>
  </conditionalFormatting>
  <conditionalFormatting sqref="D29:E29 F4:F6 F28:F29">
    <cfRule type="cellIs" dxfId="347" priority="43" operator="equal">
      <formula>$F$4</formula>
    </cfRule>
    <cfRule type="cellIs" dxfId="346" priority="44" operator="equal">
      <formula>300</formula>
    </cfRule>
  </conditionalFormatting>
  <conditionalFormatting sqref="G4:G6 G28:G29">
    <cfRule type="cellIs" dxfId="345" priority="41" operator="equal">
      <formula>$G$4</formula>
    </cfRule>
    <cfRule type="cellIs" dxfId="344" priority="42" operator="equal">
      <formula>1660</formula>
    </cfRule>
  </conditionalFormatting>
  <conditionalFormatting sqref="H4:H6 H28:H29">
    <cfRule type="cellIs" dxfId="343" priority="39" operator="equal">
      <formula>$H$4</formula>
    </cfRule>
    <cfRule type="cellIs" dxfId="342" priority="40" operator="equal">
      <formula>6640</formula>
    </cfRule>
  </conditionalFormatting>
  <conditionalFormatting sqref="T6:T28 U28:V28">
    <cfRule type="cellIs" dxfId="341" priority="38" operator="lessThan">
      <formula>0</formula>
    </cfRule>
  </conditionalFormatting>
  <conditionalFormatting sqref="T7:T27">
    <cfRule type="cellIs" dxfId="340" priority="35" operator="lessThan">
      <formula>0</formula>
    </cfRule>
    <cfRule type="cellIs" dxfId="339" priority="36" operator="lessThan">
      <formula>0</formula>
    </cfRule>
    <cfRule type="cellIs" dxfId="338" priority="37" operator="lessThan">
      <formula>0</formula>
    </cfRule>
  </conditionalFormatting>
  <conditionalFormatting sqref="E4:E6 E28:K28">
    <cfRule type="cellIs" dxfId="337" priority="34" operator="equal">
      <formula>$E$4</formula>
    </cfRule>
  </conditionalFormatting>
  <conditionalFormatting sqref="D28:D29 D6 D4:M4">
    <cfRule type="cellIs" dxfId="336" priority="33" operator="equal">
      <formula>$D$4</formula>
    </cfRule>
  </conditionalFormatting>
  <conditionalFormatting sqref="I4:I6 I28:I29">
    <cfRule type="cellIs" dxfId="335" priority="32" operator="equal">
      <formula>$I$4</formula>
    </cfRule>
  </conditionalFormatting>
  <conditionalFormatting sqref="J4:J6 J28:J29">
    <cfRule type="cellIs" dxfId="334" priority="31" operator="equal">
      <formula>$J$4</formula>
    </cfRule>
  </conditionalFormatting>
  <conditionalFormatting sqref="K4:K6 K28:K29">
    <cfRule type="cellIs" dxfId="333" priority="30" operator="equal">
      <formula>$K$4</formula>
    </cfRule>
  </conditionalFormatting>
  <conditionalFormatting sqref="M4:M6">
    <cfRule type="cellIs" dxfId="332" priority="29" operator="equal">
      <formula>$L$4</formula>
    </cfRule>
  </conditionalFormatting>
  <conditionalFormatting sqref="T7:T28 U28:V28">
    <cfRule type="cellIs" dxfId="331" priority="26" operator="lessThan">
      <formula>0</formula>
    </cfRule>
    <cfRule type="cellIs" dxfId="330" priority="27" operator="lessThan">
      <formula>0</formula>
    </cfRule>
    <cfRule type="cellIs" dxfId="329" priority="28" operator="lessThan">
      <formula>0</formula>
    </cfRule>
  </conditionalFormatting>
  <conditionalFormatting sqref="D5:K5">
    <cfRule type="cellIs" dxfId="328" priority="25" operator="greaterThan">
      <formula>0</formula>
    </cfRule>
  </conditionalFormatting>
  <conditionalFormatting sqref="T6:T28 U28:V28">
    <cfRule type="cellIs" dxfId="327" priority="24" operator="lessThan">
      <formula>0</formula>
    </cfRule>
  </conditionalFormatting>
  <conditionalFormatting sqref="T7:T27">
    <cfRule type="cellIs" dxfId="326" priority="21" operator="lessThan">
      <formula>0</formula>
    </cfRule>
    <cfRule type="cellIs" dxfId="325" priority="22" operator="lessThan">
      <formula>0</formula>
    </cfRule>
    <cfRule type="cellIs" dxfId="324" priority="23" operator="lessThan">
      <formula>0</formula>
    </cfRule>
  </conditionalFormatting>
  <conditionalFormatting sqref="T7:T28 U28:V28">
    <cfRule type="cellIs" dxfId="323" priority="18" operator="lessThan">
      <formula>0</formula>
    </cfRule>
    <cfRule type="cellIs" dxfId="322" priority="19" operator="lessThan">
      <formula>0</formula>
    </cfRule>
    <cfRule type="cellIs" dxfId="321" priority="20" operator="lessThan">
      <formula>0</formula>
    </cfRule>
  </conditionalFormatting>
  <conditionalFormatting sqref="D5:K5">
    <cfRule type="cellIs" dxfId="320" priority="17" operator="greaterThan">
      <formula>0</formula>
    </cfRule>
  </conditionalFormatting>
  <conditionalFormatting sqref="L4 L6 L28:L29">
    <cfRule type="cellIs" dxfId="319" priority="16" operator="equal">
      <formula>$L$4</formula>
    </cfRule>
  </conditionalFormatting>
  <conditionalFormatting sqref="D7:S7">
    <cfRule type="cellIs" dxfId="318" priority="15" operator="greaterThan">
      <formula>0</formula>
    </cfRule>
  </conditionalFormatting>
  <conditionalFormatting sqref="D9:S9">
    <cfRule type="cellIs" dxfId="317" priority="14" operator="greaterThan">
      <formula>0</formula>
    </cfRule>
  </conditionalFormatting>
  <conditionalFormatting sqref="D11:S11">
    <cfRule type="cellIs" dxfId="316" priority="13" operator="greaterThan">
      <formula>0</formula>
    </cfRule>
  </conditionalFormatting>
  <conditionalFormatting sqref="D13:S13">
    <cfRule type="cellIs" dxfId="315" priority="12" operator="greaterThan">
      <formula>0</formula>
    </cfRule>
  </conditionalFormatting>
  <conditionalFormatting sqref="D15:S15">
    <cfRule type="cellIs" dxfId="314" priority="11" operator="greaterThan">
      <formula>0</formula>
    </cfRule>
  </conditionalFormatting>
  <conditionalFormatting sqref="D17:S17">
    <cfRule type="cellIs" dxfId="313" priority="10" operator="greaterThan">
      <formula>0</formula>
    </cfRule>
  </conditionalFormatting>
  <conditionalFormatting sqref="D19:S19">
    <cfRule type="cellIs" dxfId="312" priority="9" operator="greaterThan">
      <formula>0</formula>
    </cfRule>
  </conditionalFormatting>
  <conditionalFormatting sqref="D21:S21">
    <cfRule type="cellIs" dxfId="311" priority="8" operator="greaterThan">
      <formula>0</formula>
    </cfRule>
  </conditionalFormatting>
  <conditionalFormatting sqref="D23:S23">
    <cfRule type="cellIs" dxfId="310" priority="7" operator="greaterThan">
      <formula>0</formula>
    </cfRule>
  </conditionalFormatting>
  <conditionalFormatting sqref="D25:S25">
    <cfRule type="cellIs" dxfId="309" priority="6" operator="greaterThan">
      <formula>0</formula>
    </cfRule>
  </conditionalFormatting>
  <conditionalFormatting sqref="D27:S27">
    <cfRule type="cellIs" dxfId="308" priority="5" operator="greaterThan">
      <formula>0</formula>
    </cfRule>
  </conditionalFormatting>
  <conditionalFormatting sqref="U6">
    <cfRule type="cellIs" dxfId="307" priority="4" operator="lessThan">
      <formula>0</formula>
    </cfRule>
  </conditionalFormatting>
  <conditionalFormatting sqref="U6">
    <cfRule type="cellIs" dxfId="306" priority="3" operator="lessThan">
      <formula>0</formula>
    </cfRule>
  </conditionalFormatting>
  <conditionalFormatting sqref="V6">
    <cfRule type="cellIs" dxfId="305" priority="2" operator="lessThan">
      <formula>0</formula>
    </cfRule>
  </conditionalFormatting>
  <conditionalFormatting sqref="V6">
    <cfRule type="cellIs" dxfId="30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'25'!D29</f>
        <v>684454</v>
      </c>
      <c r="E4" s="2">
        <f>'25'!E29</f>
        <v>8090</v>
      </c>
      <c r="F4" s="2">
        <f>'25'!F29</f>
        <v>14280</v>
      </c>
      <c r="G4" s="2">
        <f>'25'!G29</f>
        <v>160</v>
      </c>
      <c r="H4" s="2">
        <f>'25'!H29</f>
        <v>33240</v>
      </c>
      <c r="I4" s="2">
        <f>'25'!I29</f>
        <v>1156</v>
      </c>
      <c r="J4" s="2">
        <f>'25'!J29</f>
        <v>680</v>
      </c>
      <c r="K4" s="2">
        <f>'25'!K29</f>
        <v>482</v>
      </c>
      <c r="L4" s="2">
        <f>'25'!L29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684454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">
    <cfRule type="cellIs" dxfId="271" priority="11" operator="greaterThan">
      <formula>0</formula>
    </cfRule>
  </conditionalFormatting>
  <conditionalFormatting sqref="D9:S9">
    <cfRule type="cellIs" dxfId="270" priority="10" operator="greaterThan">
      <formula>0</formula>
    </cfRule>
  </conditionalFormatting>
  <conditionalFormatting sqref="D11:S11">
    <cfRule type="cellIs" dxfId="269" priority="9" operator="greaterThan">
      <formula>0</formula>
    </cfRule>
  </conditionalFormatting>
  <conditionalFormatting sqref="D13:S13">
    <cfRule type="cellIs" dxfId="268" priority="8" operator="greaterThan">
      <formula>0</formula>
    </cfRule>
  </conditionalFormatting>
  <conditionalFormatting sqref="D15:S15">
    <cfRule type="cellIs" dxfId="267" priority="7" operator="greaterThan">
      <formula>0</formula>
    </cfRule>
  </conditionalFormatting>
  <conditionalFormatting sqref="D17:S17">
    <cfRule type="cellIs" dxfId="266" priority="6" operator="greaterThan">
      <formula>0</formula>
    </cfRule>
  </conditionalFormatting>
  <conditionalFormatting sqref="D19:S19">
    <cfRule type="cellIs" dxfId="265" priority="5" operator="greaterThan">
      <formula>0</formula>
    </cfRule>
  </conditionalFormatting>
  <conditionalFormatting sqref="D21:S21">
    <cfRule type="cellIs" dxfId="264" priority="4" operator="greaterThan">
      <formula>0</formula>
    </cfRule>
  </conditionalFormatting>
  <conditionalFormatting sqref="D23:S23">
    <cfRule type="cellIs" dxfId="263" priority="3" operator="greaterThan">
      <formula>0</formula>
    </cfRule>
  </conditionalFormatting>
  <conditionalFormatting sqref="D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'26'!D29</f>
        <v>684454</v>
      </c>
      <c r="E4" s="2">
        <f>'26'!E29</f>
        <v>8090</v>
      </c>
      <c r="F4" s="2">
        <f>'26'!F29</f>
        <v>14280</v>
      </c>
      <c r="G4" s="2">
        <f>'26'!G29</f>
        <v>160</v>
      </c>
      <c r="H4" s="2">
        <f>'26'!H29</f>
        <v>33240</v>
      </c>
      <c r="I4" s="2">
        <f>'26'!I29</f>
        <v>1156</v>
      </c>
      <c r="J4" s="2">
        <f>'26'!J29</f>
        <v>680</v>
      </c>
      <c r="K4" s="2">
        <f>'26'!K29</f>
        <v>482</v>
      </c>
      <c r="L4" s="2">
        <f>'26'!L29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10419</v>
      </c>
      <c r="E7" s="22"/>
      <c r="F7" s="22">
        <v>10</v>
      </c>
      <c r="G7" s="22"/>
      <c r="H7" s="22">
        <v>30</v>
      </c>
      <c r="I7" s="23"/>
      <c r="J7" s="23">
        <v>1</v>
      </c>
      <c r="K7" s="23"/>
      <c r="L7" s="23"/>
      <c r="M7" s="20">
        <f>D7+E7*20+F7*10+G7*9+H7*9</f>
        <v>10789</v>
      </c>
      <c r="N7" s="24">
        <f>D7+E7*20+F7*10+G7*9+H7*9+I7*191+J7*191+K7*182+L7*100</f>
        <v>10980</v>
      </c>
      <c r="O7" s="25">
        <f>M7*2.75%</f>
        <v>296.69749999999999</v>
      </c>
      <c r="P7" s="26"/>
      <c r="Q7" s="26">
        <v>104</v>
      </c>
      <c r="R7" s="29">
        <f>M7-(M7*2.75%)+I7*191+J7*191+K7*182+L7*100-Q7</f>
        <v>10579.3025</v>
      </c>
      <c r="S7" s="25">
        <f>M7*0.95%</f>
        <v>102.49549999999999</v>
      </c>
      <c r="T7" s="27">
        <f>S7-Q7</f>
        <v>-1.5045000000000073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5865</v>
      </c>
      <c r="E8" s="30"/>
      <c r="F8" s="30"/>
      <c r="G8" s="30">
        <v>10</v>
      </c>
      <c r="H8" s="30"/>
      <c r="I8" s="20"/>
      <c r="J8" s="20"/>
      <c r="K8" s="20"/>
      <c r="L8" s="20"/>
      <c r="M8" s="20">
        <f t="shared" ref="M8:M27" si="0">D8+E8*20+F8*10+G8*9+H8*9</f>
        <v>5955</v>
      </c>
      <c r="N8" s="24">
        <f t="shared" ref="N8:N27" si="1">D8+E8*20+F8*10+G8*9+H8*9+I8*191+J8*191+K8*182+L8*100</f>
        <v>5955</v>
      </c>
      <c r="O8" s="25">
        <f t="shared" ref="O8:O27" si="2">M8*2.75%</f>
        <v>163.76249999999999</v>
      </c>
      <c r="P8" s="26"/>
      <c r="Q8" s="26">
        <v>70</v>
      </c>
      <c r="R8" s="29">
        <f t="shared" ref="R8:R27" si="3">M8-(M8*2.75%)+I8*191+J8*191+K8*182+L8*100-Q8</f>
        <v>5721.2375000000002</v>
      </c>
      <c r="S8" s="25">
        <f t="shared" ref="S8:S27" si="4">M8*0.95%</f>
        <v>56.572499999999998</v>
      </c>
      <c r="T8" s="27">
        <f t="shared" ref="T8:T27" si="5">S8-Q8</f>
        <v>-13.427500000000002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17815</v>
      </c>
      <c r="E9" s="30"/>
      <c r="F9" s="30">
        <v>100</v>
      </c>
      <c r="G9" s="30"/>
      <c r="H9" s="30">
        <v>100</v>
      </c>
      <c r="I9" s="20">
        <v>7</v>
      </c>
      <c r="J9" s="20"/>
      <c r="K9" s="20"/>
      <c r="L9" s="20"/>
      <c r="M9" s="20">
        <f t="shared" si="0"/>
        <v>19715</v>
      </c>
      <c r="N9" s="24">
        <f t="shared" si="1"/>
        <v>21052</v>
      </c>
      <c r="O9" s="25">
        <f t="shared" si="2"/>
        <v>542.16250000000002</v>
      </c>
      <c r="P9" s="26"/>
      <c r="Q9" s="26">
        <v>140</v>
      </c>
      <c r="R9" s="29">
        <f t="shared" si="3"/>
        <v>20369.837500000001</v>
      </c>
      <c r="S9" s="25">
        <f t="shared" si="4"/>
        <v>187.29249999999999</v>
      </c>
      <c r="T9" s="27">
        <f t="shared" si="5"/>
        <v>47.29249999999999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5974</v>
      </c>
      <c r="E10" s="30"/>
      <c r="F10" s="30"/>
      <c r="G10" s="30"/>
      <c r="H10" s="30"/>
      <c r="I10" s="20">
        <v>9</v>
      </c>
      <c r="J10" s="20">
        <v>2</v>
      </c>
      <c r="K10" s="20"/>
      <c r="L10" s="20"/>
      <c r="M10" s="20">
        <f t="shared" si="0"/>
        <v>5974</v>
      </c>
      <c r="N10" s="24">
        <f t="shared" si="1"/>
        <v>8075</v>
      </c>
      <c r="O10" s="25">
        <f t="shared" si="2"/>
        <v>164.285</v>
      </c>
      <c r="P10" s="26"/>
      <c r="Q10" s="26">
        <v>30</v>
      </c>
      <c r="R10" s="29">
        <f t="shared" si="3"/>
        <v>7880.7150000000001</v>
      </c>
      <c r="S10" s="25">
        <f t="shared" si="4"/>
        <v>56.753</v>
      </c>
      <c r="T10" s="27">
        <f t="shared" si="5"/>
        <v>26.753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4630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4630</v>
      </c>
      <c r="N11" s="24">
        <f t="shared" si="1"/>
        <v>4630</v>
      </c>
      <c r="O11" s="25">
        <f t="shared" si="2"/>
        <v>127.325</v>
      </c>
      <c r="P11" s="26"/>
      <c r="Q11" s="26">
        <v>37</v>
      </c>
      <c r="R11" s="29">
        <f t="shared" si="3"/>
        <v>4465.6750000000002</v>
      </c>
      <c r="S11" s="25">
        <f t="shared" si="4"/>
        <v>43.984999999999999</v>
      </c>
      <c r="T11" s="27">
        <f t="shared" si="5"/>
        <v>6.9849999999999994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5380</v>
      </c>
      <c r="N12" s="24">
        <f t="shared" si="1"/>
        <v>5380</v>
      </c>
      <c r="O12" s="25">
        <f t="shared" si="2"/>
        <v>147.94999999999999</v>
      </c>
      <c r="P12" s="26"/>
      <c r="Q12" s="26">
        <v>32</v>
      </c>
      <c r="R12" s="29">
        <f t="shared" si="3"/>
        <v>5200.05</v>
      </c>
      <c r="S12" s="25">
        <f t="shared" si="4"/>
        <v>51.11</v>
      </c>
      <c r="T12" s="27">
        <f t="shared" si="5"/>
        <v>19.11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4847</v>
      </c>
      <c r="E13" s="30"/>
      <c r="F13" s="30">
        <v>100</v>
      </c>
      <c r="G13" s="30"/>
      <c r="H13" s="30">
        <v>50</v>
      </c>
      <c r="I13" s="20"/>
      <c r="J13" s="20"/>
      <c r="K13" s="20"/>
      <c r="L13" s="20"/>
      <c r="M13" s="20">
        <f t="shared" si="0"/>
        <v>6297</v>
      </c>
      <c r="N13" s="24">
        <f t="shared" si="1"/>
        <v>6297</v>
      </c>
      <c r="O13" s="25">
        <f t="shared" si="2"/>
        <v>173.16749999999999</v>
      </c>
      <c r="P13" s="26"/>
      <c r="Q13" s="26">
        <v>55</v>
      </c>
      <c r="R13" s="29">
        <f t="shared" si="3"/>
        <v>6068.8325000000004</v>
      </c>
      <c r="S13" s="25">
        <f t="shared" si="4"/>
        <v>59.8215</v>
      </c>
      <c r="T13" s="27">
        <f t="shared" si="5"/>
        <v>4.8215000000000003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26337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26337</v>
      </c>
      <c r="N14" s="24">
        <f t="shared" si="1"/>
        <v>26337</v>
      </c>
      <c r="O14" s="25">
        <f t="shared" si="2"/>
        <v>724.26750000000004</v>
      </c>
      <c r="P14" s="26"/>
      <c r="Q14" s="26">
        <v>143</v>
      </c>
      <c r="R14" s="29">
        <f t="shared" si="3"/>
        <v>25469.732499999998</v>
      </c>
      <c r="S14" s="25">
        <f t="shared" si="4"/>
        <v>250.20149999999998</v>
      </c>
      <c r="T14" s="27">
        <f t="shared" si="5"/>
        <v>107.20149999999998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17969</v>
      </c>
      <c r="E15" s="30"/>
      <c r="F15" s="30"/>
      <c r="G15" s="30"/>
      <c r="H15" s="30"/>
      <c r="I15" s="20">
        <v>20</v>
      </c>
      <c r="J15" s="20"/>
      <c r="K15" s="20"/>
      <c r="L15" s="20"/>
      <c r="M15" s="20">
        <f t="shared" si="0"/>
        <v>17969</v>
      </c>
      <c r="N15" s="24">
        <f t="shared" si="1"/>
        <v>21789</v>
      </c>
      <c r="O15" s="25">
        <f t="shared" si="2"/>
        <v>494.14749999999998</v>
      </c>
      <c r="P15" s="26"/>
      <c r="Q15" s="26">
        <v>150</v>
      </c>
      <c r="R15" s="29">
        <f t="shared" si="3"/>
        <v>21144.852500000001</v>
      </c>
      <c r="S15" s="25">
        <f t="shared" si="4"/>
        <v>170.7055</v>
      </c>
      <c r="T15" s="27">
        <f t="shared" si="5"/>
        <v>20.705500000000001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7398</v>
      </c>
      <c r="E16" s="30"/>
      <c r="F16" s="30"/>
      <c r="G16" s="30"/>
      <c r="H16" s="30">
        <v>20</v>
      </c>
      <c r="I16" s="20">
        <v>20</v>
      </c>
      <c r="J16" s="20"/>
      <c r="K16" s="20"/>
      <c r="L16" s="20"/>
      <c r="M16" s="20">
        <f t="shared" si="0"/>
        <v>7578</v>
      </c>
      <c r="N16" s="24">
        <f t="shared" si="1"/>
        <v>11398</v>
      </c>
      <c r="O16" s="25">
        <f t="shared" si="2"/>
        <v>208.39500000000001</v>
      </c>
      <c r="P16" s="26"/>
      <c r="Q16" s="26">
        <v>100</v>
      </c>
      <c r="R16" s="29">
        <f t="shared" si="3"/>
        <v>11089.605</v>
      </c>
      <c r="S16" s="25">
        <f t="shared" si="4"/>
        <v>71.991</v>
      </c>
      <c r="T16" s="27">
        <f t="shared" si="5"/>
        <v>-28.009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5478</v>
      </c>
      <c r="E17" s="30">
        <v>20</v>
      </c>
      <c r="F17" s="30">
        <v>50</v>
      </c>
      <c r="G17" s="30"/>
      <c r="H17" s="30">
        <v>50</v>
      </c>
      <c r="I17" s="20">
        <v>10</v>
      </c>
      <c r="J17" s="20">
        <v>5</v>
      </c>
      <c r="K17" s="20"/>
      <c r="L17" s="20"/>
      <c r="M17" s="20">
        <f t="shared" si="0"/>
        <v>6828</v>
      </c>
      <c r="N17" s="24">
        <f t="shared" si="1"/>
        <v>9693</v>
      </c>
      <c r="O17" s="25">
        <f t="shared" si="2"/>
        <v>187.77</v>
      </c>
      <c r="P17" s="26"/>
      <c r="Q17" s="26">
        <v>65</v>
      </c>
      <c r="R17" s="29">
        <f t="shared" si="3"/>
        <v>9440.23</v>
      </c>
      <c r="S17" s="25">
        <f t="shared" si="4"/>
        <v>64.866</v>
      </c>
      <c r="T17" s="27">
        <f t="shared" si="5"/>
        <v>-0.13400000000000034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10850</v>
      </c>
      <c r="E18" s="30">
        <v>20</v>
      </c>
      <c r="F18" s="30">
        <v>20</v>
      </c>
      <c r="G18" s="30"/>
      <c r="H18" s="30">
        <v>30</v>
      </c>
      <c r="I18" s="20"/>
      <c r="J18" s="20"/>
      <c r="K18" s="20"/>
      <c r="L18" s="20"/>
      <c r="M18" s="20">
        <f t="shared" si="0"/>
        <v>11720</v>
      </c>
      <c r="N18" s="24">
        <f t="shared" si="1"/>
        <v>11720</v>
      </c>
      <c r="O18" s="25">
        <f t="shared" si="2"/>
        <v>322.3</v>
      </c>
      <c r="P18" s="26"/>
      <c r="Q18" s="26">
        <v>100</v>
      </c>
      <c r="R18" s="29">
        <f t="shared" si="3"/>
        <v>11297.7</v>
      </c>
      <c r="S18" s="25">
        <f t="shared" si="4"/>
        <v>111.34</v>
      </c>
      <c r="T18" s="27">
        <f t="shared" si="5"/>
        <v>11.340000000000003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13945</v>
      </c>
      <c r="E19" s="30"/>
      <c r="F19" s="30"/>
      <c r="G19" s="30"/>
      <c r="H19" s="30"/>
      <c r="I19" s="20">
        <v>7</v>
      </c>
      <c r="J19" s="20"/>
      <c r="K19" s="20"/>
      <c r="L19" s="20"/>
      <c r="M19" s="20">
        <f t="shared" si="0"/>
        <v>13945</v>
      </c>
      <c r="N19" s="24">
        <f t="shared" si="1"/>
        <v>15282</v>
      </c>
      <c r="O19" s="25">
        <f t="shared" si="2"/>
        <v>383.48750000000001</v>
      </c>
      <c r="P19" s="26"/>
      <c r="Q19" s="26">
        <v>170</v>
      </c>
      <c r="R19" s="29">
        <f t="shared" si="3"/>
        <v>14728.512500000001</v>
      </c>
      <c r="S19" s="25">
        <f t="shared" si="4"/>
        <v>132.47749999999999</v>
      </c>
      <c r="T19" s="27">
        <f t="shared" si="5"/>
        <v>-37.522500000000008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7302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7302</v>
      </c>
      <c r="N20" s="24">
        <f t="shared" si="1"/>
        <v>8257</v>
      </c>
      <c r="O20" s="25">
        <f t="shared" si="2"/>
        <v>200.80500000000001</v>
      </c>
      <c r="P20" s="26"/>
      <c r="Q20" s="26">
        <v>120</v>
      </c>
      <c r="R20" s="29">
        <f t="shared" si="3"/>
        <v>7936.1949999999997</v>
      </c>
      <c r="S20" s="25">
        <f t="shared" si="4"/>
        <v>69.369</v>
      </c>
      <c r="T20" s="27">
        <f t="shared" si="5"/>
        <v>-50.631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8088</v>
      </c>
      <c r="E21" s="30"/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8638</v>
      </c>
      <c r="N21" s="24">
        <f t="shared" si="1"/>
        <v>8638</v>
      </c>
      <c r="O21" s="25">
        <f t="shared" si="2"/>
        <v>237.54499999999999</v>
      </c>
      <c r="P21" s="26"/>
      <c r="Q21" s="26">
        <v>20</v>
      </c>
      <c r="R21" s="29">
        <f t="shared" si="3"/>
        <v>8380.4549999999999</v>
      </c>
      <c r="S21" s="25">
        <f t="shared" si="4"/>
        <v>82.060999999999993</v>
      </c>
      <c r="T21" s="27">
        <f t="shared" si="5"/>
        <v>62.060999999999993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12383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12383</v>
      </c>
      <c r="N22" s="24">
        <f t="shared" si="1"/>
        <v>12383</v>
      </c>
      <c r="O22" s="25">
        <f t="shared" si="2"/>
        <v>340.53250000000003</v>
      </c>
      <c r="P22" s="26"/>
      <c r="Q22" s="26">
        <v>100</v>
      </c>
      <c r="R22" s="29">
        <f t="shared" si="3"/>
        <v>11942.467500000001</v>
      </c>
      <c r="S22" s="25">
        <f t="shared" si="4"/>
        <v>117.63849999999999</v>
      </c>
      <c r="T22" s="27">
        <f t="shared" si="5"/>
        <v>17.638499999999993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7067</v>
      </c>
      <c r="N23" s="24">
        <f t="shared" si="1"/>
        <v>7067</v>
      </c>
      <c r="O23" s="25">
        <f t="shared" si="2"/>
        <v>194.3425</v>
      </c>
      <c r="P23" s="26"/>
      <c r="Q23" s="26">
        <v>70</v>
      </c>
      <c r="R23" s="29">
        <f t="shared" si="3"/>
        <v>6802.6575000000003</v>
      </c>
      <c r="S23" s="25">
        <f t="shared" si="4"/>
        <v>67.136499999999998</v>
      </c>
      <c r="T23" s="27">
        <f t="shared" si="5"/>
        <v>-2.8635000000000019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12453</v>
      </c>
      <c r="E24" s="30">
        <v>30</v>
      </c>
      <c r="F24" s="30"/>
      <c r="G24" s="30"/>
      <c r="H24" s="30">
        <v>100</v>
      </c>
      <c r="I24" s="20">
        <v>5</v>
      </c>
      <c r="J24" s="20"/>
      <c r="K24" s="20">
        <v>5</v>
      </c>
      <c r="L24" s="20"/>
      <c r="M24" s="20">
        <f t="shared" si="0"/>
        <v>13953</v>
      </c>
      <c r="N24" s="24">
        <f t="shared" si="1"/>
        <v>15818</v>
      </c>
      <c r="O24" s="25">
        <f t="shared" si="2"/>
        <v>383.70749999999998</v>
      </c>
      <c r="P24" s="26"/>
      <c r="Q24" s="26">
        <v>114</v>
      </c>
      <c r="R24" s="29">
        <f t="shared" si="3"/>
        <v>15320.2925</v>
      </c>
      <c r="S24" s="25">
        <f t="shared" si="4"/>
        <v>132.55349999999999</v>
      </c>
      <c r="T24" s="27">
        <f t="shared" si="5"/>
        <v>18.553499999999985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4732</v>
      </c>
      <c r="E25" s="30"/>
      <c r="F25" s="30"/>
      <c r="G25" s="30"/>
      <c r="H25" s="30"/>
      <c r="I25" s="20">
        <v>50</v>
      </c>
      <c r="J25" s="20"/>
      <c r="K25" s="20"/>
      <c r="L25" s="20"/>
      <c r="M25" s="20">
        <f t="shared" si="0"/>
        <v>4732</v>
      </c>
      <c r="N25" s="24">
        <f t="shared" si="1"/>
        <v>14282</v>
      </c>
      <c r="O25" s="25">
        <f t="shared" si="2"/>
        <v>130.13</v>
      </c>
      <c r="P25" s="26"/>
      <c r="Q25" s="26">
        <v>42</v>
      </c>
      <c r="R25" s="29">
        <f t="shared" si="3"/>
        <v>14109.869999999999</v>
      </c>
      <c r="S25" s="25">
        <f t="shared" si="4"/>
        <v>44.954000000000001</v>
      </c>
      <c r="T25" s="27">
        <f t="shared" si="5"/>
        <v>2.9540000000000006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4011</v>
      </c>
      <c r="E26" s="29">
        <v>40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6711</v>
      </c>
      <c r="N26" s="24">
        <f t="shared" si="1"/>
        <v>6711</v>
      </c>
      <c r="O26" s="25">
        <f t="shared" si="2"/>
        <v>184.55250000000001</v>
      </c>
      <c r="P26" s="26"/>
      <c r="Q26" s="26">
        <v>30</v>
      </c>
      <c r="R26" s="29">
        <f t="shared" si="3"/>
        <v>6496.4475000000002</v>
      </c>
      <c r="S26" s="25">
        <f t="shared" si="4"/>
        <v>63.7545</v>
      </c>
      <c r="T26" s="27">
        <f t="shared" si="5"/>
        <v>33.7545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6346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6346</v>
      </c>
      <c r="N27" s="40">
        <f t="shared" si="1"/>
        <v>6346</v>
      </c>
      <c r="O27" s="25">
        <f t="shared" si="2"/>
        <v>174.51500000000001</v>
      </c>
      <c r="P27" s="41"/>
      <c r="Q27" s="41">
        <v>100</v>
      </c>
      <c r="R27" s="29">
        <f t="shared" si="3"/>
        <v>6071.4849999999997</v>
      </c>
      <c r="S27" s="42">
        <f t="shared" si="4"/>
        <v>60.286999999999999</v>
      </c>
      <c r="T27" s="43">
        <f t="shared" si="5"/>
        <v>-39.713000000000001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199289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10</v>
      </c>
      <c r="H28" s="45">
        <f t="shared" si="7"/>
        <v>530</v>
      </c>
      <c r="I28" s="45">
        <f t="shared" si="7"/>
        <v>133</v>
      </c>
      <c r="J28" s="45">
        <f t="shared" si="7"/>
        <v>8</v>
      </c>
      <c r="K28" s="45">
        <f t="shared" si="7"/>
        <v>5</v>
      </c>
      <c r="L28" s="45">
        <f t="shared" si="7"/>
        <v>0</v>
      </c>
      <c r="M28" s="45">
        <f t="shared" si="7"/>
        <v>210249</v>
      </c>
      <c r="N28" s="45">
        <f t="shared" si="7"/>
        <v>238090</v>
      </c>
      <c r="O28" s="46">
        <f t="shared" si="7"/>
        <v>5781.8475000000017</v>
      </c>
      <c r="P28" s="45">
        <f t="shared" si="7"/>
        <v>0</v>
      </c>
      <c r="Q28" s="45">
        <f t="shared" si="7"/>
        <v>1792</v>
      </c>
      <c r="R28" s="45">
        <f t="shared" si="7"/>
        <v>230516.15250000003</v>
      </c>
      <c r="S28" s="45">
        <f t="shared" si="7"/>
        <v>1997.3654999999999</v>
      </c>
      <c r="T28" s="47">
        <f t="shared" si="7"/>
        <v>205.36549999999991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485165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6" activePane="bottomLeft" state="frozen"/>
      <selection pane="bottomLeft" activeCell="T28" sqref="T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'27'!D29</f>
        <v>485165</v>
      </c>
      <c r="E4" s="2">
        <f>'27'!E29</f>
        <v>7980</v>
      </c>
      <c r="F4" s="2">
        <f>'27'!F29</f>
        <v>13890</v>
      </c>
      <c r="G4" s="2">
        <f>'27'!G29</f>
        <v>150</v>
      </c>
      <c r="H4" s="2">
        <f>'27'!H29</f>
        <v>32710</v>
      </c>
      <c r="I4" s="2">
        <f>'27'!I29</f>
        <v>1023</v>
      </c>
      <c r="J4" s="2">
        <f>'27'!J29</f>
        <v>672</v>
      </c>
      <c r="K4" s="2">
        <f>'27'!K29</f>
        <v>477</v>
      </c>
      <c r="L4" s="2">
        <f>'27'!L29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8045</v>
      </c>
      <c r="E7" s="22">
        <v>100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11045</v>
      </c>
      <c r="N7" s="24">
        <f>D7+E7*20+F7*10+G7*9+H7*9+I7*191+J7*191+K7*182+L7*100</f>
        <v>11045</v>
      </c>
      <c r="O7" s="25">
        <f>M7*2.75%</f>
        <v>303.73750000000001</v>
      </c>
      <c r="P7" s="26"/>
      <c r="Q7" s="26">
        <v>90</v>
      </c>
      <c r="R7" s="24">
        <f>M7-(M7*2.75%)+I7*191+J7*191+K7*182+L7*100-Q7</f>
        <v>10651.262500000001</v>
      </c>
      <c r="S7" s="25">
        <f>M7*0.95%</f>
        <v>104.92749999999999</v>
      </c>
      <c r="T7" s="27">
        <f>S7-Q7</f>
        <v>14.927499999999995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5193</v>
      </c>
      <c r="E8" s="30"/>
      <c r="F8" s="30">
        <v>90</v>
      </c>
      <c r="G8" s="30"/>
      <c r="H8" s="30">
        <v>110</v>
      </c>
      <c r="I8" s="20">
        <v>2</v>
      </c>
      <c r="J8" s="20">
        <v>1</v>
      </c>
      <c r="K8" s="20">
        <v>3</v>
      </c>
      <c r="L8" s="20"/>
      <c r="M8" s="20">
        <f t="shared" ref="M8:M27" si="0">D8+E8*20+F8*10+G8*9+H8*9</f>
        <v>7083</v>
      </c>
      <c r="N8" s="24">
        <f t="shared" ref="N8:N27" si="1">D8+E8*20+F8*10+G8*9+H8*9+I8*191+J8*191+K8*182+L8*100</f>
        <v>8202</v>
      </c>
      <c r="O8" s="25">
        <f t="shared" ref="O8:O27" si="2">M8*2.75%</f>
        <v>194.7825</v>
      </c>
      <c r="P8" s="26"/>
      <c r="Q8" s="26">
        <v>86</v>
      </c>
      <c r="R8" s="24">
        <f t="shared" ref="R8:R27" si="3">M8-(M8*2.75%)+I8*191+J8*191+K8*182+L8*100-Q8</f>
        <v>7921.2174999999997</v>
      </c>
      <c r="S8" s="25">
        <f t="shared" ref="S8:S27" si="4">M8*0.95%</f>
        <v>67.288499999999999</v>
      </c>
      <c r="T8" s="27">
        <f t="shared" ref="T8:T27" si="5">S8-Q8</f>
        <v>-18.711500000000001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12162</v>
      </c>
      <c r="E9" s="30">
        <v>30</v>
      </c>
      <c r="F9" s="30">
        <v>70</v>
      </c>
      <c r="G9" s="30"/>
      <c r="H9" s="30">
        <v>200</v>
      </c>
      <c r="I9" s="20">
        <v>6</v>
      </c>
      <c r="J9" s="20"/>
      <c r="K9" s="20">
        <v>5</v>
      </c>
      <c r="L9" s="20"/>
      <c r="M9" s="20">
        <f t="shared" si="0"/>
        <v>15262</v>
      </c>
      <c r="N9" s="24">
        <f t="shared" si="1"/>
        <v>17318</v>
      </c>
      <c r="O9" s="25">
        <f t="shared" si="2"/>
        <v>419.70499999999998</v>
      </c>
      <c r="P9" s="26"/>
      <c r="Q9" s="26">
        <v>138</v>
      </c>
      <c r="R9" s="24">
        <f t="shared" si="3"/>
        <v>16760.294999999998</v>
      </c>
      <c r="S9" s="25">
        <f t="shared" si="4"/>
        <v>144.989</v>
      </c>
      <c r="T9" s="27">
        <f t="shared" si="5"/>
        <v>6.9890000000000043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5646</v>
      </c>
      <c r="E10" s="30"/>
      <c r="F10" s="30"/>
      <c r="G10" s="30"/>
      <c r="H10" s="30">
        <v>20</v>
      </c>
      <c r="I10" s="20"/>
      <c r="J10" s="20">
        <v>3</v>
      </c>
      <c r="K10" s="20">
        <v>1</v>
      </c>
      <c r="L10" s="20"/>
      <c r="M10" s="20">
        <f t="shared" si="0"/>
        <v>5826</v>
      </c>
      <c r="N10" s="24">
        <f t="shared" si="1"/>
        <v>6581</v>
      </c>
      <c r="O10" s="25">
        <f t="shared" si="2"/>
        <v>160.215</v>
      </c>
      <c r="P10" s="26"/>
      <c r="Q10" s="26">
        <v>30</v>
      </c>
      <c r="R10" s="24">
        <f t="shared" si="3"/>
        <v>6390.7849999999999</v>
      </c>
      <c r="S10" s="25">
        <f t="shared" si="4"/>
        <v>55.347000000000001</v>
      </c>
      <c r="T10" s="27">
        <f t="shared" si="5"/>
        <v>25.347000000000001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5406</v>
      </c>
      <c r="E11" s="30"/>
      <c r="F11" s="30"/>
      <c r="G11" s="32"/>
      <c r="H11" s="30">
        <v>10</v>
      </c>
      <c r="I11" s="20">
        <v>6</v>
      </c>
      <c r="J11" s="20"/>
      <c r="K11" s="20"/>
      <c r="L11" s="20"/>
      <c r="M11" s="20">
        <f t="shared" si="0"/>
        <v>5496</v>
      </c>
      <c r="N11" s="24">
        <f t="shared" si="1"/>
        <v>6642</v>
      </c>
      <c r="O11" s="25">
        <f t="shared" si="2"/>
        <v>151.14000000000001</v>
      </c>
      <c r="P11" s="26"/>
      <c r="Q11" s="26">
        <v>41</v>
      </c>
      <c r="R11" s="24">
        <f t="shared" si="3"/>
        <v>6449.86</v>
      </c>
      <c r="S11" s="25">
        <f t="shared" si="4"/>
        <v>52.211999999999996</v>
      </c>
      <c r="T11" s="27">
        <f t="shared" si="5"/>
        <v>11.211999999999996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5073</v>
      </c>
      <c r="N12" s="24">
        <f t="shared" si="1"/>
        <v>5073</v>
      </c>
      <c r="O12" s="25">
        <f t="shared" si="2"/>
        <v>139.50749999999999</v>
      </c>
      <c r="P12" s="26"/>
      <c r="Q12" s="26">
        <v>33</v>
      </c>
      <c r="R12" s="24">
        <f t="shared" si="3"/>
        <v>4900.4925000000003</v>
      </c>
      <c r="S12" s="25">
        <f t="shared" si="4"/>
        <v>48.1935</v>
      </c>
      <c r="T12" s="27">
        <f t="shared" si="5"/>
        <v>15.1935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5370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5370</v>
      </c>
      <c r="N13" s="24">
        <f t="shared" si="1"/>
        <v>5370</v>
      </c>
      <c r="O13" s="25">
        <f t="shared" si="2"/>
        <v>147.67500000000001</v>
      </c>
      <c r="P13" s="26"/>
      <c r="Q13" s="26">
        <v>52</v>
      </c>
      <c r="R13" s="24">
        <f t="shared" si="3"/>
        <v>5170.3249999999998</v>
      </c>
      <c r="S13" s="25">
        <f t="shared" si="4"/>
        <v>51.015000000000001</v>
      </c>
      <c r="T13" s="27">
        <f t="shared" si="5"/>
        <v>-0.98499999999999943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15636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15636</v>
      </c>
      <c r="N14" s="24">
        <f t="shared" si="1"/>
        <v>15636</v>
      </c>
      <c r="O14" s="25">
        <f t="shared" si="2"/>
        <v>429.99</v>
      </c>
      <c r="P14" s="26"/>
      <c r="Q14" s="26">
        <v>146</v>
      </c>
      <c r="R14" s="24">
        <f t="shared" si="3"/>
        <v>15060.01</v>
      </c>
      <c r="S14" s="25">
        <f t="shared" si="4"/>
        <v>148.542</v>
      </c>
      <c r="T14" s="27">
        <f t="shared" si="5"/>
        <v>2.5420000000000016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10351</v>
      </c>
      <c r="E15" s="30">
        <v>30</v>
      </c>
      <c r="F15" s="30">
        <v>110</v>
      </c>
      <c r="G15" s="30"/>
      <c r="H15" s="30">
        <v>60</v>
      </c>
      <c r="I15" s="20"/>
      <c r="J15" s="20"/>
      <c r="K15" s="20"/>
      <c r="L15" s="20"/>
      <c r="M15" s="20">
        <f t="shared" si="0"/>
        <v>12591</v>
      </c>
      <c r="N15" s="24">
        <f t="shared" si="1"/>
        <v>12591</v>
      </c>
      <c r="O15" s="25">
        <f t="shared" si="2"/>
        <v>346.2525</v>
      </c>
      <c r="P15" s="26"/>
      <c r="Q15" s="26">
        <v>100</v>
      </c>
      <c r="R15" s="24">
        <f t="shared" si="3"/>
        <v>12144.747499999999</v>
      </c>
      <c r="S15" s="25">
        <f t="shared" si="4"/>
        <v>119.61449999999999</v>
      </c>
      <c r="T15" s="27">
        <f t="shared" si="5"/>
        <v>19.614499999999992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22025</v>
      </c>
      <c r="E16" s="30">
        <v>50</v>
      </c>
      <c r="F16" s="30"/>
      <c r="G16" s="30">
        <v>60</v>
      </c>
      <c r="H16" s="30">
        <v>100</v>
      </c>
      <c r="I16" s="20">
        <v>4</v>
      </c>
      <c r="J16" s="20"/>
      <c r="K16" s="20"/>
      <c r="L16" s="20"/>
      <c r="M16" s="20">
        <f t="shared" si="0"/>
        <v>24465</v>
      </c>
      <c r="N16" s="24">
        <f t="shared" si="1"/>
        <v>25229</v>
      </c>
      <c r="O16" s="25">
        <f t="shared" si="2"/>
        <v>672.78750000000002</v>
      </c>
      <c r="P16" s="26"/>
      <c r="Q16" s="26">
        <v>355</v>
      </c>
      <c r="R16" s="24">
        <f t="shared" si="3"/>
        <v>24201.212500000001</v>
      </c>
      <c r="S16" s="25">
        <f t="shared" si="4"/>
        <v>232.41749999999999</v>
      </c>
      <c r="T16" s="27">
        <f t="shared" si="5"/>
        <v>-122.58250000000001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6183</v>
      </c>
      <c r="E17" s="30">
        <v>30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8683</v>
      </c>
      <c r="N17" s="24">
        <f t="shared" si="1"/>
        <v>9638</v>
      </c>
      <c r="O17" s="25">
        <f t="shared" si="2"/>
        <v>238.7825</v>
      </c>
      <c r="P17" s="26"/>
      <c r="Q17" s="26">
        <v>80</v>
      </c>
      <c r="R17" s="24">
        <f t="shared" si="3"/>
        <v>9319.2175000000007</v>
      </c>
      <c r="S17" s="25">
        <f t="shared" si="4"/>
        <v>82.488500000000002</v>
      </c>
      <c r="T17" s="27">
        <f t="shared" si="5"/>
        <v>2.4885000000000019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>
        <v>10</v>
      </c>
      <c r="G18" s="30"/>
      <c r="H18" s="30">
        <v>50</v>
      </c>
      <c r="I18" s="20">
        <v>3</v>
      </c>
      <c r="J18" s="20"/>
      <c r="K18" s="20">
        <v>5</v>
      </c>
      <c r="L18" s="20"/>
      <c r="M18" s="20">
        <f t="shared" si="0"/>
        <v>8777</v>
      </c>
      <c r="N18" s="24">
        <f t="shared" si="1"/>
        <v>10260</v>
      </c>
      <c r="O18" s="25">
        <f t="shared" si="2"/>
        <v>241.36750000000001</v>
      </c>
      <c r="P18" s="26"/>
      <c r="Q18" s="26">
        <v>550</v>
      </c>
      <c r="R18" s="24">
        <f t="shared" si="3"/>
        <v>9468.6324999999997</v>
      </c>
      <c r="S18" s="25">
        <f t="shared" si="4"/>
        <v>83.381500000000003</v>
      </c>
      <c r="T18" s="27">
        <f t="shared" si="5"/>
        <v>-466.61849999999998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9427</v>
      </c>
      <c r="E19" s="30">
        <v>80</v>
      </c>
      <c r="F19" s="30">
        <v>100</v>
      </c>
      <c r="G19" s="30"/>
      <c r="H19" s="30">
        <v>100</v>
      </c>
      <c r="I19" s="20">
        <v>21</v>
      </c>
      <c r="J19" s="20"/>
      <c r="K19" s="20">
        <v>5</v>
      </c>
      <c r="L19" s="20"/>
      <c r="M19" s="20">
        <f t="shared" si="0"/>
        <v>12927</v>
      </c>
      <c r="N19" s="24">
        <f t="shared" si="1"/>
        <v>17848</v>
      </c>
      <c r="O19" s="25">
        <f t="shared" si="2"/>
        <v>355.49250000000001</v>
      </c>
      <c r="P19" s="26"/>
      <c r="Q19" s="26">
        <v>170</v>
      </c>
      <c r="R19" s="24">
        <f t="shared" si="3"/>
        <v>17322.5075</v>
      </c>
      <c r="S19" s="25">
        <f t="shared" si="4"/>
        <v>122.8065</v>
      </c>
      <c r="T19" s="27">
        <f t="shared" si="5"/>
        <v>-47.1935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6813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6813</v>
      </c>
      <c r="N20" s="24">
        <f t="shared" si="1"/>
        <v>7768</v>
      </c>
      <c r="O20" s="25">
        <f t="shared" si="2"/>
        <v>187.35749999999999</v>
      </c>
      <c r="P20" s="26"/>
      <c r="Q20" s="26">
        <v>120</v>
      </c>
      <c r="R20" s="24">
        <f t="shared" si="3"/>
        <v>7460.6424999999999</v>
      </c>
      <c r="S20" s="25">
        <f t="shared" si="4"/>
        <v>64.723500000000001</v>
      </c>
      <c r="T20" s="27">
        <f t="shared" si="5"/>
        <v>-55.276499999999999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5928</v>
      </c>
      <c r="E21" s="30"/>
      <c r="F21" s="30"/>
      <c r="G21" s="30"/>
      <c r="H21" s="30">
        <v>10</v>
      </c>
      <c r="I21" s="20"/>
      <c r="J21" s="20"/>
      <c r="K21" s="20"/>
      <c r="L21" s="20"/>
      <c r="M21" s="20">
        <f t="shared" si="0"/>
        <v>6018</v>
      </c>
      <c r="N21" s="24">
        <f t="shared" si="1"/>
        <v>6018</v>
      </c>
      <c r="O21" s="25">
        <f t="shared" si="2"/>
        <v>165.495</v>
      </c>
      <c r="P21" s="26"/>
      <c r="Q21" s="26">
        <v>10</v>
      </c>
      <c r="R21" s="24">
        <f t="shared" si="3"/>
        <v>5842.5050000000001</v>
      </c>
      <c r="S21" s="25">
        <f t="shared" si="4"/>
        <v>57.170999999999999</v>
      </c>
      <c r="T21" s="27">
        <f t="shared" si="5"/>
        <v>47.170999999999999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19922</v>
      </c>
      <c r="E22" s="30"/>
      <c r="F22" s="30">
        <v>60</v>
      </c>
      <c r="G22" s="20"/>
      <c r="H22" s="30"/>
      <c r="I22" s="20"/>
      <c r="J22" s="20"/>
      <c r="K22" s="20"/>
      <c r="L22" s="20"/>
      <c r="M22" s="20">
        <f t="shared" si="0"/>
        <v>20522</v>
      </c>
      <c r="N22" s="24">
        <f t="shared" si="1"/>
        <v>20522</v>
      </c>
      <c r="O22" s="25">
        <f t="shared" si="2"/>
        <v>564.35500000000002</v>
      </c>
      <c r="P22" s="26"/>
      <c r="Q22" s="26">
        <v>530</v>
      </c>
      <c r="R22" s="24">
        <f t="shared" si="3"/>
        <v>19427.645</v>
      </c>
      <c r="S22" s="25">
        <f t="shared" si="4"/>
        <v>194.959</v>
      </c>
      <c r="T22" s="27">
        <f t="shared" si="5"/>
        <v>-335.041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7423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7423</v>
      </c>
      <c r="N23" s="24">
        <f t="shared" si="1"/>
        <v>7423</v>
      </c>
      <c r="O23" s="25">
        <f t="shared" si="2"/>
        <v>204.13249999999999</v>
      </c>
      <c r="P23" s="26"/>
      <c r="Q23" s="26">
        <v>70</v>
      </c>
      <c r="R23" s="24">
        <f t="shared" si="3"/>
        <v>7148.8675000000003</v>
      </c>
      <c r="S23" s="25">
        <f t="shared" si="4"/>
        <v>70.518500000000003</v>
      </c>
      <c r="T23" s="27">
        <f t="shared" si="5"/>
        <v>0.51850000000000307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25528</v>
      </c>
      <c r="E24" s="30">
        <v>100</v>
      </c>
      <c r="F24" s="30">
        <v>100</v>
      </c>
      <c r="G24" s="30"/>
      <c r="H24" s="30">
        <v>20</v>
      </c>
      <c r="I24" s="20">
        <v>10</v>
      </c>
      <c r="J24" s="20"/>
      <c r="K24" s="20"/>
      <c r="L24" s="20"/>
      <c r="M24" s="20">
        <f t="shared" si="0"/>
        <v>28708</v>
      </c>
      <c r="N24" s="24">
        <f t="shared" si="1"/>
        <v>30618</v>
      </c>
      <c r="O24" s="25">
        <f t="shared" si="2"/>
        <v>789.47</v>
      </c>
      <c r="P24" s="26"/>
      <c r="Q24" s="26">
        <v>129</v>
      </c>
      <c r="R24" s="24">
        <f t="shared" si="3"/>
        <v>29699.53</v>
      </c>
      <c r="S24" s="25">
        <f t="shared" si="4"/>
        <v>272.726</v>
      </c>
      <c r="T24" s="27">
        <f t="shared" si="5"/>
        <v>143.726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/>
      <c r="Q25" s="26">
        <v>75</v>
      </c>
      <c r="R25" s="24">
        <f t="shared" si="3"/>
        <v>8124.1474999999991</v>
      </c>
      <c r="S25" s="25">
        <f t="shared" si="4"/>
        <v>80.094499999999996</v>
      </c>
      <c r="T25" s="27">
        <f t="shared" si="5"/>
        <v>5.0944999999999965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8841</v>
      </c>
      <c r="E26" s="29"/>
      <c r="F26" s="30"/>
      <c r="G26" s="30"/>
      <c r="H26" s="30"/>
      <c r="I26" s="20">
        <v>23</v>
      </c>
      <c r="J26" s="20"/>
      <c r="K26" s="20"/>
      <c r="L26" s="20"/>
      <c r="M26" s="20">
        <f t="shared" si="0"/>
        <v>8841</v>
      </c>
      <c r="N26" s="24">
        <f t="shared" si="1"/>
        <v>13234</v>
      </c>
      <c r="O26" s="25">
        <f t="shared" si="2"/>
        <v>243.1275</v>
      </c>
      <c r="P26" s="26"/>
      <c r="Q26" s="26">
        <v>90</v>
      </c>
      <c r="R26" s="24">
        <f t="shared" si="3"/>
        <v>12900.872499999999</v>
      </c>
      <c r="S26" s="25">
        <f t="shared" si="4"/>
        <v>83.989499999999992</v>
      </c>
      <c r="T26" s="27">
        <f t="shared" si="5"/>
        <v>-6.0105000000000075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4771</v>
      </c>
      <c r="E27" s="38"/>
      <c r="F27" s="39"/>
      <c r="G27" s="39"/>
      <c r="H27" s="39"/>
      <c r="I27" s="31">
        <v>10</v>
      </c>
      <c r="J27" s="31">
        <v>5</v>
      </c>
      <c r="K27" s="31"/>
      <c r="L27" s="31"/>
      <c r="M27" s="31">
        <f t="shared" si="0"/>
        <v>4771</v>
      </c>
      <c r="N27" s="40">
        <f t="shared" si="1"/>
        <v>7636</v>
      </c>
      <c r="O27" s="25">
        <f t="shared" si="2"/>
        <v>131.20250000000001</v>
      </c>
      <c r="P27" s="41"/>
      <c r="Q27" s="41">
        <v>100</v>
      </c>
      <c r="R27" s="24">
        <f t="shared" si="3"/>
        <v>7404.7974999999997</v>
      </c>
      <c r="S27" s="42">
        <f t="shared" si="4"/>
        <v>45.3245</v>
      </c>
      <c r="T27" s="43">
        <f t="shared" si="5"/>
        <v>-54.6755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206401</v>
      </c>
      <c r="E28" s="45">
        <f t="shared" si="6"/>
        <v>420</v>
      </c>
      <c r="F28" s="45">
        <f t="shared" ref="F28:T28" si="7">SUM(F7:F27)</f>
        <v>740</v>
      </c>
      <c r="G28" s="45">
        <f t="shared" si="7"/>
        <v>60</v>
      </c>
      <c r="H28" s="45">
        <f t="shared" si="7"/>
        <v>780</v>
      </c>
      <c r="I28" s="45">
        <f t="shared" si="7"/>
        <v>95</v>
      </c>
      <c r="J28" s="45">
        <f t="shared" si="7"/>
        <v>9</v>
      </c>
      <c r="K28" s="45">
        <f t="shared" si="7"/>
        <v>19</v>
      </c>
      <c r="L28" s="45">
        <f t="shared" si="7"/>
        <v>0</v>
      </c>
      <c r="M28" s="45">
        <f t="shared" si="7"/>
        <v>229761</v>
      </c>
      <c r="N28" s="45">
        <f t="shared" si="7"/>
        <v>253083</v>
      </c>
      <c r="O28" s="46">
        <f t="shared" si="7"/>
        <v>6318.4274999999998</v>
      </c>
      <c r="P28" s="45">
        <f t="shared" si="7"/>
        <v>0</v>
      </c>
      <c r="Q28" s="45">
        <f t="shared" si="7"/>
        <v>2995</v>
      </c>
      <c r="R28" s="45">
        <f t="shared" si="7"/>
        <v>243769.57249999995</v>
      </c>
      <c r="S28" s="45">
        <f t="shared" si="7"/>
        <v>2182.7295000000004</v>
      </c>
      <c r="T28" s="47">
        <f t="shared" si="7"/>
        <v>-812.27049999999986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590452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'28'!D29</f>
        <v>590452</v>
      </c>
      <c r="E4" s="2">
        <f>'28'!E29</f>
        <v>7560</v>
      </c>
      <c r="F4" s="2">
        <f>'28'!F29</f>
        <v>13150</v>
      </c>
      <c r="G4" s="2">
        <f>'28'!G29</f>
        <v>90</v>
      </c>
      <c r="H4" s="2">
        <f>'28'!H29</f>
        <v>31930</v>
      </c>
      <c r="I4" s="2">
        <f>'28'!I29</f>
        <v>928</v>
      </c>
      <c r="J4" s="2">
        <f>'28'!J29</f>
        <v>663</v>
      </c>
      <c r="K4" s="2">
        <f>'28'!K29</f>
        <v>458</v>
      </c>
      <c r="L4" s="2">
        <f>'28'!L29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6067</v>
      </c>
      <c r="E7" s="22"/>
      <c r="F7" s="22">
        <v>20</v>
      </c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7167</v>
      </c>
      <c r="N7" s="24">
        <f>D7+E7*20+F7*10+G7*9+H7*9+I7*191+J7*191+K7*182+L7*100</f>
        <v>8122</v>
      </c>
      <c r="O7" s="25">
        <f>M7*2.75%</f>
        <v>197.0925</v>
      </c>
      <c r="P7" s="26"/>
      <c r="Q7" s="26">
        <v>60</v>
      </c>
      <c r="R7" s="24">
        <f>M7-(M7*2.75%)+I7*191+J7*191+K7*182+L7*100-Q7</f>
        <v>7864.9075000000003</v>
      </c>
      <c r="S7" s="25">
        <f>M7*0.95%</f>
        <v>68.086500000000001</v>
      </c>
      <c r="T7" s="27">
        <f>S7-Q7</f>
        <v>8.0865000000000009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4198</v>
      </c>
      <c r="E8" s="30">
        <v>150</v>
      </c>
      <c r="F8" s="30">
        <v>200</v>
      </c>
      <c r="G8" s="30"/>
      <c r="H8" s="30">
        <v>250</v>
      </c>
      <c r="I8" s="20">
        <v>15</v>
      </c>
      <c r="J8" s="20"/>
      <c r="K8" s="20"/>
      <c r="L8" s="20"/>
      <c r="M8" s="20">
        <f t="shared" ref="M8:M27" si="0">D8+E8*20+F8*10+G8*9+H8*9</f>
        <v>11448</v>
      </c>
      <c r="N8" s="24">
        <f t="shared" ref="N8:N27" si="1">D8+E8*20+F8*10+G8*9+H8*9+I8*191+J8*191+K8*182+L8*100</f>
        <v>14313</v>
      </c>
      <c r="O8" s="25">
        <f t="shared" ref="O8:O27" si="2">M8*2.75%</f>
        <v>314.82</v>
      </c>
      <c r="P8" s="26"/>
      <c r="Q8" s="26">
        <v>83</v>
      </c>
      <c r="R8" s="24">
        <f t="shared" ref="R8:R27" si="3">M8-(M8*2.75%)+I8*191+J8*191+K8*182+L8*100-Q8</f>
        <v>13915.18</v>
      </c>
      <c r="S8" s="25">
        <f t="shared" ref="S8:S27" si="4">M8*0.95%</f>
        <v>108.756</v>
      </c>
      <c r="T8" s="27">
        <f t="shared" ref="T8:T27" si="5">S8-Q8</f>
        <v>25.756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11116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11116</v>
      </c>
      <c r="N9" s="24">
        <f t="shared" si="1"/>
        <v>11116</v>
      </c>
      <c r="O9" s="25">
        <f t="shared" si="2"/>
        <v>305.69</v>
      </c>
      <c r="P9" s="26"/>
      <c r="Q9" s="26">
        <v>100</v>
      </c>
      <c r="R9" s="24">
        <f t="shared" si="3"/>
        <v>10710.31</v>
      </c>
      <c r="S9" s="25">
        <f t="shared" si="4"/>
        <v>105.602</v>
      </c>
      <c r="T9" s="27">
        <f t="shared" si="5"/>
        <v>5.6020000000000039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>
        <v>50</v>
      </c>
      <c r="I10" s="20"/>
      <c r="J10" s="20">
        <v>2</v>
      </c>
      <c r="K10" s="20"/>
      <c r="L10" s="20"/>
      <c r="M10" s="20">
        <f t="shared" si="0"/>
        <v>3536</v>
      </c>
      <c r="N10" s="24">
        <f t="shared" si="1"/>
        <v>3918</v>
      </c>
      <c r="O10" s="25">
        <f t="shared" si="2"/>
        <v>97.24</v>
      </c>
      <c r="P10" s="26"/>
      <c r="Q10" s="26">
        <v>30</v>
      </c>
      <c r="R10" s="24">
        <f t="shared" si="3"/>
        <v>3790.76</v>
      </c>
      <c r="S10" s="25">
        <f t="shared" si="4"/>
        <v>33.591999999999999</v>
      </c>
      <c r="T10" s="27">
        <f t="shared" si="5"/>
        <v>3.5919999999999987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3602</v>
      </c>
      <c r="E11" s="30"/>
      <c r="F11" s="30"/>
      <c r="G11" s="32"/>
      <c r="H11" s="30">
        <v>250</v>
      </c>
      <c r="I11" s="20">
        <v>2</v>
      </c>
      <c r="J11" s="20"/>
      <c r="K11" s="20"/>
      <c r="L11" s="20"/>
      <c r="M11" s="20">
        <f t="shared" si="0"/>
        <v>5852</v>
      </c>
      <c r="N11" s="24">
        <f t="shared" si="1"/>
        <v>6234</v>
      </c>
      <c r="O11" s="25">
        <f t="shared" si="2"/>
        <v>160.93</v>
      </c>
      <c r="P11" s="26"/>
      <c r="Q11" s="26">
        <v>33</v>
      </c>
      <c r="R11" s="24">
        <f t="shared" si="3"/>
        <v>6040.07</v>
      </c>
      <c r="S11" s="25">
        <f t="shared" si="4"/>
        <v>55.594000000000001</v>
      </c>
      <c r="T11" s="27">
        <f t="shared" si="5"/>
        <v>22.594000000000001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7332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7332</v>
      </c>
      <c r="N12" s="24">
        <f t="shared" si="1"/>
        <v>7332</v>
      </c>
      <c r="O12" s="25">
        <f t="shared" si="2"/>
        <v>201.63</v>
      </c>
      <c r="P12" s="26"/>
      <c r="Q12" s="26">
        <v>30</v>
      </c>
      <c r="R12" s="24">
        <f t="shared" si="3"/>
        <v>7100.37</v>
      </c>
      <c r="S12" s="25">
        <f t="shared" si="4"/>
        <v>69.653999999999996</v>
      </c>
      <c r="T12" s="27">
        <f t="shared" si="5"/>
        <v>39.653999999999996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4219</v>
      </c>
      <c r="N13" s="24">
        <f t="shared" si="1"/>
        <v>4219</v>
      </c>
      <c r="O13" s="25">
        <f t="shared" si="2"/>
        <v>116.02249999999999</v>
      </c>
      <c r="P13" s="26"/>
      <c r="Q13" s="26">
        <v>55</v>
      </c>
      <c r="R13" s="24">
        <f t="shared" si="3"/>
        <v>4047.9775</v>
      </c>
      <c r="S13" s="25">
        <f t="shared" si="4"/>
        <v>40.080500000000001</v>
      </c>
      <c r="T13" s="27">
        <f t="shared" si="5"/>
        <v>-14.919499999999999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9372</v>
      </c>
      <c r="E14" s="30">
        <v>500</v>
      </c>
      <c r="F14" s="30">
        <v>600</v>
      </c>
      <c r="G14" s="30"/>
      <c r="H14" s="30">
        <v>500</v>
      </c>
      <c r="I14" s="20">
        <v>14</v>
      </c>
      <c r="J14" s="20"/>
      <c r="K14" s="20">
        <v>10</v>
      </c>
      <c r="L14" s="20"/>
      <c r="M14" s="20">
        <f t="shared" si="0"/>
        <v>29872</v>
      </c>
      <c r="N14" s="24">
        <f t="shared" si="1"/>
        <v>34366</v>
      </c>
      <c r="O14" s="25">
        <f t="shared" si="2"/>
        <v>821.48</v>
      </c>
      <c r="P14" s="26"/>
      <c r="Q14" s="26">
        <v>120</v>
      </c>
      <c r="R14" s="24">
        <f t="shared" si="3"/>
        <v>33424.520000000004</v>
      </c>
      <c r="S14" s="25">
        <f t="shared" si="4"/>
        <v>283.78399999999999</v>
      </c>
      <c r="T14" s="27">
        <f t="shared" si="5"/>
        <v>163.78399999999999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28242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28242</v>
      </c>
      <c r="N15" s="24">
        <f t="shared" si="1"/>
        <v>28242</v>
      </c>
      <c r="O15" s="25">
        <f t="shared" si="2"/>
        <v>776.65499999999997</v>
      </c>
      <c r="P15" s="26"/>
      <c r="Q15" s="26">
        <v>180</v>
      </c>
      <c r="R15" s="24">
        <f t="shared" si="3"/>
        <v>27285.345000000001</v>
      </c>
      <c r="S15" s="25">
        <f t="shared" si="4"/>
        <v>268.29899999999998</v>
      </c>
      <c r="T15" s="27">
        <f t="shared" si="5"/>
        <v>88.298999999999978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9504</v>
      </c>
      <c r="E16" s="30"/>
      <c r="F16" s="30">
        <v>100</v>
      </c>
      <c r="G16" s="30"/>
      <c r="H16" s="30">
        <v>100</v>
      </c>
      <c r="J16" s="20"/>
      <c r="K16" s="20"/>
      <c r="L16" s="20"/>
      <c r="M16" s="20">
        <f t="shared" si="0"/>
        <v>11404</v>
      </c>
      <c r="N16" s="24">
        <f t="shared" si="1"/>
        <v>11404</v>
      </c>
      <c r="O16" s="25">
        <f t="shared" si="2"/>
        <v>313.61</v>
      </c>
      <c r="P16" s="26"/>
      <c r="Q16" s="26">
        <v>90</v>
      </c>
      <c r="R16" s="24">
        <f t="shared" si="3"/>
        <v>11000.39</v>
      </c>
      <c r="S16" s="25">
        <f t="shared" si="4"/>
        <v>108.33799999999999</v>
      </c>
      <c r="T16" s="27">
        <f t="shared" si="5"/>
        <v>18.337999999999994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4270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5220</v>
      </c>
      <c r="N17" s="24">
        <f t="shared" si="1"/>
        <v>5220</v>
      </c>
      <c r="O17" s="25">
        <f t="shared" si="2"/>
        <v>143.55000000000001</v>
      </c>
      <c r="P17" s="26"/>
      <c r="Q17" s="26">
        <v>75</v>
      </c>
      <c r="R17" s="24">
        <f t="shared" si="3"/>
        <v>5001.45</v>
      </c>
      <c r="S17" s="25">
        <f t="shared" si="4"/>
        <v>49.589999999999996</v>
      </c>
      <c r="T17" s="27">
        <f t="shared" si="5"/>
        <v>-25.410000000000004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4220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4220</v>
      </c>
      <c r="N18" s="24">
        <f t="shared" si="1"/>
        <v>4220</v>
      </c>
      <c r="O18" s="25">
        <f t="shared" si="2"/>
        <v>116.05</v>
      </c>
      <c r="P18" s="26"/>
      <c r="Q18" s="26">
        <v>100</v>
      </c>
      <c r="R18" s="24">
        <f t="shared" si="3"/>
        <v>4003.95</v>
      </c>
      <c r="S18" s="25">
        <f t="shared" si="4"/>
        <v>40.089999999999996</v>
      </c>
      <c r="T18" s="27">
        <f t="shared" si="5"/>
        <v>-59.910000000000004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10008</v>
      </c>
      <c r="E19" s="30"/>
      <c r="F19" s="30">
        <v>30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11208</v>
      </c>
      <c r="N19" s="24">
        <f t="shared" si="1"/>
        <v>12163</v>
      </c>
      <c r="O19" s="25">
        <f t="shared" si="2"/>
        <v>308.22000000000003</v>
      </c>
      <c r="P19" s="26"/>
      <c r="Q19" s="26">
        <v>570</v>
      </c>
      <c r="R19" s="24">
        <f t="shared" si="3"/>
        <v>11284.78</v>
      </c>
      <c r="S19" s="25">
        <f t="shared" si="4"/>
        <v>106.476</v>
      </c>
      <c r="T19" s="27">
        <f t="shared" si="5"/>
        <v>-463.524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7609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7609</v>
      </c>
      <c r="N20" s="24">
        <f t="shared" si="1"/>
        <v>7609</v>
      </c>
      <c r="O20" s="25">
        <f t="shared" si="2"/>
        <v>209.2475</v>
      </c>
      <c r="P20" s="26"/>
      <c r="Q20" s="26">
        <v>120</v>
      </c>
      <c r="R20" s="24">
        <f t="shared" si="3"/>
        <v>7279.7524999999996</v>
      </c>
      <c r="S20" s="25">
        <f t="shared" si="4"/>
        <v>72.285499999999999</v>
      </c>
      <c r="T20" s="27">
        <f t="shared" si="5"/>
        <v>-47.714500000000001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5812</v>
      </c>
      <c r="E21" s="30"/>
      <c r="F21" s="30"/>
      <c r="G21" s="30"/>
      <c r="H21" s="30"/>
      <c r="I21" s="20"/>
      <c r="J21" s="20"/>
      <c r="K21" s="20">
        <v>1</v>
      </c>
      <c r="L21" s="20"/>
      <c r="M21" s="20">
        <f t="shared" si="0"/>
        <v>5812</v>
      </c>
      <c r="N21" s="24">
        <f t="shared" si="1"/>
        <v>5994</v>
      </c>
      <c r="O21" s="25">
        <f t="shared" si="2"/>
        <v>159.83000000000001</v>
      </c>
      <c r="P21" s="26"/>
      <c r="Q21" s="26">
        <v>10</v>
      </c>
      <c r="R21" s="24">
        <f t="shared" si="3"/>
        <v>5824.17</v>
      </c>
      <c r="S21" s="25">
        <f t="shared" si="4"/>
        <v>55.213999999999999</v>
      </c>
      <c r="T21" s="27">
        <f t="shared" si="5"/>
        <v>45.213999999999999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10028</v>
      </c>
      <c r="N22" s="24">
        <f t="shared" si="1"/>
        <v>10028</v>
      </c>
      <c r="O22" s="25">
        <f t="shared" si="2"/>
        <v>275.77</v>
      </c>
      <c r="P22" s="26"/>
      <c r="Q22" s="26">
        <v>450</v>
      </c>
      <c r="R22" s="24">
        <f t="shared" si="3"/>
        <v>9302.23</v>
      </c>
      <c r="S22" s="25">
        <f t="shared" si="4"/>
        <v>95.265999999999991</v>
      </c>
      <c r="T22" s="27">
        <f t="shared" si="5"/>
        <v>-354.73400000000004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6442</v>
      </c>
      <c r="E23" s="30">
        <v>100</v>
      </c>
      <c r="F23" s="30">
        <v>100</v>
      </c>
      <c r="G23" s="30"/>
      <c r="H23" s="30">
        <v>100</v>
      </c>
      <c r="I23" s="20">
        <v>20</v>
      </c>
      <c r="J23" s="20"/>
      <c r="K23" s="20"/>
      <c r="L23" s="20"/>
      <c r="M23" s="20">
        <f t="shared" si="0"/>
        <v>10342</v>
      </c>
      <c r="N23" s="24">
        <f t="shared" si="1"/>
        <v>14162</v>
      </c>
      <c r="O23" s="25">
        <f t="shared" si="2"/>
        <v>284.40500000000003</v>
      </c>
      <c r="P23" s="26"/>
      <c r="Q23" s="26">
        <v>60</v>
      </c>
      <c r="R23" s="24">
        <f t="shared" si="3"/>
        <v>13817.594999999999</v>
      </c>
      <c r="S23" s="25">
        <f t="shared" si="4"/>
        <v>98.248999999999995</v>
      </c>
      <c r="T23" s="27">
        <f t="shared" si="5"/>
        <v>38.248999999999995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11000</v>
      </c>
      <c r="N24" s="24">
        <f t="shared" si="1"/>
        <v>11000</v>
      </c>
      <c r="O24" s="25">
        <f t="shared" si="2"/>
        <v>302.5</v>
      </c>
      <c r="P24" s="26"/>
      <c r="Q24" s="26">
        <v>98</v>
      </c>
      <c r="R24" s="24">
        <f t="shared" si="3"/>
        <v>10599.5</v>
      </c>
      <c r="S24" s="25">
        <f t="shared" si="4"/>
        <v>104.5</v>
      </c>
      <c r="T24" s="27">
        <f t="shared" si="5"/>
        <v>6.5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40</v>
      </c>
      <c r="R25" s="24">
        <f t="shared" si="3"/>
        <v>3861.67</v>
      </c>
      <c r="S25" s="25">
        <f t="shared" si="4"/>
        <v>38.113999999999997</v>
      </c>
      <c r="T25" s="27">
        <f t="shared" si="5"/>
        <v>-1.8860000000000028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3443</v>
      </c>
      <c r="N26" s="24">
        <f t="shared" si="1"/>
        <v>3443</v>
      </c>
      <c r="O26" s="25">
        <f t="shared" si="2"/>
        <v>94.682500000000005</v>
      </c>
      <c r="P26" s="26"/>
      <c r="Q26" s="26">
        <v>48</v>
      </c>
      <c r="R26" s="24">
        <f t="shared" si="3"/>
        <v>3300.3175000000001</v>
      </c>
      <c r="S26" s="25">
        <f t="shared" si="4"/>
        <v>32.708500000000001</v>
      </c>
      <c r="T26" s="27">
        <f t="shared" si="5"/>
        <v>-15.291499999999999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6093</v>
      </c>
      <c r="E27" s="38"/>
      <c r="F27" s="39"/>
      <c r="G27" s="39"/>
      <c r="H27" s="39"/>
      <c r="I27" s="31">
        <v>5</v>
      </c>
      <c r="J27" s="31"/>
      <c r="K27" s="31">
        <v>5</v>
      </c>
      <c r="L27" s="31"/>
      <c r="M27" s="31">
        <f t="shared" si="0"/>
        <v>6093</v>
      </c>
      <c r="N27" s="40">
        <f t="shared" si="1"/>
        <v>7958</v>
      </c>
      <c r="O27" s="25">
        <f t="shared" si="2"/>
        <v>167.5575</v>
      </c>
      <c r="P27" s="41"/>
      <c r="Q27" s="41">
        <v>100</v>
      </c>
      <c r="R27" s="24">
        <f t="shared" si="3"/>
        <v>7690.4425000000001</v>
      </c>
      <c r="S27" s="42">
        <f t="shared" si="4"/>
        <v>57.883499999999998</v>
      </c>
      <c r="T27" s="43">
        <f t="shared" si="5"/>
        <v>-42.116500000000002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159675</v>
      </c>
      <c r="E28" s="45">
        <f t="shared" si="6"/>
        <v>750</v>
      </c>
      <c r="F28" s="45">
        <f t="shared" ref="F28:T28" si="7">SUM(F7:F27)</f>
        <v>1100</v>
      </c>
      <c r="G28" s="45">
        <f t="shared" si="7"/>
        <v>0</v>
      </c>
      <c r="H28" s="45">
        <f t="shared" si="7"/>
        <v>1500</v>
      </c>
      <c r="I28" s="45">
        <f t="shared" si="7"/>
        <v>66</v>
      </c>
      <c r="J28" s="45">
        <f t="shared" si="7"/>
        <v>2</v>
      </c>
      <c r="K28" s="45">
        <f t="shared" si="7"/>
        <v>16</v>
      </c>
      <c r="L28" s="45">
        <f t="shared" si="7"/>
        <v>0</v>
      </c>
      <c r="M28" s="45">
        <f t="shared" si="7"/>
        <v>199175</v>
      </c>
      <c r="N28" s="45">
        <f t="shared" si="7"/>
        <v>215075</v>
      </c>
      <c r="O28" s="46">
        <f t="shared" si="7"/>
        <v>5477.3125000000009</v>
      </c>
      <c r="P28" s="45">
        <f t="shared" si="7"/>
        <v>0</v>
      </c>
      <c r="Q28" s="45">
        <f t="shared" si="7"/>
        <v>2452</v>
      </c>
      <c r="R28" s="45">
        <f t="shared" si="7"/>
        <v>207145.68750000006</v>
      </c>
      <c r="S28" s="45">
        <f t="shared" si="7"/>
        <v>1892.1624999999995</v>
      </c>
      <c r="T28" s="47">
        <f t="shared" si="7"/>
        <v>-559.83750000000009</v>
      </c>
    </row>
    <row r="29" spans="1:20" ht="15.75" thickBot="1" x14ac:dyDescent="0.3">
      <c r="A29" s="104" t="s">
        <v>45</v>
      </c>
      <c r="B29" s="105"/>
      <c r="C29" s="106"/>
      <c r="D29" s="48">
        <f>D4+D5-D28</f>
        <v>950257</v>
      </c>
      <c r="E29" s="48">
        <f t="shared" ref="E29:L29" si="8">E4+E5-E28</f>
        <v>6810</v>
      </c>
      <c r="F29" s="48">
        <f t="shared" si="8"/>
        <v>12050</v>
      </c>
      <c r="G29" s="48">
        <f t="shared" si="8"/>
        <v>90</v>
      </c>
      <c r="H29" s="48">
        <f t="shared" si="8"/>
        <v>30430</v>
      </c>
      <c r="I29" s="48">
        <f t="shared" si="8"/>
        <v>862</v>
      </c>
      <c r="J29" s="48">
        <f t="shared" si="8"/>
        <v>661</v>
      </c>
      <c r="K29" s="48">
        <f t="shared" si="8"/>
        <v>442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 N16 R16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104" t="s">
        <v>45</v>
      </c>
      <c r="B29" s="105"/>
      <c r="C29" s="106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8" priority="43" operator="equal">
      <formula>212030016606640</formula>
    </cfRule>
  </conditionalFormatting>
  <conditionalFormatting sqref="D29 E4:E6 E28:K29">
    <cfRule type="cellIs" dxfId="1337" priority="41" operator="equal">
      <formula>$E$4</formula>
    </cfRule>
    <cfRule type="cellIs" dxfId="1336" priority="42" operator="equal">
      <formula>2120</formula>
    </cfRule>
  </conditionalFormatting>
  <conditionalFormatting sqref="D29:E29 F4:F6 F28:F29">
    <cfRule type="cellIs" dxfId="1335" priority="39" operator="equal">
      <formula>$F$4</formula>
    </cfRule>
    <cfRule type="cellIs" dxfId="1334" priority="40" operator="equal">
      <formula>300</formula>
    </cfRule>
  </conditionalFormatting>
  <conditionalFormatting sqref="G4:G6 G28:G29">
    <cfRule type="cellIs" dxfId="1333" priority="37" operator="equal">
      <formula>$G$4</formula>
    </cfRule>
    <cfRule type="cellIs" dxfId="1332" priority="38" operator="equal">
      <formula>1660</formula>
    </cfRule>
  </conditionalFormatting>
  <conditionalFormatting sqref="H4:H6 H28:H29">
    <cfRule type="cellIs" dxfId="1331" priority="35" operator="equal">
      <formula>$H$4</formula>
    </cfRule>
    <cfRule type="cellIs" dxfId="1330" priority="36" operator="equal">
      <formula>6640</formula>
    </cfRule>
  </conditionalFormatting>
  <conditionalFormatting sqref="T6:T28">
    <cfRule type="cellIs" dxfId="1329" priority="34" operator="lessThan">
      <formula>0</formula>
    </cfRule>
  </conditionalFormatting>
  <conditionalFormatting sqref="T7:T27">
    <cfRule type="cellIs" dxfId="1328" priority="31" operator="lessThan">
      <formula>0</formula>
    </cfRule>
    <cfRule type="cellIs" dxfId="1327" priority="32" operator="lessThan">
      <formula>0</formula>
    </cfRule>
    <cfRule type="cellIs" dxfId="1326" priority="33" operator="lessThan">
      <formula>0</formula>
    </cfRule>
  </conditionalFormatting>
  <conditionalFormatting sqref="E4:E6 E28:K28">
    <cfRule type="cellIs" dxfId="1325" priority="30" operator="equal">
      <formula>$E$4</formula>
    </cfRule>
  </conditionalFormatting>
  <conditionalFormatting sqref="D28:D29 D6 D4:M4">
    <cfRule type="cellIs" dxfId="1324" priority="29" operator="equal">
      <formula>$D$4</formula>
    </cfRule>
  </conditionalFormatting>
  <conditionalFormatting sqref="I4:I6 I28:I29">
    <cfRule type="cellIs" dxfId="1323" priority="28" operator="equal">
      <formula>$I$4</formula>
    </cfRule>
  </conditionalFormatting>
  <conditionalFormatting sqref="J4:J6 J28:J29">
    <cfRule type="cellIs" dxfId="1322" priority="27" operator="equal">
      <formula>$J$4</formula>
    </cfRule>
  </conditionalFormatting>
  <conditionalFormatting sqref="K4:K6 K28:K29">
    <cfRule type="cellIs" dxfId="1321" priority="26" operator="equal">
      <formula>$K$4</formula>
    </cfRule>
  </conditionalFormatting>
  <conditionalFormatting sqref="M4:M6">
    <cfRule type="cellIs" dxfId="1320" priority="25" operator="equal">
      <formula>$L$4</formula>
    </cfRule>
  </conditionalFormatting>
  <conditionalFormatting sqref="T7:T28">
    <cfRule type="cellIs" dxfId="1319" priority="22" operator="lessThan">
      <formula>0</formula>
    </cfRule>
    <cfRule type="cellIs" dxfId="1318" priority="23" operator="lessThan">
      <formula>0</formula>
    </cfRule>
    <cfRule type="cellIs" dxfId="1317" priority="24" operator="lessThan">
      <formula>0</formula>
    </cfRule>
  </conditionalFormatting>
  <conditionalFormatting sqref="D5:K5">
    <cfRule type="cellIs" dxfId="1316" priority="21" operator="greaterThan">
      <formula>0</formula>
    </cfRule>
  </conditionalFormatting>
  <conditionalFormatting sqref="T6:T28">
    <cfRule type="cellIs" dxfId="1315" priority="20" operator="lessThan">
      <formula>0</formula>
    </cfRule>
  </conditionalFormatting>
  <conditionalFormatting sqref="T7:T27">
    <cfRule type="cellIs" dxfId="1314" priority="17" operator="lessThan">
      <formula>0</formula>
    </cfRule>
    <cfRule type="cellIs" dxfId="1313" priority="18" operator="lessThan">
      <formula>0</formula>
    </cfRule>
    <cfRule type="cellIs" dxfId="1312" priority="19" operator="lessThan">
      <formula>0</formula>
    </cfRule>
  </conditionalFormatting>
  <conditionalFormatting sqref="T7:T28">
    <cfRule type="cellIs" dxfId="1311" priority="14" operator="lessThan">
      <formula>0</formula>
    </cfRule>
    <cfRule type="cellIs" dxfId="1310" priority="15" operator="lessThan">
      <formula>0</formula>
    </cfRule>
    <cfRule type="cellIs" dxfId="1309" priority="16" operator="lessThan">
      <formula>0</formula>
    </cfRule>
  </conditionalFormatting>
  <conditionalFormatting sqref="D5:K5">
    <cfRule type="cellIs" dxfId="1308" priority="13" operator="greaterThan">
      <formula>0</formula>
    </cfRule>
  </conditionalFormatting>
  <conditionalFormatting sqref="L4 L6 L28:L29">
    <cfRule type="cellIs" dxfId="1307" priority="12" operator="equal">
      <formula>$L$4</formula>
    </cfRule>
  </conditionalFormatting>
  <conditionalFormatting sqref="D7:S7">
    <cfRule type="cellIs" dxfId="1306" priority="11" operator="greaterThan">
      <formula>0</formula>
    </cfRule>
  </conditionalFormatting>
  <conditionalFormatting sqref="D9:S9">
    <cfRule type="cellIs" dxfId="1305" priority="10" operator="greaterThan">
      <formula>0</formula>
    </cfRule>
  </conditionalFormatting>
  <conditionalFormatting sqref="D11:S11">
    <cfRule type="cellIs" dxfId="1304" priority="9" operator="greaterThan">
      <formula>0</formula>
    </cfRule>
  </conditionalFormatting>
  <conditionalFormatting sqref="D13:S13">
    <cfRule type="cellIs" dxfId="1303" priority="8" operator="greaterThan">
      <formula>0</formula>
    </cfRule>
  </conditionalFormatting>
  <conditionalFormatting sqref="D15:S15">
    <cfRule type="cellIs" dxfId="1302" priority="7" operator="greaterThan">
      <formula>0</formula>
    </cfRule>
  </conditionalFormatting>
  <conditionalFormatting sqref="D17:S17">
    <cfRule type="cellIs" dxfId="1301" priority="6" operator="greaterThan">
      <formula>0</formula>
    </cfRule>
  </conditionalFormatting>
  <conditionalFormatting sqref="D19:S19">
    <cfRule type="cellIs" dxfId="1300" priority="5" operator="greaterThan">
      <formula>0</formula>
    </cfRule>
  </conditionalFormatting>
  <conditionalFormatting sqref="D21:S21">
    <cfRule type="cellIs" dxfId="1299" priority="4" operator="greaterThan">
      <formula>0</formula>
    </cfRule>
  </conditionalFormatting>
  <conditionalFormatting sqref="D23:S23">
    <cfRule type="cellIs" dxfId="1298" priority="3" operator="greaterThan">
      <formula>0</formula>
    </cfRule>
  </conditionalFormatting>
  <conditionalFormatting sqref="D25:S25">
    <cfRule type="cellIs" dxfId="1297" priority="2" operator="greaterThan">
      <formula>0</formula>
    </cfRule>
  </conditionalFormatting>
  <conditionalFormatting sqref="D27:S27">
    <cfRule type="cellIs" dxfId="129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zoomScaleNormal="100" workbookViewId="0">
      <pane ySplit="6" topLeftCell="A19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84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'29'!D29</f>
        <v>950257</v>
      </c>
      <c r="E4" s="2">
        <f>'29'!E29</f>
        <v>6810</v>
      </c>
      <c r="F4" s="2">
        <f>'29'!F29</f>
        <v>12050</v>
      </c>
      <c r="G4" s="2">
        <f>'29'!G29</f>
        <v>90</v>
      </c>
      <c r="H4" s="2">
        <f>'29'!H29</f>
        <v>30430</v>
      </c>
      <c r="I4" s="2">
        <f>'29'!I29</f>
        <v>862</v>
      </c>
      <c r="J4" s="2">
        <f>'29'!J29</f>
        <v>661</v>
      </c>
      <c r="K4" s="2">
        <f>'29'!K29</f>
        <v>442</v>
      </c>
      <c r="L4" s="2">
        <f>'29'!L29</f>
        <v>5</v>
      </c>
      <c r="M4" s="3"/>
      <c r="N4" s="116"/>
      <c r="O4" s="116"/>
      <c r="P4" s="116"/>
      <c r="Q4" s="116"/>
      <c r="R4" s="116"/>
      <c r="S4" s="116"/>
      <c r="T4" s="117"/>
      <c r="U4" s="127"/>
      <c r="V4" s="76"/>
    </row>
    <row r="5" spans="1:22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7"/>
      <c r="U5" s="127"/>
      <c r="V5" s="7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85</v>
      </c>
      <c r="V6" s="54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20915</v>
      </c>
      <c r="E7" s="22">
        <v>10</v>
      </c>
      <c r="F7" s="22">
        <v>10</v>
      </c>
      <c r="G7" s="22"/>
      <c r="H7" s="22"/>
      <c r="I7" s="23"/>
      <c r="J7" s="23"/>
      <c r="K7" s="23"/>
      <c r="L7" s="23"/>
      <c r="M7" s="20">
        <f>D7+E7*20+F7*10+G7*9+H7*9</f>
        <v>21215</v>
      </c>
      <c r="N7" s="24">
        <f>D7+E7*20+F7*10+G7*9+H7*9+I7*191+J7*191+K7*182+L7*100</f>
        <v>21215</v>
      </c>
      <c r="O7" s="25">
        <f>M7*2.75%</f>
        <v>583.41250000000002</v>
      </c>
      <c r="P7" s="26"/>
      <c r="Q7" s="26">
        <v>100</v>
      </c>
      <c r="R7" s="24">
        <f>M7-(M7*2.75%)+I7*191+J7*191+K7*182+L7*100-Q7</f>
        <v>20531.587500000001</v>
      </c>
      <c r="S7" s="25">
        <f>M7*0.95%</f>
        <v>201.54249999999999</v>
      </c>
      <c r="T7" s="55">
        <f>S7-Q7</f>
        <v>101.54249999999999</v>
      </c>
      <c r="U7" s="127">
        <v>117</v>
      </c>
      <c r="V7" s="58">
        <f>R7-U7</f>
        <v>20414.587500000001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22250</v>
      </c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26750</v>
      </c>
      <c r="N8" s="24">
        <f t="shared" ref="N8:N27" si="1">D8+E8*20+F8*10+G8*9+H8*9+I8*191+J8*191+K8*182+L8*100</f>
        <v>26750</v>
      </c>
      <c r="O8" s="25">
        <f t="shared" ref="O8:O27" si="2">M8*2.75%</f>
        <v>735.625</v>
      </c>
      <c r="P8" s="26"/>
      <c r="Q8" s="26">
        <v>166</v>
      </c>
      <c r="R8" s="24">
        <f t="shared" ref="R8:R27" si="3">M8-(M8*2.75%)+I8*191+J8*191+K8*182+L8*100-Q8</f>
        <v>25848.375</v>
      </c>
      <c r="S8" s="25">
        <f t="shared" ref="S8:S27" si="4">M8*0.95%</f>
        <v>254.125</v>
      </c>
      <c r="T8" s="55">
        <f t="shared" ref="T8:T27" si="5">S8-Q8</f>
        <v>88.125</v>
      </c>
      <c r="U8" s="127">
        <v>108</v>
      </c>
      <c r="V8" s="58">
        <f t="shared" ref="V8:V27" si="6">R8-U8</f>
        <v>25740.375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21093</v>
      </c>
      <c r="E9" s="30">
        <v>30</v>
      </c>
      <c r="F9" s="30"/>
      <c r="G9" s="30"/>
      <c r="H9" s="30"/>
      <c r="I9" s="20">
        <v>11</v>
      </c>
      <c r="J9" s="20"/>
      <c r="K9" s="20"/>
      <c r="L9" s="20"/>
      <c r="M9" s="20">
        <f t="shared" si="0"/>
        <v>21693</v>
      </c>
      <c r="N9" s="24">
        <f t="shared" si="1"/>
        <v>23794</v>
      </c>
      <c r="O9" s="25">
        <f t="shared" si="2"/>
        <v>596.5575</v>
      </c>
      <c r="P9" s="26"/>
      <c r="Q9" s="26">
        <v>148</v>
      </c>
      <c r="R9" s="24">
        <f t="shared" si="3"/>
        <v>23049.442500000001</v>
      </c>
      <c r="S9" s="25">
        <f t="shared" si="4"/>
        <v>206.08349999999999</v>
      </c>
      <c r="T9" s="55">
        <f t="shared" si="5"/>
        <v>58.083499999999987</v>
      </c>
      <c r="U9" s="127">
        <v>149</v>
      </c>
      <c r="V9" s="58">
        <f t="shared" si="6"/>
        <v>22900.442500000001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10363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10363</v>
      </c>
      <c r="N10" s="24">
        <f t="shared" si="1"/>
        <v>10363</v>
      </c>
      <c r="O10" s="25">
        <f t="shared" si="2"/>
        <v>284.98250000000002</v>
      </c>
      <c r="P10" s="26"/>
      <c r="Q10" s="26">
        <v>30</v>
      </c>
      <c r="R10" s="24">
        <f t="shared" si="3"/>
        <v>10048.0175</v>
      </c>
      <c r="S10" s="25">
        <f t="shared" si="4"/>
        <v>98.448499999999996</v>
      </c>
      <c r="T10" s="55">
        <f t="shared" si="5"/>
        <v>68.448499999999996</v>
      </c>
      <c r="U10" s="127">
        <v>18</v>
      </c>
      <c r="V10" s="58">
        <f t="shared" si="6"/>
        <v>10030.0175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15538</v>
      </c>
      <c r="E11" s="30"/>
      <c r="F11" s="30">
        <v>100</v>
      </c>
      <c r="G11" s="32"/>
      <c r="H11" s="30">
        <v>150</v>
      </c>
      <c r="I11" s="20"/>
      <c r="J11" s="20"/>
      <c r="K11" s="20"/>
      <c r="L11" s="20"/>
      <c r="M11" s="20">
        <f t="shared" si="0"/>
        <v>17888</v>
      </c>
      <c r="N11" s="24">
        <f t="shared" si="1"/>
        <v>17888</v>
      </c>
      <c r="O11" s="25">
        <f t="shared" si="2"/>
        <v>491.92</v>
      </c>
      <c r="P11" s="26"/>
      <c r="Q11" s="26">
        <v>49</v>
      </c>
      <c r="R11" s="24">
        <f t="shared" si="3"/>
        <v>17347.080000000002</v>
      </c>
      <c r="S11" s="25">
        <f t="shared" si="4"/>
        <v>169.93600000000001</v>
      </c>
      <c r="T11" s="55">
        <f t="shared" si="5"/>
        <v>120.93600000000001</v>
      </c>
      <c r="U11" s="127">
        <v>117</v>
      </c>
      <c r="V11" s="58">
        <f t="shared" si="6"/>
        <v>17230.080000000002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13393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13393</v>
      </c>
      <c r="N12" s="24">
        <f t="shared" si="1"/>
        <v>13393</v>
      </c>
      <c r="O12" s="25">
        <f t="shared" si="2"/>
        <v>368.3075</v>
      </c>
      <c r="P12" s="26"/>
      <c r="Q12" s="26">
        <v>37</v>
      </c>
      <c r="R12" s="24">
        <f t="shared" si="3"/>
        <v>12987.692499999999</v>
      </c>
      <c r="S12" s="25">
        <f t="shared" si="4"/>
        <v>127.23349999999999</v>
      </c>
      <c r="T12" s="55">
        <f t="shared" si="5"/>
        <v>90.233499999999992</v>
      </c>
      <c r="U12" s="127">
        <v>117</v>
      </c>
      <c r="V12" s="58">
        <f t="shared" si="6"/>
        <v>12870.692499999999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8162</v>
      </c>
      <c r="E13" s="30"/>
      <c r="F13" s="30"/>
      <c r="G13" s="30"/>
      <c r="H13" s="30"/>
      <c r="I13" s="20">
        <v>15</v>
      </c>
      <c r="J13" s="20"/>
      <c r="K13" s="20"/>
      <c r="L13" s="20"/>
      <c r="M13" s="20">
        <f t="shared" si="0"/>
        <v>8162</v>
      </c>
      <c r="N13" s="24">
        <f t="shared" si="1"/>
        <v>11027</v>
      </c>
      <c r="O13" s="25">
        <f t="shared" si="2"/>
        <v>224.45500000000001</v>
      </c>
      <c r="P13" s="26"/>
      <c r="Q13" s="26">
        <v>55</v>
      </c>
      <c r="R13" s="24">
        <f t="shared" si="3"/>
        <v>10747.545</v>
      </c>
      <c r="S13" s="25">
        <f t="shared" si="4"/>
        <v>77.539000000000001</v>
      </c>
      <c r="T13" s="55">
        <f t="shared" si="5"/>
        <v>22.539000000000001</v>
      </c>
      <c r="U13" s="127">
        <v>54</v>
      </c>
      <c r="V13" s="58">
        <f t="shared" si="6"/>
        <v>10693.545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82315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82315</v>
      </c>
      <c r="N14" s="24">
        <f t="shared" si="1"/>
        <v>82315</v>
      </c>
      <c r="O14" s="25">
        <f t="shared" si="2"/>
        <v>2263.6624999999999</v>
      </c>
      <c r="P14" s="26"/>
      <c r="Q14" s="26">
        <v>290</v>
      </c>
      <c r="R14" s="24">
        <f t="shared" si="3"/>
        <v>79761.337499999994</v>
      </c>
      <c r="S14" s="25">
        <f t="shared" si="4"/>
        <v>781.99249999999995</v>
      </c>
      <c r="T14" s="55">
        <f t="shared" si="5"/>
        <v>491.99249999999995</v>
      </c>
      <c r="U14" s="127">
        <v>666</v>
      </c>
      <c r="V14" s="58">
        <f t="shared" si="6"/>
        <v>79095.337499999994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21367</v>
      </c>
      <c r="E15" s="30"/>
      <c r="F15" s="30"/>
      <c r="G15" s="30"/>
      <c r="H15" s="30"/>
      <c r="I15" s="20">
        <v>12</v>
      </c>
      <c r="J15" s="20"/>
      <c r="K15" s="20">
        <v>10</v>
      </c>
      <c r="L15" s="20"/>
      <c r="M15" s="20">
        <f t="shared" si="0"/>
        <v>21367</v>
      </c>
      <c r="N15" s="24">
        <f t="shared" si="1"/>
        <v>25479</v>
      </c>
      <c r="O15" s="25">
        <f t="shared" si="2"/>
        <v>587.59249999999997</v>
      </c>
      <c r="P15" s="26"/>
      <c r="Q15" s="26">
        <v>160</v>
      </c>
      <c r="R15" s="24">
        <f t="shared" si="3"/>
        <v>24731.407500000001</v>
      </c>
      <c r="S15" s="25">
        <f t="shared" si="4"/>
        <v>202.98650000000001</v>
      </c>
      <c r="T15" s="55">
        <f t="shared" si="5"/>
        <v>42.986500000000007</v>
      </c>
      <c r="U15" s="127">
        <v>135</v>
      </c>
      <c r="V15" s="58">
        <f t="shared" si="6"/>
        <v>24596.407500000001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42965</v>
      </c>
      <c r="E16" s="30"/>
      <c r="F16" s="30"/>
      <c r="G16" s="30">
        <v>90</v>
      </c>
      <c r="H16" s="30">
        <v>110</v>
      </c>
      <c r="I16" s="20">
        <v>12</v>
      </c>
      <c r="J16" s="20">
        <v>5</v>
      </c>
      <c r="K16" s="20"/>
      <c r="L16" s="20"/>
      <c r="M16" s="20">
        <f t="shared" si="0"/>
        <v>44765</v>
      </c>
      <c r="N16" s="24">
        <f t="shared" si="1"/>
        <v>48012</v>
      </c>
      <c r="O16" s="25">
        <f t="shared" si="2"/>
        <v>1231.0374999999999</v>
      </c>
      <c r="P16" s="26"/>
      <c r="Q16" s="26">
        <v>127</v>
      </c>
      <c r="R16" s="24">
        <f t="shared" si="3"/>
        <v>46653.962500000001</v>
      </c>
      <c r="S16" s="25">
        <f t="shared" si="4"/>
        <v>425.26749999999998</v>
      </c>
      <c r="T16" s="55">
        <f t="shared" si="5"/>
        <v>298.26749999999998</v>
      </c>
      <c r="U16" s="127">
        <v>324</v>
      </c>
      <c r="V16" s="58">
        <f t="shared" si="6"/>
        <v>46329.962500000001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19234</v>
      </c>
      <c r="E17" s="30">
        <v>50</v>
      </c>
      <c r="F17" s="30">
        <v>100</v>
      </c>
      <c r="G17" s="30"/>
      <c r="H17" s="30">
        <v>50</v>
      </c>
      <c r="I17" s="20"/>
      <c r="J17" s="20"/>
      <c r="K17" s="20"/>
      <c r="L17" s="20"/>
      <c r="M17" s="20">
        <f t="shared" si="0"/>
        <v>21684</v>
      </c>
      <c r="N17" s="24">
        <f t="shared" si="1"/>
        <v>21684</v>
      </c>
      <c r="O17" s="25">
        <f t="shared" si="2"/>
        <v>596.31000000000006</v>
      </c>
      <c r="P17" s="26"/>
      <c r="Q17" s="26">
        <v>140</v>
      </c>
      <c r="R17" s="24">
        <f t="shared" si="3"/>
        <v>20947.689999999999</v>
      </c>
      <c r="S17" s="25">
        <f t="shared" si="4"/>
        <v>205.99799999999999</v>
      </c>
      <c r="T17" s="55">
        <f t="shared" si="5"/>
        <v>65.99799999999999</v>
      </c>
      <c r="U17" s="127">
        <v>162</v>
      </c>
      <c r="V17" s="58">
        <f t="shared" si="6"/>
        <v>20785.689999999999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19724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20374</v>
      </c>
      <c r="N18" s="24">
        <f t="shared" si="1"/>
        <v>20374</v>
      </c>
      <c r="O18" s="25">
        <f t="shared" si="2"/>
        <v>560.28499999999997</v>
      </c>
      <c r="P18" s="26"/>
      <c r="Q18" s="26">
        <v>150</v>
      </c>
      <c r="R18" s="24">
        <f t="shared" si="3"/>
        <v>19663.715</v>
      </c>
      <c r="S18" s="25">
        <f t="shared" si="4"/>
        <v>193.553</v>
      </c>
      <c r="T18" s="55">
        <f t="shared" si="5"/>
        <v>43.552999999999997</v>
      </c>
      <c r="U18" s="127">
        <v>144</v>
      </c>
      <c r="V18" s="58">
        <f t="shared" si="6"/>
        <v>19519.715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40390</v>
      </c>
      <c r="E19" s="30"/>
      <c r="F19" s="30"/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40930</v>
      </c>
      <c r="N19" s="24">
        <f t="shared" si="1"/>
        <v>41885</v>
      </c>
      <c r="O19" s="25">
        <f t="shared" si="2"/>
        <v>1125.575</v>
      </c>
      <c r="P19" s="26"/>
      <c r="Q19" s="26">
        <v>170</v>
      </c>
      <c r="R19" s="24">
        <f t="shared" si="3"/>
        <v>40589.425000000003</v>
      </c>
      <c r="S19" s="25">
        <f t="shared" si="4"/>
        <v>388.83499999999998</v>
      </c>
      <c r="T19" s="55">
        <f t="shared" si="5"/>
        <v>218.83499999999998</v>
      </c>
      <c r="U19" s="127">
        <v>342</v>
      </c>
      <c r="V19" s="58">
        <f t="shared" si="6"/>
        <v>40247.425000000003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12658</v>
      </c>
      <c r="E20" s="30"/>
      <c r="F20" s="30"/>
      <c r="G20" s="30"/>
      <c r="H20" s="30"/>
      <c r="I20" s="20">
        <v>3</v>
      </c>
      <c r="J20" s="20"/>
      <c r="K20" s="20">
        <v>5</v>
      </c>
      <c r="L20" s="20"/>
      <c r="M20" s="20">
        <f t="shared" si="0"/>
        <v>12658</v>
      </c>
      <c r="N20" s="24">
        <f t="shared" si="1"/>
        <v>14141</v>
      </c>
      <c r="O20" s="25">
        <f t="shared" si="2"/>
        <v>348.09500000000003</v>
      </c>
      <c r="P20" s="26"/>
      <c r="Q20" s="26">
        <v>120</v>
      </c>
      <c r="R20" s="24">
        <f t="shared" si="3"/>
        <v>13672.905000000001</v>
      </c>
      <c r="S20" s="25">
        <f t="shared" si="4"/>
        <v>120.25099999999999</v>
      </c>
      <c r="T20" s="55">
        <f t="shared" si="5"/>
        <v>0.25099999999999056</v>
      </c>
      <c r="U20" s="127">
        <v>72</v>
      </c>
      <c r="V20" s="58">
        <f t="shared" si="6"/>
        <v>13600.905000000001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10000</v>
      </c>
      <c r="N21" s="24">
        <f t="shared" si="1"/>
        <v>10382</v>
      </c>
      <c r="O21" s="25">
        <f t="shared" si="2"/>
        <v>275</v>
      </c>
      <c r="P21" s="26"/>
      <c r="Q21" s="26">
        <v>40</v>
      </c>
      <c r="R21" s="24">
        <f t="shared" si="3"/>
        <v>10067</v>
      </c>
      <c r="S21" s="25">
        <f t="shared" si="4"/>
        <v>95</v>
      </c>
      <c r="T21" s="55">
        <f t="shared" si="5"/>
        <v>55</v>
      </c>
      <c r="U21" s="127">
        <v>36</v>
      </c>
      <c r="V21" s="58">
        <f t="shared" si="6"/>
        <v>10031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60000</v>
      </c>
      <c r="E22" s="30">
        <v>500</v>
      </c>
      <c r="F22" s="30">
        <v>1000</v>
      </c>
      <c r="G22" s="20"/>
      <c r="H22" s="30"/>
      <c r="I22" s="20">
        <v>15</v>
      </c>
      <c r="J22" s="20"/>
      <c r="K22" s="20">
        <v>5</v>
      </c>
      <c r="L22" s="20"/>
      <c r="M22" s="20">
        <f t="shared" si="0"/>
        <v>80000</v>
      </c>
      <c r="N22" s="24">
        <f t="shared" si="1"/>
        <v>83775</v>
      </c>
      <c r="O22" s="25">
        <f t="shared" si="2"/>
        <v>2200</v>
      </c>
      <c r="P22" s="26"/>
      <c r="Q22" s="26">
        <v>150</v>
      </c>
      <c r="R22" s="24">
        <f t="shared" si="3"/>
        <v>81425</v>
      </c>
      <c r="S22" s="25">
        <f t="shared" si="4"/>
        <v>760</v>
      </c>
      <c r="T22" s="55">
        <f t="shared" si="5"/>
        <v>610</v>
      </c>
      <c r="U22" s="127">
        <v>522</v>
      </c>
      <c r="V22" s="58">
        <f t="shared" si="6"/>
        <v>80903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55">
        <f t="shared" si="5"/>
        <v>12.5</v>
      </c>
      <c r="U23" s="127">
        <v>99</v>
      </c>
      <c r="V23" s="58">
        <f t="shared" si="6"/>
        <v>14358.5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60000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60000</v>
      </c>
      <c r="N24" s="24">
        <f t="shared" si="1"/>
        <v>63820</v>
      </c>
      <c r="O24" s="25">
        <f t="shared" si="2"/>
        <v>1650</v>
      </c>
      <c r="P24" s="26"/>
      <c r="Q24" s="26">
        <v>180</v>
      </c>
      <c r="R24" s="24">
        <f t="shared" si="3"/>
        <v>61990</v>
      </c>
      <c r="S24" s="25">
        <f t="shared" si="4"/>
        <v>570</v>
      </c>
      <c r="T24" s="55">
        <f t="shared" si="5"/>
        <v>390</v>
      </c>
      <c r="U24" s="127">
        <v>540</v>
      </c>
      <c r="V24" s="58">
        <f t="shared" si="6"/>
        <v>61450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28359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28359</v>
      </c>
      <c r="N25" s="24">
        <f t="shared" si="1"/>
        <v>28359</v>
      </c>
      <c r="O25" s="25">
        <f t="shared" si="2"/>
        <v>779.87250000000006</v>
      </c>
      <c r="P25" s="26"/>
      <c r="Q25" s="26">
        <v>150</v>
      </c>
      <c r="R25" s="24">
        <f t="shared" si="3"/>
        <v>27429.127499999999</v>
      </c>
      <c r="S25" s="25">
        <f t="shared" si="4"/>
        <v>269.41050000000001</v>
      </c>
      <c r="T25" s="55">
        <f t="shared" si="5"/>
        <v>119.41050000000001</v>
      </c>
      <c r="U25" s="127">
        <v>189</v>
      </c>
      <c r="V25" s="58">
        <f t="shared" si="6"/>
        <v>27240.127499999999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21152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21152</v>
      </c>
      <c r="N26" s="24">
        <f t="shared" si="1"/>
        <v>21152</v>
      </c>
      <c r="O26" s="25">
        <f t="shared" si="2"/>
        <v>581.67999999999995</v>
      </c>
      <c r="P26" s="26"/>
      <c r="Q26" s="26">
        <v>99</v>
      </c>
      <c r="R26" s="24">
        <f t="shared" si="3"/>
        <v>20471.32</v>
      </c>
      <c r="S26" s="25">
        <f t="shared" si="4"/>
        <v>200.94399999999999</v>
      </c>
      <c r="T26" s="55">
        <f t="shared" si="5"/>
        <v>101.94399999999999</v>
      </c>
      <c r="U26" s="127">
        <v>171</v>
      </c>
      <c r="V26" s="58">
        <f t="shared" si="6"/>
        <v>20300.32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17170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17170</v>
      </c>
      <c r="N27" s="40">
        <f t="shared" si="1"/>
        <v>17170</v>
      </c>
      <c r="O27" s="25">
        <f t="shared" si="2"/>
        <v>472.17500000000001</v>
      </c>
      <c r="P27" s="41"/>
      <c r="Q27" s="41">
        <v>100</v>
      </c>
      <c r="R27" s="24">
        <f t="shared" si="3"/>
        <v>16597.825000000001</v>
      </c>
      <c r="S27" s="42">
        <f t="shared" si="4"/>
        <v>163.11500000000001</v>
      </c>
      <c r="T27" s="56">
        <f t="shared" si="5"/>
        <v>63.115000000000009</v>
      </c>
      <c r="U27" s="127"/>
      <c r="V27" s="58">
        <f t="shared" si="6"/>
        <v>16597.825000000001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562048</v>
      </c>
      <c r="E28" s="45">
        <f t="shared" si="7"/>
        <v>590</v>
      </c>
      <c r="F28" s="45">
        <f t="shared" ref="F28:U28" si="8">SUM(F7:F27)</f>
        <v>1230</v>
      </c>
      <c r="G28" s="45">
        <f t="shared" si="8"/>
        <v>90</v>
      </c>
      <c r="H28" s="45">
        <f t="shared" si="8"/>
        <v>920</v>
      </c>
      <c r="I28" s="45">
        <f t="shared" si="8"/>
        <v>95</v>
      </c>
      <c r="J28" s="45">
        <f t="shared" si="8"/>
        <v>5</v>
      </c>
      <c r="K28" s="45">
        <f t="shared" si="8"/>
        <v>20</v>
      </c>
      <c r="L28" s="45">
        <f t="shared" si="8"/>
        <v>0</v>
      </c>
      <c r="M28" s="45">
        <f t="shared" si="8"/>
        <v>595238</v>
      </c>
      <c r="N28" s="45">
        <f t="shared" si="8"/>
        <v>617978</v>
      </c>
      <c r="O28" s="46">
        <f t="shared" si="8"/>
        <v>16369.045</v>
      </c>
      <c r="P28" s="45">
        <f t="shared" si="8"/>
        <v>0</v>
      </c>
      <c r="Q28" s="45">
        <f t="shared" si="8"/>
        <v>2591</v>
      </c>
      <c r="R28" s="45">
        <f t="shared" si="8"/>
        <v>599017.95499999996</v>
      </c>
      <c r="S28" s="45">
        <f t="shared" si="8"/>
        <v>5654.7609999999995</v>
      </c>
      <c r="T28" s="75">
        <f t="shared" si="8"/>
        <v>3063.7609999999995</v>
      </c>
      <c r="U28" s="75">
        <f t="shared" si="8"/>
        <v>4082</v>
      </c>
      <c r="V28" s="58">
        <f>SUM(V7:V27)</f>
        <v>594935.95499999996</v>
      </c>
    </row>
    <row r="29" spans="1:22" ht="15.75" thickBot="1" x14ac:dyDescent="0.3">
      <c r="A29" s="104" t="s">
        <v>45</v>
      </c>
      <c r="B29" s="105"/>
      <c r="C29" s="106"/>
      <c r="D29" s="48">
        <f>D4+D5-D28</f>
        <v>388209</v>
      </c>
      <c r="E29" s="48">
        <f t="shared" ref="E29:L29" si="9">E4+E5-E28</f>
        <v>6220</v>
      </c>
      <c r="F29" s="48">
        <f t="shared" si="9"/>
        <v>10820</v>
      </c>
      <c r="G29" s="48">
        <f t="shared" si="9"/>
        <v>0</v>
      </c>
      <c r="H29" s="48">
        <f t="shared" si="9"/>
        <v>29510</v>
      </c>
      <c r="I29" s="48">
        <f t="shared" si="9"/>
        <v>767</v>
      </c>
      <c r="J29" s="48">
        <f t="shared" si="9"/>
        <v>656</v>
      </c>
      <c r="K29" s="48">
        <f t="shared" si="9"/>
        <v>422</v>
      </c>
      <c r="L29" s="48">
        <f t="shared" si="9"/>
        <v>5</v>
      </c>
      <c r="M29" s="107"/>
      <c r="N29" s="108"/>
      <c r="O29" s="108"/>
      <c r="P29" s="108"/>
      <c r="Q29" s="108"/>
      <c r="R29" s="108"/>
      <c r="S29" s="108"/>
      <c r="T29" s="108"/>
      <c r="U29" s="127"/>
      <c r="V29" s="7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" priority="47" operator="equal">
      <formula>212030016606640</formula>
    </cfRule>
  </conditionalFormatting>
  <conditionalFormatting sqref="D29 E4:E6 E28:K29">
    <cfRule type="cellIs" dxfId="130" priority="45" operator="equal">
      <formula>$E$4</formula>
    </cfRule>
    <cfRule type="cellIs" dxfId="129" priority="46" operator="equal">
      <formula>2120</formula>
    </cfRule>
  </conditionalFormatting>
  <conditionalFormatting sqref="D29:E29 F4:F6 F28:F29">
    <cfRule type="cellIs" dxfId="128" priority="43" operator="equal">
      <formula>$F$4</formula>
    </cfRule>
    <cfRule type="cellIs" dxfId="127" priority="44" operator="equal">
      <formula>300</formula>
    </cfRule>
  </conditionalFormatting>
  <conditionalFormatting sqref="G4:G6 G28:G29">
    <cfRule type="cellIs" dxfId="126" priority="41" operator="equal">
      <formula>$G$4</formula>
    </cfRule>
    <cfRule type="cellIs" dxfId="125" priority="42" operator="equal">
      <formula>1660</formula>
    </cfRule>
  </conditionalFormatting>
  <conditionalFormatting sqref="H4:H6 H28:H29">
    <cfRule type="cellIs" dxfId="124" priority="39" operator="equal">
      <formula>$H$4</formula>
    </cfRule>
    <cfRule type="cellIs" dxfId="123" priority="40" operator="equal">
      <formula>6640</formula>
    </cfRule>
  </conditionalFormatting>
  <conditionalFormatting sqref="T6:T28 U28">
    <cfRule type="cellIs" dxfId="122" priority="38" operator="lessThan">
      <formula>0</formula>
    </cfRule>
  </conditionalFormatting>
  <conditionalFormatting sqref="T7:T27">
    <cfRule type="cellIs" dxfId="121" priority="35" operator="lessThan">
      <formula>0</formula>
    </cfRule>
    <cfRule type="cellIs" dxfId="120" priority="36" operator="lessThan">
      <formula>0</formula>
    </cfRule>
    <cfRule type="cellIs" dxfId="119" priority="37" operator="lessThan">
      <formula>0</formula>
    </cfRule>
  </conditionalFormatting>
  <conditionalFormatting sqref="E4:E6 E28:K28">
    <cfRule type="cellIs" dxfId="118" priority="34" operator="equal">
      <formula>$E$4</formula>
    </cfRule>
  </conditionalFormatting>
  <conditionalFormatting sqref="D28:D29 D6 D4:M4">
    <cfRule type="cellIs" dxfId="117" priority="33" operator="equal">
      <formula>$D$4</formula>
    </cfRule>
  </conditionalFormatting>
  <conditionalFormatting sqref="I4:I6 I28:I29">
    <cfRule type="cellIs" dxfId="116" priority="32" operator="equal">
      <formula>$I$4</formula>
    </cfRule>
  </conditionalFormatting>
  <conditionalFormatting sqref="J4:J6 J28:J29">
    <cfRule type="cellIs" dxfId="115" priority="31" operator="equal">
      <formula>$J$4</formula>
    </cfRule>
  </conditionalFormatting>
  <conditionalFormatting sqref="K4:K6 K28:K29">
    <cfRule type="cellIs" dxfId="114" priority="30" operator="equal">
      <formula>$K$4</formula>
    </cfRule>
  </conditionalFormatting>
  <conditionalFormatting sqref="M4:M6">
    <cfRule type="cellIs" dxfId="113" priority="29" operator="equal">
      <formula>$L$4</formula>
    </cfRule>
  </conditionalFormatting>
  <conditionalFormatting sqref="T7:T28 U28">
    <cfRule type="cellIs" dxfId="112" priority="26" operator="lessThan">
      <formula>0</formula>
    </cfRule>
    <cfRule type="cellIs" dxfId="111" priority="27" operator="lessThan">
      <formula>0</formula>
    </cfRule>
    <cfRule type="cellIs" dxfId="110" priority="28" operator="lessThan">
      <formula>0</formula>
    </cfRule>
  </conditionalFormatting>
  <conditionalFormatting sqref="D5:K5">
    <cfRule type="cellIs" dxfId="109" priority="25" operator="greaterThan">
      <formula>0</formula>
    </cfRule>
  </conditionalFormatting>
  <conditionalFormatting sqref="T6:T28 U28">
    <cfRule type="cellIs" dxfId="108" priority="24" operator="lessThan">
      <formula>0</formula>
    </cfRule>
  </conditionalFormatting>
  <conditionalFormatting sqref="T7:T27">
    <cfRule type="cellIs" dxfId="107" priority="21" operator="lessThan">
      <formula>0</formula>
    </cfRule>
    <cfRule type="cellIs" dxfId="106" priority="22" operator="lessThan">
      <formula>0</formula>
    </cfRule>
    <cfRule type="cellIs" dxfId="105" priority="23" operator="lessThan">
      <formula>0</formula>
    </cfRule>
  </conditionalFormatting>
  <conditionalFormatting sqref="T7:T28 U28">
    <cfRule type="cellIs" dxfId="104" priority="18" operator="lessThan">
      <formula>0</formula>
    </cfRule>
    <cfRule type="cellIs" dxfId="103" priority="19" operator="lessThan">
      <formula>0</formula>
    </cfRule>
    <cfRule type="cellIs" dxfId="102" priority="20" operator="lessThan">
      <formula>0</formula>
    </cfRule>
  </conditionalFormatting>
  <conditionalFormatting sqref="D5:K5">
    <cfRule type="cellIs" dxfId="101" priority="17" operator="greaterThan">
      <formula>0</formula>
    </cfRule>
  </conditionalFormatting>
  <conditionalFormatting sqref="L4 L6 L28:L29">
    <cfRule type="cellIs" dxfId="100" priority="16" operator="equal">
      <formula>$L$4</formula>
    </cfRule>
  </conditionalFormatting>
  <conditionalFormatting sqref="D7:S7">
    <cfRule type="cellIs" dxfId="99" priority="15" operator="greaterThan">
      <formula>0</formula>
    </cfRule>
  </conditionalFormatting>
  <conditionalFormatting sqref="D9:S9">
    <cfRule type="cellIs" dxfId="98" priority="14" operator="greaterThan">
      <formula>0</formula>
    </cfRule>
  </conditionalFormatting>
  <conditionalFormatting sqref="D11:S11">
    <cfRule type="cellIs" dxfId="97" priority="13" operator="greaterThan">
      <formula>0</formula>
    </cfRule>
  </conditionalFormatting>
  <conditionalFormatting sqref="D13:S13">
    <cfRule type="cellIs" dxfId="96" priority="12" operator="greaterThan">
      <formula>0</formula>
    </cfRule>
  </conditionalFormatting>
  <conditionalFormatting sqref="D15:S15">
    <cfRule type="cellIs" dxfId="95" priority="11" operator="greaterThan">
      <formula>0</formula>
    </cfRule>
  </conditionalFormatting>
  <conditionalFormatting sqref="D17:S17">
    <cfRule type="cellIs" dxfId="94" priority="10" operator="greaterThan">
      <formula>0</formula>
    </cfRule>
  </conditionalFormatting>
  <conditionalFormatting sqref="D19:S19">
    <cfRule type="cellIs" dxfId="93" priority="9" operator="greaterThan">
      <formula>0</formula>
    </cfRule>
  </conditionalFormatting>
  <conditionalFormatting sqref="D21:S21">
    <cfRule type="cellIs" dxfId="92" priority="8" operator="greaterThan">
      <formula>0</formula>
    </cfRule>
  </conditionalFormatting>
  <conditionalFormatting sqref="D23:S23">
    <cfRule type="cellIs" dxfId="91" priority="7" operator="greaterThan">
      <formula>0</formula>
    </cfRule>
  </conditionalFormatting>
  <conditionalFormatting sqref="D25:S25">
    <cfRule type="cellIs" dxfId="90" priority="6" operator="greaterThan">
      <formula>0</formula>
    </cfRule>
  </conditionalFormatting>
  <conditionalFormatting sqref="D27:S27">
    <cfRule type="cellIs" dxfId="89" priority="5" operator="greaterThan">
      <formula>0</formula>
    </cfRule>
  </conditionalFormatting>
  <conditionalFormatting sqref="U6">
    <cfRule type="cellIs" dxfId="3" priority="4" operator="lessThan">
      <formula>0</formula>
    </cfRule>
  </conditionalFormatting>
  <conditionalFormatting sqref="U6">
    <cfRule type="cellIs" dxfId="2" priority="3" operator="lessThan">
      <formula>0</formula>
    </cfRule>
  </conditionalFormatting>
  <conditionalFormatting sqref="V6">
    <cfRule type="cellIs" dxfId="1" priority="2" operator="lessThan">
      <formula>0</formula>
    </cfRule>
  </conditionalFormatting>
  <conditionalFormatting sqref="V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'30'!D29</f>
        <v>388209</v>
      </c>
      <c r="E4" s="2">
        <f>'30'!E29</f>
        <v>6220</v>
      </c>
      <c r="F4" s="2">
        <f>'30'!F29</f>
        <v>10820</v>
      </c>
      <c r="G4" s="2">
        <f>'30'!G29</f>
        <v>0</v>
      </c>
      <c r="H4" s="2">
        <f>'30'!H29</f>
        <v>29510</v>
      </c>
      <c r="I4" s="2">
        <f>'30'!I29</f>
        <v>767</v>
      </c>
      <c r="J4" s="2">
        <f>'30'!J29</f>
        <v>656</v>
      </c>
      <c r="K4" s="2">
        <f>'30'!K29</f>
        <v>422</v>
      </c>
      <c r="L4" s="2">
        <f>'30'!L29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388209</v>
      </c>
      <c r="E29" s="48">
        <f t="shared" ref="E29:L29" si="8">E4+E5-E28</f>
        <v>6220</v>
      </c>
      <c r="F29" s="48">
        <f t="shared" si="8"/>
        <v>10820</v>
      </c>
      <c r="G29" s="48">
        <f t="shared" si="8"/>
        <v>0</v>
      </c>
      <c r="H29" s="48">
        <f t="shared" si="8"/>
        <v>29510</v>
      </c>
      <c r="I29" s="48">
        <f t="shared" si="8"/>
        <v>767</v>
      </c>
      <c r="J29" s="48">
        <f t="shared" si="8"/>
        <v>656</v>
      </c>
      <c r="K29" s="48">
        <f t="shared" si="8"/>
        <v>422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8" priority="43" operator="equal">
      <formula>212030016606640</formula>
    </cfRule>
  </conditionalFormatting>
  <conditionalFormatting sqref="D29 E4:E6 E28:K29">
    <cfRule type="cellIs" dxfId="87" priority="41" operator="equal">
      <formula>$E$4</formula>
    </cfRule>
    <cfRule type="cellIs" dxfId="86" priority="42" operator="equal">
      <formula>2120</formula>
    </cfRule>
  </conditionalFormatting>
  <conditionalFormatting sqref="D29:E29 F4:F6 F28:F29">
    <cfRule type="cellIs" dxfId="85" priority="39" operator="equal">
      <formula>$F$4</formula>
    </cfRule>
    <cfRule type="cellIs" dxfId="84" priority="40" operator="equal">
      <formula>300</formula>
    </cfRule>
  </conditionalFormatting>
  <conditionalFormatting sqref="G4:G6 G28:G29">
    <cfRule type="cellIs" dxfId="83" priority="37" operator="equal">
      <formula>$G$4</formula>
    </cfRule>
    <cfRule type="cellIs" dxfId="82" priority="38" operator="equal">
      <formula>1660</formula>
    </cfRule>
  </conditionalFormatting>
  <conditionalFormatting sqref="H4:H6 H28:H29">
    <cfRule type="cellIs" dxfId="81" priority="35" operator="equal">
      <formula>$H$4</formula>
    </cfRule>
    <cfRule type="cellIs" dxfId="80" priority="36" operator="equal">
      <formula>6640</formula>
    </cfRule>
  </conditionalFormatting>
  <conditionalFormatting sqref="T6:T28">
    <cfRule type="cellIs" dxfId="79" priority="34" operator="lessThan">
      <formula>0</formula>
    </cfRule>
  </conditionalFormatting>
  <conditionalFormatting sqref="T7:T27">
    <cfRule type="cellIs" dxfId="78" priority="31" operator="lessThan">
      <formula>0</formula>
    </cfRule>
    <cfRule type="cellIs" dxfId="77" priority="32" operator="lessThan">
      <formula>0</formula>
    </cfRule>
    <cfRule type="cellIs" dxfId="76" priority="33" operator="lessThan">
      <formula>0</formula>
    </cfRule>
  </conditionalFormatting>
  <conditionalFormatting sqref="E4:E6 E28:K28">
    <cfRule type="cellIs" dxfId="75" priority="30" operator="equal">
      <formula>$E$4</formula>
    </cfRule>
  </conditionalFormatting>
  <conditionalFormatting sqref="D28:D29 D6 D4:M4">
    <cfRule type="cellIs" dxfId="74" priority="29" operator="equal">
      <formula>$D$4</formula>
    </cfRule>
  </conditionalFormatting>
  <conditionalFormatting sqref="I4:I6 I28:I29">
    <cfRule type="cellIs" dxfId="73" priority="28" operator="equal">
      <formula>$I$4</formula>
    </cfRule>
  </conditionalFormatting>
  <conditionalFormatting sqref="J4:J6 J28:J29">
    <cfRule type="cellIs" dxfId="72" priority="27" operator="equal">
      <formula>$J$4</formula>
    </cfRule>
  </conditionalFormatting>
  <conditionalFormatting sqref="K4:K6 K28:K29">
    <cfRule type="cellIs" dxfId="71" priority="26" operator="equal">
      <formula>$K$4</formula>
    </cfRule>
  </conditionalFormatting>
  <conditionalFormatting sqref="M4:M6">
    <cfRule type="cellIs" dxfId="70" priority="25" operator="equal">
      <formula>$L$4</formula>
    </cfRule>
  </conditionalFormatting>
  <conditionalFormatting sqref="T7:T28">
    <cfRule type="cellIs" dxfId="69" priority="22" operator="lessThan">
      <formula>0</formula>
    </cfRule>
    <cfRule type="cellIs" dxfId="68" priority="23" operator="lessThan">
      <formula>0</formula>
    </cfRule>
    <cfRule type="cellIs" dxfId="67" priority="24" operator="lessThan">
      <formula>0</formula>
    </cfRule>
  </conditionalFormatting>
  <conditionalFormatting sqref="D5:K5">
    <cfRule type="cellIs" dxfId="66" priority="21" operator="greaterThan">
      <formula>0</formula>
    </cfRule>
  </conditionalFormatting>
  <conditionalFormatting sqref="T6:T28">
    <cfRule type="cellIs" dxfId="65" priority="20" operator="lessThan">
      <formula>0</formula>
    </cfRule>
  </conditionalFormatting>
  <conditionalFormatting sqref="T7:T27">
    <cfRule type="cellIs" dxfId="64" priority="17" operator="lessThan">
      <formula>0</formula>
    </cfRule>
    <cfRule type="cellIs" dxfId="63" priority="18" operator="lessThan">
      <formula>0</formula>
    </cfRule>
    <cfRule type="cellIs" dxfId="62" priority="19" operator="lessThan">
      <formula>0</formula>
    </cfRule>
  </conditionalFormatting>
  <conditionalFormatting sqref="T7:T28">
    <cfRule type="cellIs" dxfId="61" priority="14" operator="lessThan">
      <formula>0</formula>
    </cfRule>
    <cfRule type="cellIs" dxfId="60" priority="15" operator="lessThan">
      <formula>0</formula>
    </cfRule>
    <cfRule type="cellIs" dxfId="59" priority="16" operator="lessThan">
      <formula>0</formula>
    </cfRule>
  </conditionalFormatting>
  <conditionalFormatting sqref="D5:K5">
    <cfRule type="cellIs" dxfId="58" priority="13" operator="greaterThan">
      <formula>0</formula>
    </cfRule>
  </conditionalFormatting>
  <conditionalFormatting sqref="L4 L6 L28:L29">
    <cfRule type="cellIs" dxfId="57" priority="12" operator="equal">
      <formula>$L$4</formula>
    </cfRule>
  </conditionalFormatting>
  <conditionalFormatting sqref="D7:S7">
    <cfRule type="cellIs" dxfId="56" priority="11" operator="greaterThan">
      <formula>0</formula>
    </cfRule>
  </conditionalFormatting>
  <conditionalFormatting sqref="D9:S9">
    <cfRule type="cellIs" dxfId="55" priority="10" operator="greaterThan">
      <formula>0</formula>
    </cfRule>
  </conditionalFormatting>
  <conditionalFormatting sqref="D11:S11">
    <cfRule type="cellIs" dxfId="54" priority="9" operator="greaterThan">
      <formula>0</formula>
    </cfRule>
  </conditionalFormatting>
  <conditionalFormatting sqref="D13:S13">
    <cfRule type="cellIs" dxfId="53" priority="8" operator="greaterThan">
      <formula>0</formula>
    </cfRule>
  </conditionalFormatting>
  <conditionalFormatting sqref="D15:S15">
    <cfRule type="cellIs" dxfId="52" priority="7" operator="greaterThan">
      <formula>0</formula>
    </cfRule>
  </conditionalFormatting>
  <conditionalFormatting sqref="D17:S17">
    <cfRule type="cellIs" dxfId="51" priority="6" operator="greaterThan">
      <formula>0</formula>
    </cfRule>
  </conditionalFormatting>
  <conditionalFormatting sqref="D19:S19">
    <cfRule type="cellIs" dxfId="50" priority="5" operator="greaterThan">
      <formula>0</formula>
    </cfRule>
  </conditionalFormatting>
  <conditionalFormatting sqref="D21:S21">
    <cfRule type="cellIs" dxfId="49" priority="4" operator="greaterThan">
      <formula>0</formula>
    </cfRule>
  </conditionalFormatting>
  <conditionalFormatting sqref="D23:S23">
    <cfRule type="cellIs" dxfId="48" priority="3" operator="greaterThan">
      <formula>0</formula>
    </cfRule>
  </conditionalFormatting>
  <conditionalFormatting sqref="D25:S25">
    <cfRule type="cellIs" dxfId="47" priority="2" operator="greaterThan">
      <formula>0</formula>
    </cfRule>
  </conditionalFormatting>
  <conditionalFormatting sqref="D27:S27">
    <cfRule type="cellIs" dxfId="46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25" t="s">
        <v>71</v>
      </c>
      <c r="B3" s="126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69</v>
      </c>
      <c r="B4" s="115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5208498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278102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18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298372</v>
      </c>
      <c r="N7" s="24">
        <f>D7+E7*20+F7*10+G7*9+H7*9+I7*191+J7*191+K7*182+L7*100</f>
        <v>343522</v>
      </c>
      <c r="O7" s="25">
        <f>M7*2.75%</f>
        <v>8205.23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1845</v>
      </c>
      <c r="R7" s="24">
        <f>M7-(M7*2.75%)+I7*191+J7*191+K7*182+L7*100-Q7</f>
        <v>333471.77</v>
      </c>
      <c r="S7" s="25">
        <f>M7*0.95%</f>
        <v>2834.5340000000001</v>
      </c>
      <c r="T7" s="27">
        <f>S7-Q7</f>
        <v>989.53400000000011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155194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530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30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1920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111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183044</v>
      </c>
      <c r="N8" s="24">
        <f t="shared" ref="N8:N27" si="1">D8+E8*20+F8*10+G8*9+H8*9+I8*191+J8*191+K8*182+L8*100</f>
        <v>206620</v>
      </c>
      <c r="O8" s="25">
        <f t="shared" ref="O8:O27" si="2">M8*2.75%</f>
        <v>5033.71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1869</v>
      </c>
      <c r="R8" s="24">
        <f t="shared" ref="R8:R27" si="3">M8-(M8*2.75%)+I8*191+J8*191+K8*182+L8*100-Q8</f>
        <v>199717.29</v>
      </c>
      <c r="S8" s="25">
        <f t="shared" ref="S8:S27" si="4">M8*0.95%</f>
        <v>1738.9179999999999</v>
      </c>
      <c r="T8" s="27">
        <f t="shared" ref="T8:T27" si="5">S8-Q8</f>
        <v>-130.08200000000011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410338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420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2080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158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445158</v>
      </c>
      <c r="N9" s="24">
        <f t="shared" si="1"/>
        <v>476819</v>
      </c>
      <c r="O9" s="25">
        <f t="shared" si="2"/>
        <v>12241.844999999999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3307</v>
      </c>
      <c r="R9" s="24">
        <f t="shared" si="3"/>
        <v>461270.15500000003</v>
      </c>
      <c r="S9" s="25">
        <f t="shared" si="4"/>
        <v>4229.0010000000002</v>
      </c>
      <c r="T9" s="27">
        <f t="shared" si="5"/>
        <v>922.0010000000002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140741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144471</v>
      </c>
      <c r="N10" s="24">
        <f t="shared" si="1"/>
        <v>167901</v>
      </c>
      <c r="O10" s="25">
        <f t="shared" si="2"/>
        <v>3972.9524999999999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704</v>
      </c>
      <c r="R10" s="24">
        <f t="shared" si="3"/>
        <v>163224.04749999999</v>
      </c>
      <c r="S10" s="25">
        <f t="shared" si="4"/>
        <v>1372.4745</v>
      </c>
      <c r="T10" s="27">
        <f t="shared" si="5"/>
        <v>668.47450000000003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139775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780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1802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166993</v>
      </c>
      <c r="N11" s="24">
        <f t="shared" si="1"/>
        <v>248643</v>
      </c>
      <c r="O11" s="25">
        <f t="shared" si="2"/>
        <v>4592.3074999999999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957</v>
      </c>
      <c r="R11" s="24">
        <f t="shared" si="3"/>
        <v>243093.6925</v>
      </c>
      <c r="S11" s="25">
        <f t="shared" si="4"/>
        <v>1586.4334999999999</v>
      </c>
      <c r="T11" s="27">
        <f t="shared" si="5"/>
        <v>629.43349999999987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169721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70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173611</v>
      </c>
      <c r="N12" s="24">
        <f t="shared" si="1"/>
        <v>305852</v>
      </c>
      <c r="O12" s="25">
        <f t="shared" si="2"/>
        <v>4774.3024999999998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810</v>
      </c>
      <c r="R12" s="24">
        <f t="shared" si="3"/>
        <v>300267.69750000001</v>
      </c>
      <c r="S12" s="25">
        <f t="shared" si="4"/>
        <v>1649.3045</v>
      </c>
      <c r="T12" s="27">
        <f t="shared" si="5"/>
        <v>839.30449999999996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144977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152817</v>
      </c>
      <c r="N13" s="24">
        <f t="shared" si="1"/>
        <v>160839</v>
      </c>
      <c r="O13" s="25">
        <f t="shared" si="2"/>
        <v>4202.4674999999997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1383</v>
      </c>
      <c r="R13" s="24">
        <f t="shared" si="3"/>
        <v>155253.5325</v>
      </c>
      <c r="S13" s="25">
        <f t="shared" si="4"/>
        <v>1451.7615000000001</v>
      </c>
      <c r="T13" s="27">
        <f t="shared" si="5"/>
        <v>68.761500000000069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444739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2460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493879</v>
      </c>
      <c r="N14" s="24">
        <f t="shared" si="1"/>
        <v>516473</v>
      </c>
      <c r="O14" s="25">
        <f t="shared" si="2"/>
        <v>13581.672500000001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2652</v>
      </c>
      <c r="R14" s="24">
        <f t="shared" si="3"/>
        <v>500239.32750000001</v>
      </c>
      <c r="S14" s="25">
        <f t="shared" si="4"/>
        <v>4691.8504999999996</v>
      </c>
      <c r="T14" s="27">
        <f t="shared" si="5"/>
        <v>2039.8504999999996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456436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550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171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475866</v>
      </c>
      <c r="N15" s="24">
        <f t="shared" si="1"/>
        <v>515852</v>
      </c>
      <c r="O15" s="25">
        <f t="shared" si="2"/>
        <v>13086.315000000001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3470</v>
      </c>
      <c r="R15" s="24">
        <f t="shared" si="3"/>
        <v>499295.685</v>
      </c>
      <c r="S15" s="25">
        <f t="shared" si="4"/>
        <v>4520.7269999999999</v>
      </c>
      <c r="T15" s="27">
        <f t="shared" si="5"/>
        <v>1050.7269999999999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409447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800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2478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'1'!I16+'2'!I16+'3'!I16+'4'!I16+'5'!I16+'6'!I16+'7'!I16+'8'!I16+'9'!I16+'10'!I16+'11'!I16+'12'!I16+'13'!I16+'14'!I16+'15'!I16+'16'!I16+'17'!I16+'18'!I16+'19'!I16+'20'!I16+'21'!I16+'22'!I16+'23'!I16+'24'!I16+'25'!I16+'26'!I16+'27'!I16+'28'!I16+'29'!K16+'30'!I16+'31'!I16</f>
        <v>139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448629</v>
      </c>
      <c r="N16" s="24">
        <f t="shared" si="1"/>
        <v>482330</v>
      </c>
      <c r="O16" s="25">
        <f t="shared" si="2"/>
        <v>12337.297500000001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3394</v>
      </c>
      <c r="R16" s="24">
        <f t="shared" si="3"/>
        <v>466598.70250000001</v>
      </c>
      <c r="S16" s="25">
        <f t="shared" si="4"/>
        <v>4261.9754999999996</v>
      </c>
      <c r="T16" s="27">
        <f t="shared" si="5"/>
        <v>867.97549999999956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207321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1400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184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5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234821</v>
      </c>
      <c r="N17" s="24">
        <f t="shared" si="1"/>
        <v>272194</v>
      </c>
      <c r="O17" s="25">
        <f t="shared" si="2"/>
        <v>6457.5775000000003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1994</v>
      </c>
      <c r="R17" s="24">
        <f t="shared" si="3"/>
        <v>263742.42249999999</v>
      </c>
      <c r="S17" s="25">
        <f t="shared" si="4"/>
        <v>2230.7995000000001</v>
      </c>
      <c r="T17" s="27">
        <f t="shared" si="5"/>
        <v>236.79950000000008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221614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440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9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235144</v>
      </c>
      <c r="N18" s="24">
        <f t="shared" si="1"/>
        <v>253781</v>
      </c>
      <c r="O18" s="25">
        <f t="shared" si="2"/>
        <v>6466.46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4394</v>
      </c>
      <c r="R18" s="24">
        <f t="shared" si="3"/>
        <v>242920.54</v>
      </c>
      <c r="S18" s="25">
        <f t="shared" si="4"/>
        <v>2233.8679999999999</v>
      </c>
      <c r="T18" s="27">
        <f t="shared" si="5"/>
        <v>-2160.1320000000001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321470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620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201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341760</v>
      </c>
      <c r="N19" s="24">
        <f t="shared" si="1"/>
        <v>384928</v>
      </c>
      <c r="O19" s="25">
        <f t="shared" si="2"/>
        <v>9398.4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4591</v>
      </c>
      <c r="R19" s="24">
        <f t="shared" si="3"/>
        <v>370938.6</v>
      </c>
      <c r="S19" s="25">
        <f t="shared" si="4"/>
        <v>3246.72</v>
      </c>
      <c r="T19" s="27">
        <f t="shared" si="5"/>
        <v>-1344.2800000000002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163471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153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173121</v>
      </c>
      <c r="N20" s="24">
        <f t="shared" si="1"/>
        <v>206557</v>
      </c>
      <c r="O20" s="25">
        <f t="shared" si="2"/>
        <v>4760.8275000000003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2800</v>
      </c>
      <c r="R20" s="24">
        <f t="shared" si="3"/>
        <v>198996.17249999999</v>
      </c>
      <c r="S20" s="25">
        <f t="shared" si="4"/>
        <v>1644.6495</v>
      </c>
      <c r="T20" s="27">
        <f t="shared" si="5"/>
        <v>-1155.3505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140552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119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34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151172</v>
      </c>
      <c r="N21" s="24">
        <f t="shared" si="1"/>
        <v>180089</v>
      </c>
      <c r="O21" s="25">
        <f t="shared" si="2"/>
        <v>4157.2300000000005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510</v>
      </c>
      <c r="R21" s="24">
        <f t="shared" si="3"/>
        <v>175421.77</v>
      </c>
      <c r="S21" s="25">
        <f t="shared" si="4"/>
        <v>1436.134</v>
      </c>
      <c r="T21" s="27">
        <f t="shared" si="5"/>
        <v>926.13400000000001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411849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1470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182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41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457579</v>
      </c>
      <c r="N22" s="24">
        <f t="shared" si="1"/>
        <v>499803</v>
      </c>
      <c r="O22" s="25">
        <f t="shared" si="2"/>
        <v>12583.422500000001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4062</v>
      </c>
      <c r="R22" s="24">
        <f t="shared" si="3"/>
        <v>483157.57750000001</v>
      </c>
      <c r="S22" s="25">
        <f t="shared" si="4"/>
        <v>4347.0005000000001</v>
      </c>
      <c r="T22" s="27">
        <f t="shared" si="5"/>
        <v>285.0005000000001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187243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300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110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194943</v>
      </c>
      <c r="N23" s="24">
        <f t="shared" si="1"/>
        <v>217227</v>
      </c>
      <c r="O23" s="25">
        <f t="shared" si="2"/>
        <v>5360.9324999999999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1730</v>
      </c>
      <c r="R23" s="24">
        <f t="shared" si="3"/>
        <v>210136.0675</v>
      </c>
      <c r="S23" s="25">
        <f t="shared" si="4"/>
        <v>1851.9585</v>
      </c>
      <c r="T23" s="27">
        <f t="shared" si="5"/>
        <v>121.95849999999996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470129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233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516479</v>
      </c>
      <c r="N24" s="24">
        <f t="shared" si="1"/>
        <v>563712</v>
      </c>
      <c r="O24" s="25">
        <f t="shared" si="2"/>
        <v>14203.172500000001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2959</v>
      </c>
      <c r="R24" s="24">
        <f t="shared" si="3"/>
        <v>546549.82750000001</v>
      </c>
      <c r="S24" s="25">
        <f t="shared" si="4"/>
        <v>4906.5505000000003</v>
      </c>
      <c r="T24" s="27">
        <f t="shared" si="5"/>
        <v>1947.5505000000003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188353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200303</v>
      </c>
      <c r="N25" s="24">
        <f t="shared" si="1"/>
        <v>224652</v>
      </c>
      <c r="O25" s="25">
        <f t="shared" si="2"/>
        <v>5508.3325000000004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1447</v>
      </c>
      <c r="R25" s="24">
        <f t="shared" si="3"/>
        <v>217696.66750000001</v>
      </c>
      <c r="S25" s="25">
        <f t="shared" si="4"/>
        <v>1902.8785</v>
      </c>
      <c r="T25" s="27">
        <f t="shared" si="5"/>
        <v>455.87850000000003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187187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910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199977</v>
      </c>
      <c r="N26" s="24">
        <f t="shared" si="1"/>
        <v>224362</v>
      </c>
      <c r="O26" s="25">
        <f t="shared" si="2"/>
        <v>5499.3675000000003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1942</v>
      </c>
      <c r="R26" s="24">
        <f t="shared" si="3"/>
        <v>216920.63250000001</v>
      </c>
      <c r="S26" s="25">
        <f t="shared" si="4"/>
        <v>1899.7815000000001</v>
      </c>
      <c r="T26" s="27">
        <f t="shared" si="5"/>
        <v>-42.218499999999949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208607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480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7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225627</v>
      </c>
      <c r="N27" s="40">
        <f t="shared" si="1"/>
        <v>256829</v>
      </c>
      <c r="O27" s="25">
        <f t="shared" si="2"/>
        <v>6204.7425000000003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2520</v>
      </c>
      <c r="R27" s="24">
        <f t="shared" si="3"/>
        <v>248104.25750000001</v>
      </c>
      <c r="S27" s="42">
        <f t="shared" si="4"/>
        <v>2143.4564999999998</v>
      </c>
      <c r="T27" s="43">
        <f t="shared" si="5"/>
        <v>-376.54350000000022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5457266</v>
      </c>
      <c r="E28" s="45">
        <f t="shared" si="6"/>
        <v>6400</v>
      </c>
      <c r="F28" s="45">
        <f t="shared" ref="F28:T28" si="7">SUM(F7:F27)</f>
        <v>11340</v>
      </c>
      <c r="G28" s="45">
        <f t="shared" si="7"/>
        <v>540</v>
      </c>
      <c r="H28" s="45">
        <f t="shared" si="7"/>
        <v>23360</v>
      </c>
      <c r="I28" s="45">
        <f t="shared" si="7"/>
        <v>3211</v>
      </c>
      <c r="J28" s="45">
        <f t="shared" si="7"/>
        <v>502</v>
      </c>
      <c r="K28" s="45">
        <f t="shared" si="7"/>
        <v>448</v>
      </c>
      <c r="L28" s="45">
        <f t="shared" si="7"/>
        <v>45</v>
      </c>
      <c r="M28" s="45">
        <f t="shared" si="7"/>
        <v>5913766</v>
      </c>
      <c r="N28" s="45">
        <f t="shared" si="7"/>
        <v>6708985</v>
      </c>
      <c r="O28" s="46">
        <f t="shared" si="7"/>
        <v>162628.56499999997</v>
      </c>
      <c r="P28" s="45">
        <f t="shared" si="7"/>
        <v>0</v>
      </c>
      <c r="Q28" s="45">
        <f t="shared" si="7"/>
        <v>49340</v>
      </c>
      <c r="R28" s="45">
        <f t="shared" si="7"/>
        <v>6497016.4350000005</v>
      </c>
      <c r="S28" s="45">
        <f t="shared" si="7"/>
        <v>56180.776999999995</v>
      </c>
      <c r="T28" s="47">
        <f t="shared" si="7"/>
        <v>6840.7769999999982</v>
      </c>
    </row>
    <row r="29" spans="1:20" ht="15.75" thickBot="1" x14ac:dyDescent="0.3">
      <c r="A29" s="104" t="s">
        <v>70</v>
      </c>
      <c r="B29" s="105"/>
      <c r="C29" s="106"/>
      <c r="D29" s="48">
        <f>D4+D5-D28</f>
        <v>388209</v>
      </c>
      <c r="E29" s="48">
        <f t="shared" ref="E29:L29" si="8">E4+E5-E28</f>
        <v>6220</v>
      </c>
      <c r="F29" s="48">
        <f t="shared" si="8"/>
        <v>10820</v>
      </c>
      <c r="G29" s="48">
        <f t="shared" si="8"/>
        <v>0</v>
      </c>
      <c r="H29" s="48">
        <f t="shared" si="8"/>
        <v>29510</v>
      </c>
      <c r="I29" s="48">
        <f t="shared" si="8"/>
        <v>767</v>
      </c>
      <c r="J29" s="48">
        <f t="shared" si="8"/>
        <v>656</v>
      </c>
      <c r="K29" s="48">
        <f t="shared" si="8"/>
        <v>422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5" priority="44" operator="equal">
      <formula>212030016606640</formula>
    </cfRule>
  </conditionalFormatting>
  <conditionalFormatting sqref="D29 E28:K29 E4 E6">
    <cfRule type="cellIs" dxfId="44" priority="42" operator="equal">
      <formula>$E$4</formula>
    </cfRule>
    <cfRule type="cellIs" dxfId="43" priority="43" operator="equal">
      <formula>2120</formula>
    </cfRule>
  </conditionalFormatting>
  <conditionalFormatting sqref="D29:E29 F28:F29 F4 F6">
    <cfRule type="cellIs" dxfId="42" priority="40" operator="equal">
      <formula>$F$4</formula>
    </cfRule>
    <cfRule type="cellIs" dxfId="41" priority="41" operator="equal">
      <formula>300</formula>
    </cfRule>
  </conditionalFormatting>
  <conditionalFormatting sqref="G28:G29 G4 G6">
    <cfRule type="cellIs" dxfId="40" priority="38" operator="equal">
      <formula>$G$4</formula>
    </cfRule>
    <cfRule type="cellIs" dxfId="39" priority="39" operator="equal">
      <formula>1660</formula>
    </cfRule>
  </conditionalFormatting>
  <conditionalFormatting sqref="H28:H29 H4 H6">
    <cfRule type="cellIs" dxfId="38" priority="36" operator="equal">
      <formula>$H$4</formula>
    </cfRule>
    <cfRule type="cellIs" dxfId="37" priority="37" operator="equal">
      <formula>6640</formula>
    </cfRule>
  </conditionalFormatting>
  <conditionalFormatting sqref="T6:T28">
    <cfRule type="cellIs" dxfId="36" priority="35" operator="lessThan">
      <formula>0</formula>
    </cfRule>
  </conditionalFormatting>
  <conditionalFormatting sqref="T7:T27">
    <cfRule type="cellIs" dxfId="35" priority="32" operator="lessThan">
      <formula>0</formula>
    </cfRule>
    <cfRule type="cellIs" dxfId="34" priority="33" operator="lessThan">
      <formula>0</formula>
    </cfRule>
    <cfRule type="cellIs" dxfId="33" priority="34" operator="lessThan">
      <formula>0</formula>
    </cfRule>
  </conditionalFormatting>
  <conditionalFormatting sqref="E28:K28 E4 E6">
    <cfRule type="cellIs" dxfId="32" priority="31" operator="equal">
      <formula>$E$4</formula>
    </cfRule>
  </conditionalFormatting>
  <conditionalFormatting sqref="D28:D29 D6 D4:M4">
    <cfRule type="cellIs" dxfId="31" priority="30" operator="equal">
      <formula>$D$4</formula>
    </cfRule>
  </conditionalFormatting>
  <conditionalFormatting sqref="I28:I29 I4 I6">
    <cfRule type="cellIs" dxfId="30" priority="29" operator="equal">
      <formula>$I$4</formula>
    </cfRule>
  </conditionalFormatting>
  <conditionalFormatting sqref="J28:J29 J4 J6">
    <cfRule type="cellIs" dxfId="29" priority="28" operator="equal">
      <formula>$J$4</formula>
    </cfRule>
  </conditionalFormatting>
  <conditionalFormatting sqref="K28:K29 K4 K6">
    <cfRule type="cellIs" dxfId="28" priority="27" operator="equal">
      <formula>$K$4</formula>
    </cfRule>
  </conditionalFormatting>
  <conditionalFormatting sqref="M4:M6">
    <cfRule type="cellIs" dxfId="27" priority="26" operator="equal">
      <formula>$L$4</formula>
    </cfRule>
  </conditionalFormatting>
  <conditionalFormatting sqref="T7:T28">
    <cfRule type="cellIs" dxfId="26" priority="23" operator="lessThan">
      <formula>0</formula>
    </cfRule>
    <cfRule type="cellIs" dxfId="25" priority="24" operator="lessThan">
      <formula>0</formula>
    </cfRule>
    <cfRule type="cellIs" dxfId="24" priority="25" operator="lessThan">
      <formula>0</formula>
    </cfRule>
  </conditionalFormatting>
  <conditionalFormatting sqref="T6:T28">
    <cfRule type="cellIs" dxfId="23" priority="21" operator="lessThan">
      <formula>0</formula>
    </cfRule>
  </conditionalFormatting>
  <conditionalFormatting sqref="T7:T27">
    <cfRule type="cellIs" dxfId="22" priority="18" operator="lessThan">
      <formula>0</formula>
    </cfRule>
    <cfRule type="cellIs" dxfId="21" priority="19" operator="lessThan">
      <formula>0</formula>
    </cfRule>
    <cfRule type="cellIs" dxfId="20" priority="20" operator="lessThan">
      <formula>0</formula>
    </cfRule>
  </conditionalFormatting>
  <conditionalFormatting sqref="T7:T28">
    <cfRule type="cellIs" dxfId="19" priority="15" operator="lessThan">
      <formula>0</formula>
    </cfRule>
    <cfRule type="cellIs" dxfId="18" priority="16" operator="lessThan">
      <formula>0</formula>
    </cfRule>
    <cfRule type="cellIs" dxfId="17" priority="17" operator="lessThan">
      <formula>0</formula>
    </cfRule>
  </conditionalFormatting>
  <conditionalFormatting sqref="L4 L6 L28:L29">
    <cfRule type="cellIs" dxfId="16" priority="13" operator="equal">
      <formula>$L$4</formula>
    </cfRule>
  </conditionalFormatting>
  <conditionalFormatting sqref="D7:S7 Q8:Q27 D8:L27">
    <cfRule type="cellIs" dxfId="15" priority="12" operator="greaterThan">
      <formula>0</formula>
    </cfRule>
  </conditionalFormatting>
  <conditionalFormatting sqref="D9:S9">
    <cfRule type="cellIs" dxfId="14" priority="11" operator="greaterThan">
      <formula>0</formula>
    </cfRule>
  </conditionalFormatting>
  <conditionalFormatting sqref="D11:S11">
    <cfRule type="cellIs" dxfId="13" priority="10" operator="greaterThan">
      <formula>0</formula>
    </cfRule>
  </conditionalFormatting>
  <conditionalFormatting sqref="D13:S13">
    <cfRule type="cellIs" dxfId="12" priority="9" operator="greaterThan">
      <formula>0</formula>
    </cfRule>
  </conditionalFormatting>
  <conditionalFormatting sqref="D15:S15">
    <cfRule type="cellIs" dxfId="11" priority="8" operator="greaterThan">
      <formula>0</formula>
    </cfRule>
  </conditionalFormatting>
  <conditionalFormatting sqref="D17:S17">
    <cfRule type="cellIs" dxfId="10" priority="7" operator="greaterThan">
      <formula>0</formula>
    </cfRule>
  </conditionalFormatting>
  <conditionalFormatting sqref="D19:S19">
    <cfRule type="cellIs" dxfId="9" priority="6" operator="greaterThan">
      <formula>0</formula>
    </cfRule>
  </conditionalFormatting>
  <conditionalFormatting sqref="D21:S21">
    <cfRule type="cellIs" dxfId="8" priority="5" operator="greaterThan">
      <formula>0</formula>
    </cfRule>
  </conditionalFormatting>
  <conditionalFormatting sqref="D23:S23">
    <cfRule type="cellIs" dxfId="7" priority="4" operator="greaterThan">
      <formula>0</formula>
    </cfRule>
  </conditionalFormatting>
  <conditionalFormatting sqref="D25:S25">
    <cfRule type="cellIs" dxfId="6" priority="3" operator="greaterThan">
      <formula>0</formula>
    </cfRule>
  </conditionalFormatting>
  <conditionalFormatting sqref="D27:S27">
    <cfRule type="cellIs" dxfId="5" priority="2" operator="greaterThan">
      <formula>0</formula>
    </cfRule>
  </conditionalFormatting>
  <conditionalFormatting sqref="D5:L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5" priority="43" operator="equal">
      <formula>212030016606640</formula>
    </cfRule>
  </conditionalFormatting>
  <conditionalFormatting sqref="D29 E4:E6 E28:K29">
    <cfRule type="cellIs" dxfId="1294" priority="41" operator="equal">
      <formula>$E$4</formula>
    </cfRule>
    <cfRule type="cellIs" dxfId="1293" priority="42" operator="equal">
      <formula>2120</formula>
    </cfRule>
  </conditionalFormatting>
  <conditionalFormatting sqref="D29:E29 F4:F6 F28:F29">
    <cfRule type="cellIs" dxfId="1292" priority="39" operator="equal">
      <formula>$F$4</formula>
    </cfRule>
    <cfRule type="cellIs" dxfId="1291" priority="40" operator="equal">
      <formula>300</formula>
    </cfRule>
  </conditionalFormatting>
  <conditionalFormatting sqref="G4:G6 G28:G29">
    <cfRule type="cellIs" dxfId="1290" priority="37" operator="equal">
      <formula>$G$4</formula>
    </cfRule>
    <cfRule type="cellIs" dxfId="1289" priority="38" operator="equal">
      <formula>1660</formula>
    </cfRule>
  </conditionalFormatting>
  <conditionalFormatting sqref="H4:H6 H28:H29">
    <cfRule type="cellIs" dxfId="1288" priority="35" operator="equal">
      <formula>$H$4</formula>
    </cfRule>
    <cfRule type="cellIs" dxfId="1287" priority="36" operator="equal">
      <formula>6640</formula>
    </cfRule>
  </conditionalFormatting>
  <conditionalFormatting sqref="T6:T28">
    <cfRule type="cellIs" dxfId="1286" priority="34" operator="lessThan">
      <formula>0</formula>
    </cfRule>
  </conditionalFormatting>
  <conditionalFormatting sqref="T7:T27">
    <cfRule type="cellIs" dxfId="1285" priority="31" operator="lessThan">
      <formula>0</formula>
    </cfRule>
    <cfRule type="cellIs" dxfId="1284" priority="32" operator="lessThan">
      <formula>0</formula>
    </cfRule>
    <cfRule type="cellIs" dxfId="1283" priority="33" operator="lessThan">
      <formula>0</formula>
    </cfRule>
  </conditionalFormatting>
  <conditionalFormatting sqref="E4:E6 E28:K28">
    <cfRule type="cellIs" dxfId="1282" priority="30" operator="equal">
      <formula>$E$4</formula>
    </cfRule>
  </conditionalFormatting>
  <conditionalFormatting sqref="D28:D29 D6 D4:M4">
    <cfRule type="cellIs" dxfId="1281" priority="29" operator="equal">
      <formula>$D$4</formula>
    </cfRule>
  </conditionalFormatting>
  <conditionalFormatting sqref="I4:I6 I28:I29">
    <cfRule type="cellIs" dxfId="1280" priority="28" operator="equal">
      <formula>$I$4</formula>
    </cfRule>
  </conditionalFormatting>
  <conditionalFormatting sqref="J4:J6 J28:J29">
    <cfRule type="cellIs" dxfId="1279" priority="27" operator="equal">
      <formula>$J$4</formula>
    </cfRule>
  </conditionalFormatting>
  <conditionalFormatting sqref="K4:K6 K28:K29">
    <cfRule type="cellIs" dxfId="1278" priority="26" operator="equal">
      <formula>$K$4</formula>
    </cfRule>
  </conditionalFormatting>
  <conditionalFormatting sqref="M4:M6">
    <cfRule type="cellIs" dxfId="1277" priority="25" operator="equal">
      <formula>$L$4</formula>
    </cfRule>
  </conditionalFormatting>
  <conditionalFormatting sqref="T7:T28">
    <cfRule type="cellIs" dxfId="1276" priority="22" operator="lessThan">
      <formula>0</formula>
    </cfRule>
    <cfRule type="cellIs" dxfId="1275" priority="23" operator="lessThan">
      <formula>0</formula>
    </cfRule>
    <cfRule type="cellIs" dxfId="1274" priority="24" operator="lessThan">
      <formula>0</formula>
    </cfRule>
  </conditionalFormatting>
  <conditionalFormatting sqref="D5:K5">
    <cfRule type="cellIs" dxfId="1273" priority="21" operator="greaterThan">
      <formula>0</formula>
    </cfRule>
  </conditionalFormatting>
  <conditionalFormatting sqref="T6:T28">
    <cfRule type="cellIs" dxfId="1272" priority="20" operator="lessThan">
      <formula>0</formula>
    </cfRule>
  </conditionalFormatting>
  <conditionalFormatting sqref="T7:T27">
    <cfRule type="cellIs" dxfId="1271" priority="17" operator="lessThan">
      <formula>0</formula>
    </cfRule>
    <cfRule type="cellIs" dxfId="1270" priority="18" operator="lessThan">
      <formula>0</formula>
    </cfRule>
    <cfRule type="cellIs" dxfId="1269" priority="19" operator="lessThan">
      <formula>0</formula>
    </cfRule>
  </conditionalFormatting>
  <conditionalFormatting sqref="T7:T28">
    <cfRule type="cellIs" dxfId="1268" priority="14" operator="lessThan">
      <formula>0</formula>
    </cfRule>
    <cfRule type="cellIs" dxfId="1267" priority="15" operator="lessThan">
      <formula>0</formula>
    </cfRule>
    <cfRule type="cellIs" dxfId="1266" priority="16" operator="lessThan">
      <formula>0</formula>
    </cfRule>
  </conditionalFormatting>
  <conditionalFormatting sqref="D5:K5">
    <cfRule type="cellIs" dxfId="1265" priority="13" operator="greaterThan">
      <formula>0</formula>
    </cfRule>
  </conditionalFormatting>
  <conditionalFormatting sqref="L4 L6 L28:L29">
    <cfRule type="cellIs" dxfId="1264" priority="12" operator="equal">
      <formula>$L$4</formula>
    </cfRule>
  </conditionalFormatting>
  <conditionalFormatting sqref="D7:S7">
    <cfRule type="cellIs" dxfId="1263" priority="11" operator="greaterThan">
      <formula>0</formula>
    </cfRule>
  </conditionalFormatting>
  <conditionalFormatting sqref="D9:S9">
    <cfRule type="cellIs" dxfId="1262" priority="10" operator="greaterThan">
      <formula>0</formula>
    </cfRule>
  </conditionalFormatting>
  <conditionalFormatting sqref="D11:S11">
    <cfRule type="cellIs" dxfId="1261" priority="9" operator="greaterThan">
      <formula>0</formula>
    </cfRule>
  </conditionalFormatting>
  <conditionalFormatting sqref="D13:S13">
    <cfRule type="cellIs" dxfId="1260" priority="8" operator="greaterThan">
      <formula>0</formula>
    </cfRule>
  </conditionalFormatting>
  <conditionalFormatting sqref="D15:S15">
    <cfRule type="cellIs" dxfId="1259" priority="7" operator="greaterThan">
      <formula>0</formula>
    </cfRule>
  </conditionalFormatting>
  <conditionalFormatting sqref="D17:S17">
    <cfRule type="cellIs" dxfId="1258" priority="6" operator="greaterThan">
      <formula>0</formula>
    </cfRule>
  </conditionalFormatting>
  <conditionalFormatting sqref="D19:S19">
    <cfRule type="cellIs" dxfId="1257" priority="5" operator="greaterThan">
      <formula>0</formula>
    </cfRule>
  </conditionalFormatting>
  <conditionalFormatting sqref="D21:S21">
    <cfRule type="cellIs" dxfId="1256" priority="4" operator="greaterThan">
      <formula>0</formula>
    </cfRule>
  </conditionalFormatting>
  <conditionalFormatting sqref="D23:S23">
    <cfRule type="cellIs" dxfId="1255" priority="3" operator="greaterThan">
      <formula>0</formula>
    </cfRule>
  </conditionalFormatting>
  <conditionalFormatting sqref="D25:S25">
    <cfRule type="cellIs" dxfId="1254" priority="2" operator="greaterThan">
      <formula>0</formula>
    </cfRule>
  </conditionalFormatting>
  <conditionalFormatting sqref="D27:S27">
    <cfRule type="cellIs" dxfId="125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2" priority="43" operator="equal">
      <formula>212030016606640</formula>
    </cfRule>
  </conditionalFormatting>
  <conditionalFormatting sqref="D29 E4:E6 E28:K29">
    <cfRule type="cellIs" dxfId="1251" priority="41" operator="equal">
      <formula>$E$4</formula>
    </cfRule>
    <cfRule type="cellIs" dxfId="1250" priority="42" operator="equal">
      <formula>2120</formula>
    </cfRule>
  </conditionalFormatting>
  <conditionalFormatting sqref="D29:E29 F4:F6 F28:F29">
    <cfRule type="cellIs" dxfId="1249" priority="39" operator="equal">
      <formula>$F$4</formula>
    </cfRule>
    <cfRule type="cellIs" dxfId="1248" priority="40" operator="equal">
      <formula>300</formula>
    </cfRule>
  </conditionalFormatting>
  <conditionalFormatting sqref="G4:G6 G28:G29">
    <cfRule type="cellIs" dxfId="1247" priority="37" operator="equal">
      <formula>$G$4</formula>
    </cfRule>
    <cfRule type="cellIs" dxfId="1246" priority="38" operator="equal">
      <formula>1660</formula>
    </cfRule>
  </conditionalFormatting>
  <conditionalFormatting sqref="H4:H6 H28:H29">
    <cfRule type="cellIs" dxfId="1245" priority="35" operator="equal">
      <formula>$H$4</formula>
    </cfRule>
    <cfRule type="cellIs" dxfId="1244" priority="36" operator="equal">
      <formula>6640</formula>
    </cfRule>
  </conditionalFormatting>
  <conditionalFormatting sqref="T6:T28">
    <cfRule type="cellIs" dxfId="1243" priority="34" operator="lessThan">
      <formula>0</formula>
    </cfRule>
  </conditionalFormatting>
  <conditionalFormatting sqref="T7:T27">
    <cfRule type="cellIs" dxfId="1242" priority="31" operator="lessThan">
      <formula>0</formula>
    </cfRule>
    <cfRule type="cellIs" dxfId="1241" priority="32" operator="lessThan">
      <formula>0</formula>
    </cfRule>
    <cfRule type="cellIs" dxfId="1240" priority="33" operator="lessThan">
      <formula>0</formula>
    </cfRule>
  </conditionalFormatting>
  <conditionalFormatting sqref="E4:E6 E28:K28">
    <cfRule type="cellIs" dxfId="1239" priority="30" operator="equal">
      <formula>$E$4</formula>
    </cfRule>
  </conditionalFormatting>
  <conditionalFormatting sqref="D28:D29 D6 D4:M4">
    <cfRule type="cellIs" dxfId="1238" priority="29" operator="equal">
      <formula>$D$4</formula>
    </cfRule>
  </conditionalFormatting>
  <conditionalFormatting sqref="I4:I6 I28:I29">
    <cfRule type="cellIs" dxfId="1237" priority="28" operator="equal">
      <formula>$I$4</formula>
    </cfRule>
  </conditionalFormatting>
  <conditionalFormatting sqref="J4:J6 J28:J29">
    <cfRule type="cellIs" dxfId="1236" priority="27" operator="equal">
      <formula>$J$4</formula>
    </cfRule>
  </conditionalFormatting>
  <conditionalFormatting sqref="K4:K6 K28:K29">
    <cfRule type="cellIs" dxfId="1235" priority="26" operator="equal">
      <formula>$K$4</formula>
    </cfRule>
  </conditionalFormatting>
  <conditionalFormatting sqref="M4:M6">
    <cfRule type="cellIs" dxfId="1234" priority="25" operator="equal">
      <formula>$L$4</formula>
    </cfRule>
  </conditionalFormatting>
  <conditionalFormatting sqref="T7:T28">
    <cfRule type="cellIs" dxfId="1233" priority="22" operator="lessThan">
      <formula>0</formula>
    </cfRule>
    <cfRule type="cellIs" dxfId="1232" priority="23" operator="lessThan">
      <formula>0</formula>
    </cfRule>
    <cfRule type="cellIs" dxfId="1231" priority="24" operator="lessThan">
      <formula>0</formula>
    </cfRule>
  </conditionalFormatting>
  <conditionalFormatting sqref="D5:K5">
    <cfRule type="cellIs" dxfId="1230" priority="21" operator="greaterThan">
      <formula>0</formula>
    </cfRule>
  </conditionalFormatting>
  <conditionalFormatting sqref="T6:T28">
    <cfRule type="cellIs" dxfId="1229" priority="20" operator="lessThan">
      <formula>0</formula>
    </cfRule>
  </conditionalFormatting>
  <conditionalFormatting sqref="T7:T27">
    <cfRule type="cellIs" dxfId="1228" priority="17" operator="lessThan">
      <formula>0</formula>
    </cfRule>
    <cfRule type="cellIs" dxfId="1227" priority="18" operator="lessThan">
      <formula>0</formula>
    </cfRule>
    <cfRule type="cellIs" dxfId="1226" priority="19" operator="lessThan">
      <formula>0</formula>
    </cfRule>
  </conditionalFormatting>
  <conditionalFormatting sqref="T7:T28">
    <cfRule type="cellIs" dxfId="1225" priority="14" operator="lessThan">
      <formula>0</formula>
    </cfRule>
    <cfRule type="cellIs" dxfId="1224" priority="15" operator="lessThan">
      <formula>0</formula>
    </cfRule>
    <cfRule type="cellIs" dxfId="1223" priority="16" operator="lessThan">
      <formula>0</formula>
    </cfRule>
  </conditionalFormatting>
  <conditionalFormatting sqref="D5:K5">
    <cfRule type="cellIs" dxfId="1222" priority="13" operator="greaterThan">
      <formula>0</formula>
    </cfRule>
  </conditionalFormatting>
  <conditionalFormatting sqref="L4 L6 L28:L29">
    <cfRule type="cellIs" dxfId="1221" priority="12" operator="equal">
      <formula>$L$4</formula>
    </cfRule>
  </conditionalFormatting>
  <conditionalFormatting sqref="D7:S7">
    <cfRule type="cellIs" dxfId="1220" priority="11" operator="greaterThan">
      <formula>0</formula>
    </cfRule>
  </conditionalFormatting>
  <conditionalFormatting sqref="D9:S9">
    <cfRule type="cellIs" dxfId="1219" priority="10" operator="greaterThan">
      <formula>0</formula>
    </cfRule>
  </conditionalFormatting>
  <conditionalFormatting sqref="D11:S11">
    <cfRule type="cellIs" dxfId="1218" priority="9" operator="greaterThan">
      <formula>0</formula>
    </cfRule>
  </conditionalFormatting>
  <conditionalFormatting sqref="D13:S13">
    <cfRule type="cellIs" dxfId="1217" priority="8" operator="greaterThan">
      <formula>0</formula>
    </cfRule>
  </conditionalFormatting>
  <conditionalFormatting sqref="D15:S15">
    <cfRule type="cellIs" dxfId="1216" priority="7" operator="greaterThan">
      <formula>0</formula>
    </cfRule>
  </conditionalFormatting>
  <conditionalFormatting sqref="D17:S17">
    <cfRule type="cellIs" dxfId="1215" priority="6" operator="greaterThan">
      <formula>0</formula>
    </cfRule>
  </conditionalFormatting>
  <conditionalFormatting sqref="D19:S19">
    <cfRule type="cellIs" dxfId="1214" priority="5" operator="greaterThan">
      <formula>0</formula>
    </cfRule>
  </conditionalFormatting>
  <conditionalFormatting sqref="D21:S21">
    <cfRule type="cellIs" dxfId="1213" priority="4" operator="greaterThan">
      <formula>0</formula>
    </cfRule>
  </conditionalFormatting>
  <conditionalFormatting sqref="D23:S23">
    <cfRule type="cellIs" dxfId="1212" priority="3" operator="greaterThan">
      <formula>0</formula>
    </cfRule>
  </conditionalFormatting>
  <conditionalFormatting sqref="D25:S25">
    <cfRule type="cellIs" dxfId="1211" priority="2" operator="greaterThan">
      <formula>0</formula>
    </cfRule>
  </conditionalFormatting>
  <conditionalFormatting sqref="D27:S27">
    <cfRule type="cellIs" dxfId="121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9" priority="43" operator="equal">
      <formula>212030016606640</formula>
    </cfRule>
  </conditionalFormatting>
  <conditionalFormatting sqref="D29 E4:E6 E28:K29">
    <cfRule type="cellIs" dxfId="1208" priority="41" operator="equal">
      <formula>$E$4</formula>
    </cfRule>
    <cfRule type="cellIs" dxfId="1207" priority="42" operator="equal">
      <formula>2120</formula>
    </cfRule>
  </conditionalFormatting>
  <conditionalFormatting sqref="D29:E29 F4:F6 F28:F29">
    <cfRule type="cellIs" dxfId="1206" priority="39" operator="equal">
      <formula>$F$4</formula>
    </cfRule>
    <cfRule type="cellIs" dxfId="1205" priority="40" operator="equal">
      <formula>300</formula>
    </cfRule>
  </conditionalFormatting>
  <conditionalFormatting sqref="G4:G6 G28:G29">
    <cfRule type="cellIs" dxfId="1204" priority="37" operator="equal">
      <formula>$G$4</formula>
    </cfRule>
    <cfRule type="cellIs" dxfId="1203" priority="38" operator="equal">
      <formula>1660</formula>
    </cfRule>
  </conditionalFormatting>
  <conditionalFormatting sqref="H4:H6 H28:H29">
    <cfRule type="cellIs" dxfId="1202" priority="35" operator="equal">
      <formula>$H$4</formula>
    </cfRule>
    <cfRule type="cellIs" dxfId="1201" priority="36" operator="equal">
      <formula>6640</formula>
    </cfRule>
  </conditionalFormatting>
  <conditionalFormatting sqref="T6:T28">
    <cfRule type="cellIs" dxfId="1200" priority="34" operator="lessThan">
      <formula>0</formula>
    </cfRule>
  </conditionalFormatting>
  <conditionalFormatting sqref="T7:T27">
    <cfRule type="cellIs" dxfId="1199" priority="31" operator="lessThan">
      <formula>0</formula>
    </cfRule>
    <cfRule type="cellIs" dxfId="1198" priority="32" operator="lessThan">
      <formula>0</formula>
    </cfRule>
    <cfRule type="cellIs" dxfId="1197" priority="33" operator="lessThan">
      <formula>0</formula>
    </cfRule>
  </conditionalFormatting>
  <conditionalFormatting sqref="E4:E6 E28:K28">
    <cfRule type="cellIs" dxfId="1196" priority="30" operator="equal">
      <formula>$E$4</formula>
    </cfRule>
  </conditionalFormatting>
  <conditionalFormatting sqref="D28:D29 D6 D4:M4">
    <cfRule type="cellIs" dxfId="1195" priority="29" operator="equal">
      <formula>$D$4</formula>
    </cfRule>
  </conditionalFormatting>
  <conditionalFormatting sqref="I4:I6 I28:I29">
    <cfRule type="cellIs" dxfId="1194" priority="28" operator="equal">
      <formula>$I$4</formula>
    </cfRule>
  </conditionalFormatting>
  <conditionalFormatting sqref="J4:J6 J28:J29">
    <cfRule type="cellIs" dxfId="1193" priority="27" operator="equal">
      <formula>$J$4</formula>
    </cfRule>
  </conditionalFormatting>
  <conditionalFormatting sqref="K4:K6 K28:K29">
    <cfRule type="cellIs" dxfId="1192" priority="26" operator="equal">
      <formula>$K$4</formula>
    </cfRule>
  </conditionalFormatting>
  <conditionalFormatting sqref="M4:M6">
    <cfRule type="cellIs" dxfId="1191" priority="25" operator="equal">
      <formula>$L$4</formula>
    </cfRule>
  </conditionalFormatting>
  <conditionalFormatting sqref="T7:T28">
    <cfRule type="cellIs" dxfId="1190" priority="22" operator="lessThan">
      <formula>0</formula>
    </cfRule>
    <cfRule type="cellIs" dxfId="1189" priority="23" operator="lessThan">
      <formula>0</formula>
    </cfRule>
    <cfRule type="cellIs" dxfId="1188" priority="24" operator="lessThan">
      <formula>0</formula>
    </cfRule>
  </conditionalFormatting>
  <conditionalFormatting sqref="D5:K5">
    <cfRule type="cellIs" dxfId="1187" priority="21" operator="greaterThan">
      <formula>0</formula>
    </cfRule>
  </conditionalFormatting>
  <conditionalFormatting sqref="T6:T28">
    <cfRule type="cellIs" dxfId="1186" priority="20" operator="lessThan">
      <formula>0</formula>
    </cfRule>
  </conditionalFormatting>
  <conditionalFormatting sqref="T7:T27">
    <cfRule type="cellIs" dxfId="1185" priority="17" operator="lessThan">
      <formula>0</formula>
    </cfRule>
    <cfRule type="cellIs" dxfId="1184" priority="18" operator="lessThan">
      <formula>0</formula>
    </cfRule>
    <cfRule type="cellIs" dxfId="1183" priority="19" operator="lessThan">
      <formula>0</formula>
    </cfRule>
  </conditionalFormatting>
  <conditionalFormatting sqref="T7:T28">
    <cfRule type="cellIs" dxfId="1182" priority="14" operator="lessThan">
      <formula>0</formula>
    </cfRule>
    <cfRule type="cellIs" dxfId="1181" priority="15" operator="lessThan">
      <formula>0</formula>
    </cfRule>
    <cfRule type="cellIs" dxfId="1180" priority="16" operator="lessThan">
      <formula>0</formula>
    </cfRule>
  </conditionalFormatting>
  <conditionalFormatting sqref="D5:K5">
    <cfRule type="cellIs" dxfId="1179" priority="13" operator="greaterThan">
      <formula>0</formula>
    </cfRule>
  </conditionalFormatting>
  <conditionalFormatting sqref="L4 L6 L28:L29">
    <cfRule type="cellIs" dxfId="1178" priority="12" operator="equal">
      <formula>$L$4</formula>
    </cfRule>
  </conditionalFormatting>
  <conditionalFormatting sqref="D7:S7">
    <cfRule type="cellIs" dxfId="1177" priority="11" operator="greaterThan">
      <formula>0</formula>
    </cfRule>
  </conditionalFormatting>
  <conditionalFormatting sqref="D9:S9">
    <cfRule type="cellIs" dxfId="1176" priority="10" operator="greaterThan">
      <formula>0</formula>
    </cfRule>
  </conditionalFormatting>
  <conditionalFormatting sqref="D11:S11">
    <cfRule type="cellIs" dxfId="1175" priority="9" operator="greaterThan">
      <formula>0</formula>
    </cfRule>
  </conditionalFormatting>
  <conditionalFormatting sqref="D13:S13">
    <cfRule type="cellIs" dxfId="1174" priority="8" operator="greaterThan">
      <formula>0</formula>
    </cfRule>
  </conditionalFormatting>
  <conditionalFormatting sqref="D15:S15">
    <cfRule type="cellIs" dxfId="1173" priority="7" operator="greaterThan">
      <formula>0</formula>
    </cfRule>
  </conditionalFormatting>
  <conditionalFormatting sqref="D17:S17">
    <cfRule type="cellIs" dxfId="1172" priority="6" operator="greaterThan">
      <formula>0</formula>
    </cfRule>
  </conditionalFormatting>
  <conditionalFormatting sqref="D19:S19">
    <cfRule type="cellIs" dxfId="1171" priority="5" operator="greaterThan">
      <formula>0</formula>
    </cfRule>
  </conditionalFormatting>
  <conditionalFormatting sqref="D21:S21">
    <cfRule type="cellIs" dxfId="1170" priority="4" operator="greaterThan">
      <formula>0</formula>
    </cfRule>
  </conditionalFormatting>
  <conditionalFormatting sqref="D23:S23">
    <cfRule type="cellIs" dxfId="1169" priority="3" operator="greaterThan">
      <formula>0</formula>
    </cfRule>
  </conditionalFormatting>
  <conditionalFormatting sqref="D25:S25">
    <cfRule type="cellIs" dxfId="1168" priority="2" operator="greaterThan">
      <formula>0</formula>
    </cfRule>
  </conditionalFormatting>
  <conditionalFormatting sqref="D27:S27">
    <cfRule type="cellIs" dxfId="116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6" priority="43" operator="equal">
      <formula>212030016606640</formula>
    </cfRule>
  </conditionalFormatting>
  <conditionalFormatting sqref="D29 E4:E6 E28:K29">
    <cfRule type="cellIs" dxfId="1165" priority="41" operator="equal">
      <formula>$E$4</formula>
    </cfRule>
    <cfRule type="cellIs" dxfId="1164" priority="42" operator="equal">
      <formula>2120</formula>
    </cfRule>
  </conditionalFormatting>
  <conditionalFormatting sqref="D29:E29 F4:F6 F28:F29">
    <cfRule type="cellIs" dxfId="1163" priority="39" operator="equal">
      <formula>$F$4</formula>
    </cfRule>
    <cfRule type="cellIs" dxfId="1162" priority="40" operator="equal">
      <formula>300</formula>
    </cfRule>
  </conditionalFormatting>
  <conditionalFormatting sqref="G4:G6 G28:G29">
    <cfRule type="cellIs" dxfId="1161" priority="37" operator="equal">
      <formula>$G$4</formula>
    </cfRule>
    <cfRule type="cellIs" dxfId="1160" priority="38" operator="equal">
      <formula>1660</formula>
    </cfRule>
  </conditionalFormatting>
  <conditionalFormatting sqref="H4:H6 H28:H29">
    <cfRule type="cellIs" dxfId="1159" priority="35" operator="equal">
      <formula>$H$4</formula>
    </cfRule>
    <cfRule type="cellIs" dxfId="1158" priority="36" operator="equal">
      <formula>6640</formula>
    </cfRule>
  </conditionalFormatting>
  <conditionalFormatting sqref="T6:T28">
    <cfRule type="cellIs" dxfId="1157" priority="34" operator="lessThan">
      <formula>0</formula>
    </cfRule>
  </conditionalFormatting>
  <conditionalFormatting sqref="T7:T27">
    <cfRule type="cellIs" dxfId="1156" priority="31" operator="lessThan">
      <formula>0</formula>
    </cfRule>
    <cfRule type="cellIs" dxfId="1155" priority="32" operator="lessThan">
      <formula>0</formula>
    </cfRule>
    <cfRule type="cellIs" dxfId="1154" priority="33" operator="lessThan">
      <formula>0</formula>
    </cfRule>
  </conditionalFormatting>
  <conditionalFormatting sqref="E4:E6 E28:K28">
    <cfRule type="cellIs" dxfId="1153" priority="30" operator="equal">
      <formula>$E$4</formula>
    </cfRule>
  </conditionalFormatting>
  <conditionalFormatting sqref="D28:D29 D6 D4:M4">
    <cfRule type="cellIs" dxfId="1152" priority="29" operator="equal">
      <formula>$D$4</formula>
    </cfRule>
  </conditionalFormatting>
  <conditionalFormatting sqref="I4:I6 I28:I29">
    <cfRule type="cellIs" dxfId="1151" priority="28" operator="equal">
      <formula>$I$4</formula>
    </cfRule>
  </conditionalFormatting>
  <conditionalFormatting sqref="J4:J6 J28:J29">
    <cfRule type="cellIs" dxfId="1150" priority="27" operator="equal">
      <formula>$J$4</formula>
    </cfRule>
  </conditionalFormatting>
  <conditionalFormatting sqref="K4:K6 K28:K29">
    <cfRule type="cellIs" dxfId="1149" priority="26" operator="equal">
      <formula>$K$4</formula>
    </cfRule>
  </conditionalFormatting>
  <conditionalFormatting sqref="M4:M6">
    <cfRule type="cellIs" dxfId="1148" priority="25" operator="equal">
      <formula>$L$4</formula>
    </cfRule>
  </conditionalFormatting>
  <conditionalFormatting sqref="T7:T28">
    <cfRule type="cellIs" dxfId="1147" priority="22" operator="lessThan">
      <formula>0</formula>
    </cfRule>
    <cfRule type="cellIs" dxfId="1146" priority="23" operator="lessThan">
      <formula>0</formula>
    </cfRule>
    <cfRule type="cellIs" dxfId="1145" priority="24" operator="lessThan">
      <formula>0</formula>
    </cfRule>
  </conditionalFormatting>
  <conditionalFormatting sqref="D5:K5">
    <cfRule type="cellIs" dxfId="1144" priority="21" operator="greaterThan">
      <formula>0</formula>
    </cfRule>
  </conditionalFormatting>
  <conditionalFormatting sqref="T6:T28">
    <cfRule type="cellIs" dxfId="1143" priority="20" operator="lessThan">
      <formula>0</formula>
    </cfRule>
  </conditionalFormatting>
  <conditionalFormatting sqref="T7:T27">
    <cfRule type="cellIs" dxfId="1142" priority="17" operator="lessThan">
      <formula>0</formula>
    </cfRule>
    <cfRule type="cellIs" dxfId="1141" priority="18" operator="lessThan">
      <formula>0</formula>
    </cfRule>
    <cfRule type="cellIs" dxfId="1140" priority="19" operator="lessThan">
      <formula>0</formula>
    </cfRule>
  </conditionalFormatting>
  <conditionalFormatting sqref="T7:T28">
    <cfRule type="cellIs" dxfId="1139" priority="14" operator="lessThan">
      <formula>0</formula>
    </cfRule>
    <cfRule type="cellIs" dxfId="1138" priority="15" operator="lessThan">
      <formula>0</formula>
    </cfRule>
    <cfRule type="cellIs" dxfId="1137" priority="16" operator="lessThan">
      <formula>0</formula>
    </cfRule>
  </conditionalFormatting>
  <conditionalFormatting sqref="D5:K5">
    <cfRule type="cellIs" dxfId="1136" priority="13" operator="greaterThan">
      <formula>0</formula>
    </cfRule>
  </conditionalFormatting>
  <conditionalFormatting sqref="L4 L6 L28:L29">
    <cfRule type="cellIs" dxfId="1135" priority="12" operator="equal">
      <formula>$L$4</formula>
    </cfRule>
  </conditionalFormatting>
  <conditionalFormatting sqref="D7:S7">
    <cfRule type="cellIs" dxfId="1134" priority="11" operator="greaterThan">
      <formula>0</formula>
    </cfRule>
  </conditionalFormatting>
  <conditionalFormatting sqref="D9:S9">
    <cfRule type="cellIs" dxfId="1133" priority="10" operator="greaterThan">
      <formula>0</formula>
    </cfRule>
  </conditionalFormatting>
  <conditionalFormatting sqref="D11:S11">
    <cfRule type="cellIs" dxfId="1132" priority="9" operator="greaterThan">
      <formula>0</formula>
    </cfRule>
  </conditionalFormatting>
  <conditionalFormatting sqref="D13:S13">
    <cfRule type="cellIs" dxfId="1131" priority="8" operator="greaterThan">
      <formula>0</formula>
    </cfRule>
  </conditionalFormatting>
  <conditionalFormatting sqref="D15:S15">
    <cfRule type="cellIs" dxfId="1130" priority="7" operator="greaterThan">
      <formula>0</formula>
    </cfRule>
  </conditionalFormatting>
  <conditionalFormatting sqref="D17:S17">
    <cfRule type="cellIs" dxfId="1129" priority="6" operator="greaterThan">
      <formula>0</formula>
    </cfRule>
  </conditionalFormatting>
  <conditionalFormatting sqref="D19:S19">
    <cfRule type="cellIs" dxfId="1128" priority="5" operator="greaterThan">
      <formula>0</formula>
    </cfRule>
  </conditionalFormatting>
  <conditionalFormatting sqref="D21:S21">
    <cfRule type="cellIs" dxfId="1127" priority="4" operator="greaterThan">
      <formula>0</formula>
    </cfRule>
  </conditionalFormatting>
  <conditionalFormatting sqref="D23:S23">
    <cfRule type="cellIs" dxfId="1126" priority="3" operator="greaterThan">
      <formula>0</formula>
    </cfRule>
  </conditionalFormatting>
  <conditionalFormatting sqref="D25:S25">
    <cfRule type="cellIs" dxfId="1125" priority="2" operator="greaterThan">
      <formula>0</formula>
    </cfRule>
  </conditionalFormatting>
  <conditionalFormatting sqref="D27:S27">
    <cfRule type="cellIs" dxfId="112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F9" sqref="F9:G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3" priority="43" operator="equal">
      <formula>212030016606640</formula>
    </cfRule>
  </conditionalFormatting>
  <conditionalFormatting sqref="D29 E4:E6 E28:K29">
    <cfRule type="cellIs" dxfId="1122" priority="41" operator="equal">
      <formula>$E$4</formula>
    </cfRule>
    <cfRule type="cellIs" dxfId="1121" priority="42" operator="equal">
      <formula>2120</formula>
    </cfRule>
  </conditionalFormatting>
  <conditionalFormatting sqref="D29:E29 F4:F6 F28:F29">
    <cfRule type="cellIs" dxfId="1120" priority="39" operator="equal">
      <formula>$F$4</formula>
    </cfRule>
    <cfRule type="cellIs" dxfId="1119" priority="40" operator="equal">
      <formula>300</formula>
    </cfRule>
  </conditionalFormatting>
  <conditionalFormatting sqref="G4:G6 G28:G29">
    <cfRule type="cellIs" dxfId="1118" priority="37" operator="equal">
      <formula>$G$4</formula>
    </cfRule>
    <cfRule type="cellIs" dxfId="1117" priority="38" operator="equal">
      <formula>1660</formula>
    </cfRule>
  </conditionalFormatting>
  <conditionalFormatting sqref="H4:H6 H28:H29">
    <cfRule type="cellIs" dxfId="1116" priority="35" operator="equal">
      <formula>$H$4</formula>
    </cfRule>
    <cfRule type="cellIs" dxfId="1115" priority="36" operator="equal">
      <formula>6640</formula>
    </cfRule>
  </conditionalFormatting>
  <conditionalFormatting sqref="T6:T28">
    <cfRule type="cellIs" dxfId="1114" priority="34" operator="lessThan">
      <formula>0</formula>
    </cfRule>
  </conditionalFormatting>
  <conditionalFormatting sqref="T7:T27">
    <cfRule type="cellIs" dxfId="1113" priority="31" operator="lessThan">
      <formula>0</formula>
    </cfRule>
    <cfRule type="cellIs" dxfId="1112" priority="32" operator="lessThan">
      <formula>0</formula>
    </cfRule>
    <cfRule type="cellIs" dxfId="1111" priority="33" operator="lessThan">
      <formula>0</formula>
    </cfRule>
  </conditionalFormatting>
  <conditionalFormatting sqref="E4:E6 E28:K28">
    <cfRule type="cellIs" dxfId="1110" priority="30" operator="equal">
      <formula>$E$4</formula>
    </cfRule>
  </conditionalFormatting>
  <conditionalFormatting sqref="D28:D29 D6 D4:M4">
    <cfRule type="cellIs" dxfId="1109" priority="29" operator="equal">
      <formula>$D$4</formula>
    </cfRule>
  </conditionalFormatting>
  <conditionalFormatting sqref="I4:I6 I28:I29">
    <cfRule type="cellIs" dxfId="1108" priority="28" operator="equal">
      <formula>$I$4</formula>
    </cfRule>
  </conditionalFormatting>
  <conditionalFormatting sqref="J4:J6 J28:J29">
    <cfRule type="cellIs" dxfId="1107" priority="27" operator="equal">
      <formula>$J$4</formula>
    </cfRule>
  </conditionalFormatting>
  <conditionalFormatting sqref="K4:K6 K28:K29">
    <cfRule type="cellIs" dxfId="1106" priority="26" operator="equal">
      <formula>$K$4</formula>
    </cfRule>
  </conditionalFormatting>
  <conditionalFormatting sqref="M4:M6">
    <cfRule type="cellIs" dxfId="1105" priority="25" operator="equal">
      <formula>$L$4</formula>
    </cfRule>
  </conditionalFormatting>
  <conditionalFormatting sqref="T7:T28">
    <cfRule type="cellIs" dxfId="1104" priority="22" operator="lessThan">
      <formula>0</formula>
    </cfRule>
    <cfRule type="cellIs" dxfId="1103" priority="23" operator="lessThan">
      <formula>0</formula>
    </cfRule>
    <cfRule type="cellIs" dxfId="1102" priority="24" operator="lessThan">
      <formula>0</formula>
    </cfRule>
  </conditionalFormatting>
  <conditionalFormatting sqref="D5:K5">
    <cfRule type="cellIs" dxfId="1101" priority="21" operator="greaterThan">
      <formula>0</formula>
    </cfRule>
  </conditionalFormatting>
  <conditionalFormatting sqref="T6:T28">
    <cfRule type="cellIs" dxfId="1100" priority="20" operator="lessThan">
      <formula>0</formula>
    </cfRule>
  </conditionalFormatting>
  <conditionalFormatting sqref="T7:T27">
    <cfRule type="cellIs" dxfId="1099" priority="17" operator="lessThan">
      <formula>0</formula>
    </cfRule>
    <cfRule type="cellIs" dxfId="1098" priority="18" operator="lessThan">
      <formula>0</formula>
    </cfRule>
    <cfRule type="cellIs" dxfId="1097" priority="19" operator="lessThan">
      <formula>0</formula>
    </cfRule>
  </conditionalFormatting>
  <conditionalFormatting sqref="T7:T28">
    <cfRule type="cellIs" dxfId="1096" priority="14" operator="lessThan">
      <formula>0</formula>
    </cfRule>
    <cfRule type="cellIs" dxfId="1095" priority="15" operator="lessThan">
      <formula>0</formula>
    </cfRule>
    <cfRule type="cellIs" dxfId="1094" priority="16" operator="lessThan">
      <formula>0</formula>
    </cfRule>
  </conditionalFormatting>
  <conditionalFormatting sqref="D5:K5">
    <cfRule type="cellIs" dxfId="1093" priority="13" operator="greaterThan">
      <formula>0</formula>
    </cfRule>
  </conditionalFormatting>
  <conditionalFormatting sqref="L4 L6 L28:L29">
    <cfRule type="cellIs" dxfId="1092" priority="12" operator="equal">
      <formula>$L$4</formula>
    </cfRule>
  </conditionalFormatting>
  <conditionalFormatting sqref="D7:S7">
    <cfRule type="cellIs" dxfId="1091" priority="11" operator="greaterThan">
      <formula>0</formula>
    </cfRule>
  </conditionalFormatting>
  <conditionalFormatting sqref="D9:S9">
    <cfRule type="cellIs" dxfId="1090" priority="10" operator="greaterThan">
      <formula>0</formula>
    </cfRule>
  </conditionalFormatting>
  <conditionalFormatting sqref="D11:S11">
    <cfRule type="cellIs" dxfId="1089" priority="9" operator="greaterThan">
      <formula>0</formula>
    </cfRule>
  </conditionalFormatting>
  <conditionalFormatting sqref="D13:S13">
    <cfRule type="cellIs" dxfId="1088" priority="8" operator="greaterThan">
      <formula>0</formula>
    </cfRule>
  </conditionalFormatting>
  <conditionalFormatting sqref="D15:S15">
    <cfRule type="cellIs" dxfId="1087" priority="7" operator="greaterThan">
      <formula>0</formula>
    </cfRule>
  </conditionalFormatting>
  <conditionalFormatting sqref="D17:S17">
    <cfRule type="cellIs" dxfId="1086" priority="6" operator="greaterThan">
      <formula>0</formula>
    </cfRule>
  </conditionalFormatting>
  <conditionalFormatting sqref="D19:S19">
    <cfRule type="cellIs" dxfId="1085" priority="5" operator="greaterThan">
      <formula>0</formula>
    </cfRule>
  </conditionalFormatting>
  <conditionalFormatting sqref="D21:S21">
    <cfRule type="cellIs" dxfId="1084" priority="4" operator="greaterThan">
      <formula>0</formula>
    </cfRule>
  </conditionalFormatting>
  <conditionalFormatting sqref="D23:S23">
    <cfRule type="cellIs" dxfId="1083" priority="3" operator="greaterThan">
      <formula>0</formula>
    </cfRule>
  </conditionalFormatting>
  <conditionalFormatting sqref="D25:S25">
    <cfRule type="cellIs" dxfId="1082" priority="2" operator="greaterThan">
      <formula>0</formula>
    </cfRule>
  </conditionalFormatting>
  <conditionalFormatting sqref="D27:S27">
    <cfRule type="cellIs" dxfId="108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0" priority="43" operator="equal">
      <formula>212030016606640</formula>
    </cfRule>
  </conditionalFormatting>
  <conditionalFormatting sqref="D29 E4:E6 E28:K29">
    <cfRule type="cellIs" dxfId="1079" priority="41" operator="equal">
      <formula>$E$4</formula>
    </cfRule>
    <cfRule type="cellIs" dxfId="1078" priority="42" operator="equal">
      <formula>2120</formula>
    </cfRule>
  </conditionalFormatting>
  <conditionalFormatting sqref="D29:E29 F4:F6 F28:F29">
    <cfRule type="cellIs" dxfId="1077" priority="39" operator="equal">
      <formula>$F$4</formula>
    </cfRule>
    <cfRule type="cellIs" dxfId="1076" priority="40" operator="equal">
      <formula>300</formula>
    </cfRule>
  </conditionalFormatting>
  <conditionalFormatting sqref="G4:G6 G28:G29">
    <cfRule type="cellIs" dxfId="1075" priority="37" operator="equal">
      <formula>$G$4</formula>
    </cfRule>
    <cfRule type="cellIs" dxfId="1074" priority="38" operator="equal">
      <formula>1660</formula>
    </cfRule>
  </conditionalFormatting>
  <conditionalFormatting sqref="H4:H6 H28:H29">
    <cfRule type="cellIs" dxfId="1073" priority="35" operator="equal">
      <formula>$H$4</formula>
    </cfRule>
    <cfRule type="cellIs" dxfId="1072" priority="36" operator="equal">
      <formula>6640</formula>
    </cfRule>
  </conditionalFormatting>
  <conditionalFormatting sqref="T6:T28">
    <cfRule type="cellIs" dxfId="1071" priority="34" operator="lessThan">
      <formula>0</formula>
    </cfRule>
  </conditionalFormatting>
  <conditionalFormatting sqref="T7:T27">
    <cfRule type="cellIs" dxfId="1070" priority="31" operator="lessThan">
      <formula>0</formula>
    </cfRule>
    <cfRule type="cellIs" dxfId="1069" priority="32" operator="lessThan">
      <formula>0</formula>
    </cfRule>
    <cfRule type="cellIs" dxfId="1068" priority="33" operator="lessThan">
      <formula>0</formula>
    </cfRule>
  </conditionalFormatting>
  <conditionalFormatting sqref="E4:E6 E28:K28">
    <cfRule type="cellIs" dxfId="1067" priority="30" operator="equal">
      <formula>$E$4</formula>
    </cfRule>
  </conditionalFormatting>
  <conditionalFormatting sqref="D28:D29 D6 D4:M4">
    <cfRule type="cellIs" dxfId="1066" priority="29" operator="equal">
      <formula>$D$4</formula>
    </cfRule>
  </conditionalFormatting>
  <conditionalFormatting sqref="I4:I6 I28:I29">
    <cfRule type="cellIs" dxfId="1065" priority="28" operator="equal">
      <formula>$I$4</formula>
    </cfRule>
  </conditionalFormatting>
  <conditionalFormatting sqref="J4:J6 J28:J29">
    <cfRule type="cellIs" dxfId="1064" priority="27" operator="equal">
      <formula>$J$4</formula>
    </cfRule>
  </conditionalFormatting>
  <conditionalFormatting sqref="K4:K6 K28:K29">
    <cfRule type="cellIs" dxfId="1063" priority="26" operator="equal">
      <formula>$K$4</formula>
    </cfRule>
  </conditionalFormatting>
  <conditionalFormatting sqref="M4:M6">
    <cfRule type="cellIs" dxfId="1062" priority="25" operator="equal">
      <formula>$L$4</formula>
    </cfRule>
  </conditionalFormatting>
  <conditionalFormatting sqref="T7:T28">
    <cfRule type="cellIs" dxfId="1061" priority="22" operator="lessThan">
      <formula>0</formula>
    </cfRule>
    <cfRule type="cellIs" dxfId="1060" priority="23" operator="lessThan">
      <formula>0</formula>
    </cfRule>
    <cfRule type="cellIs" dxfId="1059" priority="24" operator="lessThan">
      <formula>0</formula>
    </cfRule>
  </conditionalFormatting>
  <conditionalFormatting sqref="D5:K5">
    <cfRule type="cellIs" dxfId="1058" priority="21" operator="greaterThan">
      <formula>0</formula>
    </cfRule>
  </conditionalFormatting>
  <conditionalFormatting sqref="T6:T28">
    <cfRule type="cellIs" dxfId="1057" priority="20" operator="lessThan">
      <formula>0</formula>
    </cfRule>
  </conditionalFormatting>
  <conditionalFormatting sqref="T7:T27">
    <cfRule type="cellIs" dxfId="1056" priority="17" operator="lessThan">
      <formula>0</formula>
    </cfRule>
    <cfRule type="cellIs" dxfId="1055" priority="18" operator="lessThan">
      <formula>0</formula>
    </cfRule>
    <cfRule type="cellIs" dxfId="1054" priority="19" operator="lessThan">
      <formula>0</formula>
    </cfRule>
  </conditionalFormatting>
  <conditionalFormatting sqref="T7:T28">
    <cfRule type="cellIs" dxfId="1053" priority="14" operator="lessThan">
      <formula>0</formula>
    </cfRule>
    <cfRule type="cellIs" dxfId="1052" priority="15" operator="lessThan">
      <formula>0</formula>
    </cfRule>
    <cfRule type="cellIs" dxfId="1051" priority="16" operator="lessThan">
      <formula>0</formula>
    </cfRule>
  </conditionalFormatting>
  <conditionalFormatting sqref="D5:K5">
    <cfRule type="cellIs" dxfId="1050" priority="13" operator="greaterThan">
      <formula>0</formula>
    </cfRule>
  </conditionalFormatting>
  <conditionalFormatting sqref="L4 L6 L28:L29">
    <cfRule type="cellIs" dxfId="1049" priority="12" operator="equal">
      <formula>$L$4</formula>
    </cfRule>
  </conditionalFormatting>
  <conditionalFormatting sqref="D7:S7">
    <cfRule type="cellIs" dxfId="1048" priority="11" operator="greaterThan">
      <formula>0</formula>
    </cfRule>
  </conditionalFormatting>
  <conditionalFormatting sqref="D9:S9">
    <cfRule type="cellIs" dxfId="1047" priority="10" operator="greaterThan">
      <formula>0</formula>
    </cfRule>
  </conditionalFormatting>
  <conditionalFormatting sqref="D11:S11">
    <cfRule type="cellIs" dxfId="1046" priority="9" operator="greaterThan">
      <formula>0</formula>
    </cfRule>
  </conditionalFormatting>
  <conditionalFormatting sqref="D13:S13">
    <cfRule type="cellIs" dxfId="1045" priority="8" operator="greaterThan">
      <formula>0</formula>
    </cfRule>
  </conditionalFormatting>
  <conditionalFormatting sqref="D15:S15">
    <cfRule type="cellIs" dxfId="1044" priority="7" operator="greaterThan">
      <formula>0</formula>
    </cfRule>
  </conditionalFormatting>
  <conditionalFormatting sqref="D17:S17">
    <cfRule type="cellIs" dxfId="1043" priority="6" operator="greaterThan">
      <formula>0</formula>
    </cfRule>
  </conditionalFormatting>
  <conditionalFormatting sqref="D19:S19">
    <cfRule type="cellIs" dxfId="1042" priority="5" operator="greaterThan">
      <formula>0</formula>
    </cfRule>
  </conditionalFormatting>
  <conditionalFormatting sqref="D21:Q21 S21">
    <cfRule type="cellIs" dxfId="1041" priority="4" operator="greaterThan">
      <formula>0</formula>
    </cfRule>
  </conditionalFormatting>
  <conditionalFormatting sqref="D23:Q23 S23">
    <cfRule type="cellIs" dxfId="1040" priority="3" operator="greaterThan">
      <formula>0</formula>
    </cfRule>
  </conditionalFormatting>
  <conditionalFormatting sqref="D25:Q25 S25">
    <cfRule type="cellIs" dxfId="1039" priority="2" operator="greaterThan">
      <formula>0</formula>
    </cfRule>
  </conditionalFormatting>
  <conditionalFormatting sqref="D27:S27">
    <cfRule type="cellIs" dxfId="103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2021-03-30T17:21:00Z</dcterms:modified>
</cp:coreProperties>
</file>