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26" i="8" l="1"/>
  <c r="O14" i="8"/>
  <c r="O24" i="8"/>
  <c r="N28" i="8"/>
  <c r="T21" i="33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1" i="33"/>
  <c r="R23" i="33"/>
  <c r="O21" i="33"/>
  <c r="O23" i="33"/>
  <c r="O2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8" i="33" l="1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<sst xmlns="http://schemas.openxmlformats.org/spreadsheetml/2006/main" count="1508" uniqueCount="62">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</sst>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586795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1011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586795</v>
      </c>
      <c r="E4" s="2">
        <f>'10'!E29</f>
        <v>4560</v>
      </c>
      <c r="F4" s="2">
        <f>'10'!F29</f>
        <v>8570</v>
      </c>
      <c r="G4" s="2">
        <f>'10'!G29</f>
        <v>0</v>
      </c>
      <c r="H4" s="2">
        <f>'10'!H29</f>
        <v>23620</v>
      </c>
      <c r="I4" s="2">
        <f>'10'!I29</f>
        <v>1011</v>
      </c>
      <c r="J4" s="2">
        <f>'10'!J29</f>
        <v>624</v>
      </c>
      <c r="K4" s="2">
        <f>'10'!K29</f>
        <v>344</v>
      </c>
      <c r="L4" s="2">
        <f>'10'!L29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586795</v>
      </c>
      <c r="E4" s="2">
        <f>'11'!E29</f>
        <v>4560</v>
      </c>
      <c r="F4" s="2">
        <f>'11'!F29</f>
        <v>8570</v>
      </c>
      <c r="G4" s="2">
        <f>'11'!G29</f>
        <v>0</v>
      </c>
      <c r="H4" s="2">
        <f>'11'!H29</f>
        <v>23620</v>
      </c>
      <c r="I4" s="2">
        <f>'11'!I29</f>
        <v>1011</v>
      </c>
      <c r="J4" s="2">
        <f>'11'!J29</f>
        <v>624</v>
      </c>
      <c r="K4" s="2">
        <f>'11'!K29</f>
        <v>344</v>
      </c>
      <c r="L4" s="2">
        <f>'11'!L29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586795</v>
      </c>
      <c r="E4" s="2">
        <f>'12'!E29</f>
        <v>4560</v>
      </c>
      <c r="F4" s="2">
        <f>'12'!F29</f>
        <v>8570</v>
      </c>
      <c r="G4" s="2">
        <f>'12'!G29</f>
        <v>0</v>
      </c>
      <c r="H4" s="2">
        <f>'12'!H29</f>
        <v>23620</v>
      </c>
      <c r="I4" s="2">
        <f>'12'!I29</f>
        <v>1011</v>
      </c>
      <c r="J4" s="2">
        <f>'12'!J29</f>
        <v>624</v>
      </c>
      <c r="K4" s="2">
        <f>'12'!K29</f>
        <v>344</v>
      </c>
      <c r="L4" s="2">
        <f>'12'!L29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586795</v>
      </c>
      <c r="E4" s="2">
        <f>'13'!E29</f>
        <v>4560</v>
      </c>
      <c r="F4" s="2">
        <f>'13'!F29</f>
        <v>8570</v>
      </c>
      <c r="G4" s="2">
        <f>'13'!G29</f>
        <v>0</v>
      </c>
      <c r="H4" s="2">
        <f>'13'!H29</f>
        <v>23620</v>
      </c>
      <c r="I4" s="2">
        <f>'13'!I29</f>
        <v>1011</v>
      </c>
      <c r="J4" s="2">
        <f>'13'!J29</f>
        <v>624</v>
      </c>
      <c r="K4" s="2">
        <f>'13'!K29</f>
        <v>344</v>
      </c>
      <c r="L4" s="2">
        <f>'13'!L29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586795</v>
      </c>
      <c r="E4" s="2">
        <f>'14'!E29</f>
        <v>4560</v>
      </c>
      <c r="F4" s="2">
        <f>'14'!F29</f>
        <v>8570</v>
      </c>
      <c r="G4" s="2">
        <f>'14'!G29</f>
        <v>0</v>
      </c>
      <c r="H4" s="2">
        <f>'14'!H29</f>
        <v>23620</v>
      </c>
      <c r="I4" s="2">
        <f>'14'!I29</f>
        <v>1011</v>
      </c>
      <c r="J4" s="2">
        <f>'14'!J29</f>
        <v>624</v>
      </c>
      <c r="K4" s="2">
        <f>'14'!K29</f>
        <v>344</v>
      </c>
      <c r="L4" s="2">
        <f>'14'!L29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586795</v>
      </c>
      <c r="E4" s="2">
        <f>'15'!E29</f>
        <v>4560</v>
      </c>
      <c r="F4" s="2">
        <f>'15'!F29</f>
        <v>8570</v>
      </c>
      <c r="G4" s="2">
        <f>'15'!G29</f>
        <v>0</v>
      </c>
      <c r="H4" s="2">
        <f>'15'!H29</f>
        <v>23620</v>
      </c>
      <c r="I4" s="2">
        <f>'15'!I29</f>
        <v>1011</v>
      </c>
      <c r="J4" s="2">
        <f>'15'!J29</f>
        <v>624</v>
      </c>
      <c r="K4" s="2">
        <f>'15'!K29</f>
        <v>344</v>
      </c>
      <c r="L4" s="2">
        <f>'15'!L29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586795</v>
      </c>
      <c r="E4" s="2">
        <f>'16'!E29</f>
        <v>4560</v>
      </c>
      <c r="F4" s="2">
        <f>'16'!F29</f>
        <v>8570</v>
      </c>
      <c r="G4" s="2">
        <f>'16'!G29</f>
        <v>0</v>
      </c>
      <c r="H4" s="2">
        <f>'16'!H29</f>
        <v>23620</v>
      </c>
      <c r="I4" s="2">
        <f>'16'!I29</f>
        <v>1011</v>
      </c>
      <c r="J4" s="2">
        <f>'16'!J29</f>
        <v>624</v>
      </c>
      <c r="K4" s="2">
        <f>'16'!K29</f>
        <v>344</v>
      </c>
      <c r="L4" s="2">
        <f>'16'!L29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586795</v>
      </c>
      <c r="E4" s="2">
        <f>'17'!E29</f>
        <v>4560</v>
      </c>
      <c r="F4" s="2">
        <f>'17'!F29</f>
        <v>8570</v>
      </c>
      <c r="G4" s="2">
        <f>'17'!G29</f>
        <v>0</v>
      </c>
      <c r="H4" s="2">
        <f>'17'!H29</f>
        <v>23620</v>
      </c>
      <c r="I4" s="2">
        <f>'17'!I29</f>
        <v>1011</v>
      </c>
      <c r="J4" s="2">
        <f>'17'!J29</f>
        <v>624</v>
      </c>
      <c r="K4" s="2">
        <f>'17'!K29</f>
        <v>344</v>
      </c>
      <c r="L4" s="2">
        <f>'17'!L29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586795</v>
      </c>
      <c r="E4" s="2">
        <f>'18'!E29</f>
        <v>4560</v>
      </c>
      <c r="F4" s="2">
        <f>'18'!F29</f>
        <v>8570</v>
      </c>
      <c r="G4" s="2">
        <f>'18'!G29</f>
        <v>0</v>
      </c>
      <c r="H4" s="2">
        <f>'18'!H29</f>
        <v>23620</v>
      </c>
      <c r="I4" s="2">
        <f>'18'!I29</f>
        <v>1011</v>
      </c>
      <c r="J4" s="2">
        <f>'18'!J29</f>
        <v>624</v>
      </c>
      <c r="K4" s="2">
        <f>'18'!K29</f>
        <v>344</v>
      </c>
      <c r="L4" s="2">
        <f>'18'!L29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586795</v>
      </c>
      <c r="E4" s="2">
        <f>'19'!E29</f>
        <v>4560</v>
      </c>
      <c r="F4" s="2">
        <f>'19'!F29</f>
        <v>8570</v>
      </c>
      <c r="G4" s="2">
        <f>'19'!G29</f>
        <v>0</v>
      </c>
      <c r="H4" s="2">
        <f>'19'!H29</f>
        <v>23620</v>
      </c>
      <c r="I4" s="2">
        <f>'19'!I29</f>
        <v>1011</v>
      </c>
      <c r="J4" s="2">
        <f>'19'!J29</f>
        <v>624</v>
      </c>
      <c r="K4" s="2">
        <f>'19'!K29</f>
        <v>344</v>
      </c>
      <c r="L4" s="2">
        <f>'19'!L29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586795</v>
      </c>
      <c r="E4" s="2">
        <f>'20'!E29</f>
        <v>4560</v>
      </c>
      <c r="F4" s="2">
        <f>'20'!F29</f>
        <v>8570</v>
      </c>
      <c r="G4" s="2">
        <f>'20'!G29</f>
        <v>0</v>
      </c>
      <c r="H4" s="2">
        <f>'20'!H29</f>
        <v>23620</v>
      </c>
      <c r="I4" s="2">
        <f>'20'!I29</f>
        <v>1011</v>
      </c>
      <c r="J4" s="2">
        <f>'20'!J29</f>
        <v>624</v>
      </c>
      <c r="K4" s="2">
        <f>'20'!K29</f>
        <v>344</v>
      </c>
      <c r="L4" s="2">
        <f>'20'!L29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586795</v>
      </c>
      <c r="E4" s="2">
        <f>'21'!E29</f>
        <v>4560</v>
      </c>
      <c r="F4" s="2">
        <f>'21'!F29</f>
        <v>8570</v>
      </c>
      <c r="G4" s="2">
        <f>'21'!G29</f>
        <v>0</v>
      </c>
      <c r="H4" s="2">
        <f>'21'!H29</f>
        <v>23620</v>
      </c>
      <c r="I4" s="2">
        <f>'21'!I29</f>
        <v>1011</v>
      </c>
      <c r="J4" s="2">
        <f>'21'!J29</f>
        <v>624</v>
      </c>
      <c r="K4" s="2">
        <f>'21'!K29</f>
        <v>344</v>
      </c>
      <c r="L4" s="2">
        <f>'21'!L29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586795</v>
      </c>
      <c r="E4" s="2">
        <f>'22'!E29</f>
        <v>4560</v>
      </c>
      <c r="F4" s="2">
        <f>'22'!F29</f>
        <v>8570</v>
      </c>
      <c r="G4" s="2">
        <f>'22'!G29</f>
        <v>0</v>
      </c>
      <c r="H4" s="2">
        <f>'22'!H29</f>
        <v>23620</v>
      </c>
      <c r="I4" s="2">
        <f>'22'!I29</f>
        <v>1011</v>
      </c>
      <c r="J4" s="2">
        <f>'22'!J29</f>
        <v>624</v>
      </c>
      <c r="K4" s="2">
        <f>'22'!K29</f>
        <v>344</v>
      </c>
      <c r="L4" s="2">
        <f>'22'!L29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586795</v>
      </c>
      <c r="E4" s="2">
        <f>'23'!E29</f>
        <v>4560</v>
      </c>
      <c r="F4" s="2">
        <f>'23'!F29</f>
        <v>8570</v>
      </c>
      <c r="G4" s="2">
        <f>'23'!G29</f>
        <v>0</v>
      </c>
      <c r="H4" s="2">
        <f>'23'!H29</f>
        <v>23620</v>
      </c>
      <c r="I4" s="2">
        <f>'23'!I29</f>
        <v>1011</v>
      </c>
      <c r="J4" s="2">
        <f>'23'!J29</f>
        <v>624</v>
      </c>
      <c r="K4" s="2">
        <f>'23'!K29</f>
        <v>344</v>
      </c>
      <c r="L4" s="2">
        <f>'23'!L29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586795</v>
      </c>
      <c r="E4" s="2">
        <f>'24'!E29</f>
        <v>4560</v>
      </c>
      <c r="F4" s="2">
        <f>'24'!F29</f>
        <v>8570</v>
      </c>
      <c r="G4" s="2">
        <f>'24'!G29</f>
        <v>0</v>
      </c>
      <c r="H4" s="2">
        <f>'24'!H29</f>
        <v>23620</v>
      </c>
      <c r="I4" s="2">
        <f>'24'!I29</f>
        <v>1011</v>
      </c>
      <c r="J4" s="2">
        <f>'24'!J29</f>
        <v>624</v>
      </c>
      <c r="K4" s="2">
        <f>'24'!K29</f>
        <v>344</v>
      </c>
      <c r="L4" s="2">
        <f>'24'!L29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586795</v>
      </c>
      <c r="E4" s="2">
        <f>'25'!E29</f>
        <v>4560</v>
      </c>
      <c r="F4" s="2">
        <f>'25'!F29</f>
        <v>8570</v>
      </c>
      <c r="G4" s="2">
        <f>'25'!G29</f>
        <v>0</v>
      </c>
      <c r="H4" s="2">
        <f>'25'!H29</f>
        <v>23620</v>
      </c>
      <c r="I4" s="2">
        <f>'25'!I29</f>
        <v>1011</v>
      </c>
      <c r="J4" s="2">
        <f>'25'!J29</f>
        <v>624</v>
      </c>
      <c r="K4" s="2">
        <f>'25'!K29</f>
        <v>344</v>
      </c>
      <c r="L4" s="2">
        <f>'25'!L29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586795</v>
      </c>
      <c r="E4" s="2">
        <f>'26'!E29</f>
        <v>4560</v>
      </c>
      <c r="F4" s="2">
        <f>'26'!F29</f>
        <v>8570</v>
      </c>
      <c r="G4" s="2">
        <f>'26'!G29</f>
        <v>0</v>
      </c>
      <c r="H4" s="2">
        <f>'26'!H29</f>
        <v>23620</v>
      </c>
      <c r="I4" s="2">
        <f>'26'!I29</f>
        <v>1011</v>
      </c>
      <c r="J4" s="2">
        <f>'26'!J29</f>
        <v>624</v>
      </c>
      <c r="K4" s="2">
        <f>'26'!K29</f>
        <v>344</v>
      </c>
      <c r="L4" s="2">
        <f>'26'!L29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586795</v>
      </c>
      <c r="E4" s="2">
        <f>'27'!E29</f>
        <v>4560</v>
      </c>
      <c r="F4" s="2">
        <f>'27'!F29</f>
        <v>8570</v>
      </c>
      <c r="G4" s="2">
        <f>'27'!G29</f>
        <v>0</v>
      </c>
      <c r="H4" s="2">
        <f>'27'!H29</f>
        <v>23620</v>
      </c>
      <c r="I4" s="2">
        <f>'27'!I29</f>
        <v>1011</v>
      </c>
      <c r="J4" s="2">
        <f>'27'!J29</f>
        <v>624</v>
      </c>
      <c r="K4" s="2">
        <f>'27'!K29</f>
        <v>344</v>
      </c>
      <c r="L4" s="2">
        <f>'27'!L29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586795</v>
      </c>
      <c r="E4" s="2">
        <f>'28'!E29</f>
        <v>4560</v>
      </c>
      <c r="F4" s="2">
        <f>'28'!F29</f>
        <v>8570</v>
      </c>
      <c r="G4" s="2">
        <f>'28'!G29</f>
        <v>0</v>
      </c>
      <c r="H4" s="2">
        <f>'28'!H29</f>
        <v>23620</v>
      </c>
      <c r="I4" s="2">
        <f>'28'!I29</f>
        <v>1011</v>
      </c>
      <c r="J4" s="2">
        <f>'28'!J29</f>
        <v>624</v>
      </c>
      <c r="K4" s="2">
        <f>'28'!K29</f>
        <v>344</v>
      </c>
      <c r="L4" s="2">
        <f>'28'!L29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586795</v>
      </c>
      <c r="E4" s="2">
        <f>'29'!E29</f>
        <v>4560</v>
      </c>
      <c r="F4" s="2">
        <f>'29'!F29</f>
        <v>8570</v>
      </c>
      <c r="G4" s="2">
        <f>'29'!G29</f>
        <v>0</v>
      </c>
      <c r="H4" s="2">
        <f>'29'!H29</f>
        <v>23620</v>
      </c>
      <c r="I4" s="2">
        <f>'29'!I29</f>
        <v>1011</v>
      </c>
      <c r="J4" s="2">
        <f>'29'!J29</f>
        <v>624</v>
      </c>
      <c r="K4" s="2">
        <f>'29'!K29</f>
        <v>344</v>
      </c>
      <c r="L4" s="2">
        <f>'29'!L29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586795</v>
      </c>
      <c r="E4" s="2">
        <f>'30'!E29</f>
        <v>4560</v>
      </c>
      <c r="F4" s="2">
        <f>'30'!F29</f>
        <v>8570</v>
      </c>
      <c r="G4" s="2">
        <f>'30'!G29</f>
        <v>0</v>
      </c>
      <c r="H4" s="2">
        <f>'30'!H29</f>
        <v>23620</v>
      </c>
      <c r="I4" s="2">
        <f>'30'!I29</f>
        <v>1011</v>
      </c>
      <c r="J4" s="2">
        <f>'30'!J29</f>
        <v>624</v>
      </c>
      <c r="K4" s="2">
        <f>'30'!K29</f>
        <v>344</v>
      </c>
      <c r="L4" s="2">
        <f>'30'!L29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1482014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87395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100795</v>
      </c>
      <c r="N7" s="24">
        <f>D7+E7*20+F7*10+G7*9+H7*9+I7*191+J7*191+K7*182+L7*100</f>
        <v>105543</v>
      </c>
      <c r="O7" s="25">
        <f>M7*2.75%</f>
        <v>2771.8625000000002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713</v>
      </c>
      <c r="R7" s="24">
        <f>M7-(M7*2.75%)+I7*191+J7*191+K7*182+L7*100-Q7</f>
        <v>102058.1375</v>
      </c>
      <c r="S7" s="25">
        <f>M7*0.95%</f>
        <v>957.55250000000001</v>
      </c>
      <c r="T7" s="27">
        <f>S7-Q7</f>
        <v>244.55250000000001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40339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44679</v>
      </c>
      <c r="N8" s="24">
        <f t="shared" ref="N8:N27" si="1">D8+E8*20+F8*10+G8*9+H8*9+I8*191+J8*191+K8*182+L8*100</f>
        <v>51510</v>
      </c>
      <c r="O8" s="25">
        <f t="shared" ref="O8:O27" si="2">M8*2.75%</f>
        <v>1228.6724999999999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513</v>
      </c>
      <c r="R8" s="24">
        <f t="shared" ref="R8:R27" si="3">M8-(M8*2.75%)+I8*191+J8*191+K8*182+L8*100-Q8</f>
        <v>49768.327499999999</v>
      </c>
      <c r="S8" s="25">
        <f t="shared" ref="S8:S27" si="4">M8*0.95%</f>
        <v>424.45049999999998</v>
      </c>
      <c r="T8" s="27">
        <f t="shared" ref="T8:T27" si="5">S8-Q8</f>
        <v>-88.549500000000023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105373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750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113723</v>
      </c>
      <c r="N9" s="24">
        <f t="shared" si="1"/>
        <v>115442</v>
      </c>
      <c r="O9" s="25">
        <f t="shared" si="2"/>
        <v>3127.3825000000002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1049</v>
      </c>
      <c r="R9" s="24">
        <f t="shared" si="3"/>
        <v>111265.61749999999</v>
      </c>
      <c r="S9" s="25">
        <f t="shared" si="4"/>
        <v>1080.3685</v>
      </c>
      <c r="T9" s="27">
        <f t="shared" si="5"/>
        <v>31.36850000000004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38871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40841</v>
      </c>
      <c r="N10" s="24">
        <f t="shared" si="1"/>
        <v>45225</v>
      </c>
      <c r="O10" s="25">
        <f t="shared" si="2"/>
        <v>1123.1275000000001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203</v>
      </c>
      <c r="R10" s="24">
        <f t="shared" si="3"/>
        <v>43898.872499999998</v>
      </c>
      <c r="S10" s="25">
        <f t="shared" si="4"/>
        <v>387.98949999999996</v>
      </c>
      <c r="T10" s="27">
        <f t="shared" si="5"/>
        <v>184.98949999999996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40749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43099</v>
      </c>
      <c r="N11" s="24">
        <f t="shared" si="1"/>
        <v>43099</v>
      </c>
      <c r="O11" s="25">
        <f t="shared" si="2"/>
        <v>1185.2225000000001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277</v>
      </c>
      <c r="R11" s="24">
        <f t="shared" si="3"/>
        <v>41636.777499999997</v>
      </c>
      <c r="S11" s="25">
        <f t="shared" si="4"/>
        <v>409.44049999999999</v>
      </c>
      <c r="T11" s="27">
        <f t="shared" si="5"/>
        <v>132.44049999999999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32793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32793</v>
      </c>
      <c r="N12" s="24">
        <f t="shared" si="1"/>
        <v>34613</v>
      </c>
      <c r="O12" s="25">
        <f t="shared" si="2"/>
        <v>901.8075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198</v>
      </c>
      <c r="R12" s="24">
        <f t="shared" si="3"/>
        <v>33513.192500000005</v>
      </c>
      <c r="S12" s="25">
        <f t="shared" si="4"/>
        <v>311.5335</v>
      </c>
      <c r="T12" s="27">
        <f t="shared" si="5"/>
        <v>113.5335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34941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37531</v>
      </c>
      <c r="N13" s="24">
        <f t="shared" si="1"/>
        <v>37531</v>
      </c>
      <c r="O13" s="25">
        <f t="shared" si="2"/>
        <v>1032.1025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370</v>
      </c>
      <c r="R13" s="24">
        <f t="shared" si="3"/>
        <v>36128.897499999999</v>
      </c>
      <c r="S13" s="25">
        <f t="shared" si="4"/>
        <v>356.54449999999997</v>
      </c>
      <c r="T13" s="27">
        <f t="shared" si="5"/>
        <v>-13.455500000000029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109653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113273</v>
      </c>
      <c r="N14" s="24">
        <f t="shared" si="1"/>
        <v>115183</v>
      </c>
      <c r="O14" s="25">
        <f t="shared" si="2"/>
        <v>3115.0075000000002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1016</v>
      </c>
      <c r="R14" s="24">
        <f t="shared" si="3"/>
        <v>111051.99249999999</v>
      </c>
      <c r="S14" s="25">
        <f t="shared" si="4"/>
        <v>1076.0934999999999</v>
      </c>
      <c r="T14" s="27">
        <f t="shared" si="5"/>
        <v>60.093499999999949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149290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155670</v>
      </c>
      <c r="N15" s="24">
        <f t="shared" si="1"/>
        <v>158490</v>
      </c>
      <c r="O15" s="25">
        <f t="shared" si="2"/>
        <v>4280.9250000000002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1150</v>
      </c>
      <c r="R15" s="24">
        <f t="shared" si="3"/>
        <v>153059.07500000001</v>
      </c>
      <c r="S15" s="25">
        <f t="shared" si="4"/>
        <v>1478.865</v>
      </c>
      <c r="T15" s="27">
        <f t="shared" si="5"/>
        <v>328.86500000000001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109101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122661</v>
      </c>
      <c r="N16" s="24">
        <f t="shared" si="1"/>
        <v>131402</v>
      </c>
      <c r="O16" s="25">
        <f t="shared" si="2"/>
        <v>3373.1775000000002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1229</v>
      </c>
      <c r="R16" s="24">
        <f t="shared" si="3"/>
        <v>126799.82249999999</v>
      </c>
      <c r="S16" s="25">
        <f t="shared" si="4"/>
        <v>1165.2794999999999</v>
      </c>
      <c r="T16" s="27">
        <f t="shared" si="5"/>
        <v>-63.720500000000129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57172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61472</v>
      </c>
      <c r="N17" s="24">
        <f t="shared" si="1"/>
        <v>68613</v>
      </c>
      <c r="O17" s="25">
        <f t="shared" si="2"/>
        <v>1690.48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643</v>
      </c>
      <c r="R17" s="24">
        <f t="shared" si="3"/>
        <v>66279.51999999999</v>
      </c>
      <c r="S17" s="25">
        <f t="shared" si="4"/>
        <v>583.98400000000004</v>
      </c>
      <c r="T17" s="27">
        <f t="shared" si="5"/>
        <v>-59.015999999999963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75888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77488</v>
      </c>
      <c r="N18" s="24">
        <f t="shared" si="1"/>
        <v>83892</v>
      </c>
      <c r="O18" s="25">
        <f t="shared" si="2"/>
        <v>2130.92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1080</v>
      </c>
      <c r="R18" s="24">
        <f t="shared" si="3"/>
        <v>80681.08</v>
      </c>
      <c r="S18" s="25">
        <f t="shared" si="4"/>
        <v>736.13599999999997</v>
      </c>
      <c r="T18" s="27">
        <f t="shared" si="5"/>
        <v>-343.86400000000003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81430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90800</v>
      </c>
      <c r="N19" s="24">
        <f t="shared" si="1"/>
        <v>102961</v>
      </c>
      <c r="O19" s="25">
        <f t="shared" si="2"/>
        <v>2497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1190</v>
      </c>
      <c r="R19" s="24">
        <f t="shared" si="3"/>
        <v>99274</v>
      </c>
      <c r="S19" s="25">
        <f t="shared" si="4"/>
        <v>862.6</v>
      </c>
      <c r="T19" s="27">
        <f t="shared" si="5"/>
        <v>-327.39999999999998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32206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35386</v>
      </c>
      <c r="N20" s="24">
        <f t="shared" si="1"/>
        <v>37296</v>
      </c>
      <c r="O20" s="25">
        <f t="shared" si="2"/>
        <v>973.11500000000001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720</v>
      </c>
      <c r="R20" s="24">
        <f t="shared" si="3"/>
        <v>35602.885000000002</v>
      </c>
      <c r="S20" s="25">
        <f t="shared" si="4"/>
        <v>336.16699999999997</v>
      </c>
      <c r="T20" s="27">
        <f t="shared" si="5"/>
        <v>-383.83300000000003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37729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37729</v>
      </c>
      <c r="N21" s="24">
        <f t="shared" si="1"/>
        <v>37729</v>
      </c>
      <c r="O21" s="25">
        <f t="shared" si="2"/>
        <v>1037.5474999999999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328</v>
      </c>
      <c r="R21" s="24">
        <f t="shared" si="3"/>
        <v>36363.452499999999</v>
      </c>
      <c r="S21" s="25">
        <f t="shared" si="4"/>
        <v>358.4255</v>
      </c>
      <c r="T21" s="27">
        <f t="shared" si="5"/>
        <v>30.4255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116382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119182</v>
      </c>
      <c r="N22" s="24">
        <f t="shared" si="1"/>
        <v>124912</v>
      </c>
      <c r="O22" s="25">
        <f t="shared" si="2"/>
        <v>3277.5050000000001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900</v>
      </c>
      <c r="R22" s="24">
        <f t="shared" si="3"/>
        <v>120734.495</v>
      </c>
      <c r="S22" s="25">
        <f t="shared" si="4"/>
        <v>1132.229</v>
      </c>
      <c r="T22" s="27">
        <f t="shared" si="5"/>
        <v>232.22900000000004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63875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63875</v>
      </c>
      <c r="N23" s="24">
        <f t="shared" si="1"/>
        <v>66740</v>
      </c>
      <c r="O23" s="25">
        <f t="shared" si="2"/>
        <v>1756.5625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580</v>
      </c>
      <c r="R23" s="24">
        <f t="shared" si="3"/>
        <v>64403.4375</v>
      </c>
      <c r="S23" s="25">
        <f t="shared" si="4"/>
        <v>606.8125</v>
      </c>
      <c r="T23" s="27">
        <f t="shared" si="5"/>
        <v>26.8125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113386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480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660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136516</v>
      </c>
      <c r="N24" s="24">
        <f t="shared" si="1"/>
        <v>143684</v>
      </c>
      <c r="O24" s="25">
        <f t="shared" si="2"/>
        <v>3754.19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1295</v>
      </c>
      <c r="R24" s="24">
        <f t="shared" si="3"/>
        <v>138634.81</v>
      </c>
      <c r="S24" s="25">
        <f t="shared" si="4"/>
        <v>1296.902</v>
      </c>
      <c r="T24" s="27">
        <f t="shared" si="5"/>
        <v>1.9020000000000437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57388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57388</v>
      </c>
      <c r="N25" s="24">
        <f t="shared" si="1"/>
        <v>67848</v>
      </c>
      <c r="O25" s="25">
        <f t="shared" si="2"/>
        <v>1578.17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528</v>
      </c>
      <c r="R25" s="24">
        <f t="shared" si="3"/>
        <v>65741.83</v>
      </c>
      <c r="S25" s="25">
        <f t="shared" si="4"/>
        <v>545.18600000000004</v>
      </c>
      <c r="T25" s="27">
        <f t="shared" si="5"/>
        <v>17.186000000000035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39830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40370</v>
      </c>
      <c r="N26" s="24">
        <f t="shared" si="1"/>
        <v>48965</v>
      </c>
      <c r="O26" s="25">
        <f t="shared" si="2"/>
        <v>1110.175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513</v>
      </c>
      <c r="R26" s="24">
        <f t="shared" si="3"/>
        <v>47341.824999999997</v>
      </c>
      <c r="S26" s="25">
        <f t="shared" si="4"/>
        <v>383.51499999999999</v>
      </c>
      <c r="T26" s="27">
        <f t="shared" si="5"/>
        <v>-129.48500000000001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45601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45601</v>
      </c>
      <c r="N27" s="40">
        <f t="shared" si="1"/>
        <v>46556</v>
      </c>
      <c r="O27" s="25">
        <f t="shared" si="2"/>
        <v>1254.0274999999999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600</v>
      </c>
      <c r="R27" s="24">
        <f t="shared" si="3"/>
        <v>44701.972500000003</v>
      </c>
      <c r="S27" s="42">
        <f t="shared" si="4"/>
        <v>433.20949999999999</v>
      </c>
      <c r="T27" s="43">
        <f t="shared" si="5"/>
        <v>-166.79050000000001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1469392</v>
      </c>
      <c r="E28" s="45">
        <f t="shared" si="6"/>
        <v>1540</v>
      </c>
      <c r="F28" s="45">
        <f t="shared" ref="F28:T28" si="7">SUM(F7:F27)</f>
        <v>2100</v>
      </c>
      <c r="G28" s="45">
        <f t="shared" si="7"/>
        <v>0</v>
      </c>
      <c r="H28" s="45">
        <f t="shared" si="7"/>
        <v>5520</v>
      </c>
      <c r="I28" s="45">
        <f t="shared" si="7"/>
        <v>404</v>
      </c>
      <c r="J28" s="45">
        <f t="shared" si="7"/>
        <v>30</v>
      </c>
      <c r="K28" s="45">
        <f t="shared" si="7"/>
        <v>74</v>
      </c>
      <c r="L28" s="45">
        <f t="shared" si="7"/>
        <v>0</v>
      </c>
      <c r="M28" s="45">
        <f t="shared" si="7"/>
        <v>1570872</v>
      </c>
      <c r="N28" s="45">
        <f t="shared" si="7"/>
        <v>1667234</v>
      </c>
      <c r="O28" s="46">
        <f t="shared" si="7"/>
        <v>43198.98</v>
      </c>
      <c r="P28" s="45">
        <f t="shared" si="7"/>
        <v>0</v>
      </c>
      <c r="Q28" s="45">
        <f t="shared" si="7"/>
        <v>15095</v>
      </c>
      <c r="R28" s="45">
        <f t="shared" si="7"/>
        <v>1608940.02</v>
      </c>
      <c r="S28" s="45">
        <f t="shared" si="7"/>
        <v>14923.283999999998</v>
      </c>
      <c r="T28" s="47">
        <f t="shared" si="7"/>
        <v>-171.71600000000007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4" t="s">
        <v>44</v>
      </c>
      <c r="B28" s="65"/>
      <c r="C28" s="66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67" t="s">
        <v>45</v>
      </c>
      <c r="B29" s="68"/>
      <c r="C29" s="69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3"/>
      <c r="O29" s="84"/>
      <c r="P29" s="84"/>
      <c r="Q29" s="84"/>
      <c r="R29" s="84"/>
      <c r="S29" s="84"/>
      <c r="T29" s="84"/>
      <c r="U29" s="84"/>
      <c r="V29" s="8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3" priority="47" operator="equal">
      <formula>212030016606640</formula>
    </cfRule>
  </conditionalFormatting>
  <conditionalFormatting sqref="D29 E4:E6 E28:K29">
    <cfRule type="cellIs" dxfId="1252" priority="45" operator="equal">
      <formula>$E$4</formula>
    </cfRule>
    <cfRule type="cellIs" dxfId="1251" priority="46" operator="equal">
      <formula>2120</formula>
    </cfRule>
  </conditionalFormatting>
  <conditionalFormatting sqref="D29:E29 F4:F6 F28:F29">
    <cfRule type="cellIs" dxfId="1250" priority="43" operator="equal">
      <formula>$F$4</formula>
    </cfRule>
    <cfRule type="cellIs" dxfId="1249" priority="44" operator="equal">
      <formula>300</formula>
    </cfRule>
  </conditionalFormatting>
  <conditionalFormatting sqref="G4 G28:G29 G6">
    <cfRule type="cellIs" dxfId="1248" priority="41" operator="equal">
      <formula>$G$4</formula>
    </cfRule>
    <cfRule type="cellIs" dxfId="1247" priority="42" operator="equal">
      <formula>1660</formula>
    </cfRule>
  </conditionalFormatting>
  <conditionalFormatting sqref="H4:H6 H28:H29">
    <cfRule type="cellIs" dxfId="1246" priority="39" operator="equal">
      <formula>$H$4</formula>
    </cfRule>
    <cfRule type="cellIs" dxfId="1245" priority="40" operator="equal">
      <formula>6640</formula>
    </cfRule>
  </conditionalFormatting>
  <conditionalFormatting sqref="T6:T28 U28:V28">
    <cfRule type="cellIs" dxfId="1244" priority="38" operator="lessThan">
      <formula>0</formula>
    </cfRule>
  </conditionalFormatting>
  <conditionalFormatting sqref="T7:T27">
    <cfRule type="cellIs" dxfId="1243" priority="35" operator="lessThan">
      <formula>0</formula>
    </cfRule>
    <cfRule type="cellIs" dxfId="1242" priority="36" operator="lessThan">
      <formula>0</formula>
    </cfRule>
    <cfRule type="cellIs" dxfId="1241" priority="37" operator="lessThan">
      <formula>0</formula>
    </cfRule>
  </conditionalFormatting>
  <conditionalFormatting sqref="E4:E6 E28:K28">
    <cfRule type="cellIs" dxfId="1240" priority="34" operator="equal">
      <formula>$E$4</formula>
    </cfRule>
  </conditionalFormatting>
  <conditionalFormatting sqref="D28:D29 D6 D4:M4">
    <cfRule type="cellIs" dxfId="1239" priority="33" operator="equal">
      <formula>$D$4</formula>
    </cfRule>
  </conditionalFormatting>
  <conditionalFormatting sqref="I4:I6 I28:I29">
    <cfRule type="cellIs" dxfId="1238" priority="32" operator="equal">
      <formula>$I$4</formula>
    </cfRule>
  </conditionalFormatting>
  <conditionalFormatting sqref="J4:J6 J28:J29">
    <cfRule type="cellIs" dxfId="1237" priority="31" operator="equal">
      <formula>$J$4</formula>
    </cfRule>
  </conditionalFormatting>
  <conditionalFormatting sqref="K4:K6 K28:K29">
    <cfRule type="cellIs" dxfId="1236" priority="30" operator="equal">
      <formula>$K$4</formula>
    </cfRule>
  </conditionalFormatting>
  <conditionalFormatting sqref="M4:M6">
    <cfRule type="cellIs" dxfId="1235" priority="29" operator="equal">
      <formula>$L$4</formula>
    </cfRule>
  </conditionalFormatting>
  <conditionalFormatting sqref="T7:T28 U28:V28">
    <cfRule type="cellIs" dxfId="1234" priority="26" operator="lessThan">
      <formula>0</formula>
    </cfRule>
    <cfRule type="cellIs" dxfId="1233" priority="27" operator="lessThan">
      <formula>0</formula>
    </cfRule>
    <cfRule type="cellIs" dxfId="1232" priority="28" operator="lessThan">
      <formula>0</formula>
    </cfRule>
  </conditionalFormatting>
  <conditionalFormatting sqref="D5:F5 H5:K5">
    <cfRule type="cellIs" dxfId="1231" priority="25" operator="greaterThan">
      <formula>0</formula>
    </cfRule>
  </conditionalFormatting>
  <conditionalFormatting sqref="T6:T28 U28:V28">
    <cfRule type="cellIs" dxfId="1230" priority="24" operator="lessThan">
      <formula>0</formula>
    </cfRule>
  </conditionalFormatting>
  <conditionalFormatting sqref="T7:T27">
    <cfRule type="cellIs" dxfId="1229" priority="21" operator="lessThan">
      <formula>0</formula>
    </cfRule>
    <cfRule type="cellIs" dxfId="1228" priority="22" operator="lessThan">
      <formula>0</formula>
    </cfRule>
    <cfRule type="cellIs" dxfId="1227" priority="23" operator="lessThan">
      <formula>0</formula>
    </cfRule>
  </conditionalFormatting>
  <conditionalFormatting sqref="T7:T28 U28:V28">
    <cfRule type="cellIs" dxfId="1226" priority="18" operator="lessThan">
      <formula>0</formula>
    </cfRule>
    <cfRule type="cellIs" dxfId="1225" priority="19" operator="lessThan">
      <formula>0</formula>
    </cfRule>
    <cfRule type="cellIs" dxfId="1224" priority="20" operator="lessThan">
      <formula>0</formula>
    </cfRule>
  </conditionalFormatting>
  <conditionalFormatting sqref="D5:F5 H5:K5">
    <cfRule type="cellIs" dxfId="1223" priority="17" operator="greaterThan">
      <formula>0</formula>
    </cfRule>
  </conditionalFormatting>
  <conditionalFormatting sqref="L4 L6 L28:L29">
    <cfRule type="cellIs" dxfId="1222" priority="16" operator="equal">
      <formula>$L$4</formula>
    </cfRule>
  </conditionalFormatting>
  <conditionalFormatting sqref="D7:S7">
    <cfRule type="cellIs" dxfId="1221" priority="15" operator="greaterThan">
      <formula>0</formula>
    </cfRule>
  </conditionalFormatting>
  <conditionalFormatting sqref="D9:S9">
    <cfRule type="cellIs" dxfId="1220" priority="14" operator="greaterThan">
      <formula>0</formula>
    </cfRule>
  </conditionalFormatting>
  <conditionalFormatting sqref="D11:S11">
    <cfRule type="cellIs" dxfId="1219" priority="13" operator="greaterThan">
      <formula>0</formula>
    </cfRule>
  </conditionalFormatting>
  <conditionalFormatting sqref="D13:S13">
    <cfRule type="cellIs" dxfId="1218" priority="12" operator="greaterThan">
      <formula>0</formula>
    </cfRule>
  </conditionalFormatting>
  <conditionalFormatting sqref="D15:S15">
    <cfRule type="cellIs" dxfId="1217" priority="11" operator="greaterThan">
      <formula>0</formula>
    </cfRule>
  </conditionalFormatting>
  <conditionalFormatting sqref="D17:S17">
    <cfRule type="cellIs" dxfId="1216" priority="10" operator="greaterThan">
      <formula>0</formula>
    </cfRule>
  </conditionalFormatting>
  <conditionalFormatting sqref="D19:S19">
    <cfRule type="cellIs" dxfId="1215" priority="9" operator="greaterThan">
      <formula>0</formula>
    </cfRule>
  </conditionalFormatting>
  <conditionalFormatting sqref="D21:S21">
    <cfRule type="cellIs" dxfId="1214" priority="8" operator="greaterThan">
      <formula>0</formula>
    </cfRule>
  </conditionalFormatting>
  <conditionalFormatting sqref="D23:S23">
    <cfRule type="cellIs" dxfId="1213" priority="7" operator="greaterThan">
      <formula>0</formula>
    </cfRule>
  </conditionalFormatting>
  <conditionalFormatting sqref="D25:S25">
    <cfRule type="cellIs" dxfId="1212" priority="6" operator="greaterThan">
      <formula>0</formula>
    </cfRule>
  </conditionalFormatting>
  <conditionalFormatting sqref="D27:S27">
    <cfRule type="cellIs" dxfId="1211" priority="5" operator="greaterThan">
      <formula>0</formula>
    </cfRule>
  </conditionalFormatting>
  <conditionalFormatting sqref="U6">
    <cfRule type="cellIs" dxfId="1210" priority="4" operator="lessThan">
      <formula>0</formula>
    </cfRule>
  </conditionalFormatting>
  <conditionalFormatting sqref="U6">
    <cfRule type="cellIs" dxfId="1209" priority="3" operator="lessThan">
      <formula>0</formula>
    </cfRule>
  </conditionalFormatting>
  <conditionalFormatting sqref="V6">
    <cfRule type="cellIs" dxfId="1208" priority="2" operator="lessThan">
      <formula>0</formula>
    </cfRule>
  </conditionalFormatting>
  <conditionalFormatting sqref="V6">
    <cfRule type="cellIs" dxfId="120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64" t="s">
        <v>44</v>
      </c>
      <c r="B28" s="65"/>
      <c r="C28" s="66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06" priority="63" operator="equal">
      <formula>212030016606640</formula>
    </cfRule>
  </conditionalFormatting>
  <conditionalFormatting sqref="D29 E4:E6 E28:K29">
    <cfRule type="cellIs" dxfId="1205" priority="61" operator="equal">
      <formula>$E$4</formula>
    </cfRule>
    <cfRule type="cellIs" dxfId="1204" priority="62" operator="equal">
      <formula>2120</formula>
    </cfRule>
  </conditionalFormatting>
  <conditionalFormatting sqref="D29:E29 F4:F6 F28:F29">
    <cfRule type="cellIs" dxfId="1203" priority="59" operator="equal">
      <formula>$F$4</formula>
    </cfRule>
    <cfRule type="cellIs" dxfId="1202" priority="60" operator="equal">
      <formula>300</formula>
    </cfRule>
  </conditionalFormatting>
  <conditionalFormatting sqref="G4:G6 G28:G29">
    <cfRule type="cellIs" dxfId="1201" priority="57" operator="equal">
      <formula>$G$4</formula>
    </cfRule>
    <cfRule type="cellIs" dxfId="1200" priority="58" operator="equal">
      <formula>1660</formula>
    </cfRule>
  </conditionalFormatting>
  <conditionalFormatting sqref="H4:H6 H28:H29">
    <cfRule type="cellIs" dxfId="1199" priority="55" operator="equal">
      <formula>$H$4</formula>
    </cfRule>
    <cfRule type="cellIs" dxfId="1198" priority="56" operator="equal">
      <formula>6640</formula>
    </cfRule>
  </conditionalFormatting>
  <conditionalFormatting sqref="T6:T28 U28:V28">
    <cfRule type="cellIs" dxfId="1197" priority="54" operator="lessThan">
      <formula>0</formula>
    </cfRule>
  </conditionalFormatting>
  <conditionalFormatting sqref="T7:T27">
    <cfRule type="cellIs" dxfId="1196" priority="51" operator="lessThan">
      <formula>0</formula>
    </cfRule>
    <cfRule type="cellIs" dxfId="1195" priority="52" operator="lessThan">
      <formula>0</formula>
    </cfRule>
    <cfRule type="cellIs" dxfId="1194" priority="53" operator="lessThan">
      <formula>0</formula>
    </cfRule>
  </conditionalFormatting>
  <conditionalFormatting sqref="E4:E6 E28:K28">
    <cfRule type="cellIs" dxfId="1193" priority="50" operator="equal">
      <formula>$E$4</formula>
    </cfRule>
  </conditionalFormatting>
  <conditionalFormatting sqref="D28:D29 D6 D4:M4">
    <cfRule type="cellIs" dxfId="1192" priority="49" operator="equal">
      <formula>$D$4</formula>
    </cfRule>
  </conditionalFormatting>
  <conditionalFormatting sqref="I4:I6 I28:I29">
    <cfRule type="cellIs" dxfId="1191" priority="48" operator="equal">
      <formula>$I$4</formula>
    </cfRule>
  </conditionalFormatting>
  <conditionalFormatting sqref="J4:J6 J28:J29">
    <cfRule type="cellIs" dxfId="1190" priority="47" operator="equal">
      <formula>$J$4</formula>
    </cfRule>
  </conditionalFormatting>
  <conditionalFormatting sqref="K4:K6 K28:K29">
    <cfRule type="cellIs" dxfId="1189" priority="46" operator="equal">
      <formula>$K$4</formula>
    </cfRule>
  </conditionalFormatting>
  <conditionalFormatting sqref="M4:M6">
    <cfRule type="cellIs" dxfId="1188" priority="45" operator="equal">
      <formula>$L$4</formula>
    </cfRule>
  </conditionalFormatting>
  <conditionalFormatting sqref="T7:T28 U28:V28">
    <cfRule type="cellIs" dxfId="1187" priority="42" operator="lessThan">
      <formula>0</formula>
    </cfRule>
    <cfRule type="cellIs" dxfId="1186" priority="43" operator="lessThan">
      <formula>0</formula>
    </cfRule>
    <cfRule type="cellIs" dxfId="1185" priority="44" operator="lessThan">
      <formula>0</formula>
    </cfRule>
  </conditionalFormatting>
  <conditionalFormatting sqref="D5:K5">
    <cfRule type="cellIs" dxfId="1184" priority="41" operator="greaterThan">
      <formula>0</formula>
    </cfRule>
  </conditionalFormatting>
  <conditionalFormatting sqref="T6:T28 U28:V28">
    <cfRule type="cellIs" dxfId="1183" priority="40" operator="lessThan">
      <formula>0</formula>
    </cfRule>
  </conditionalFormatting>
  <conditionalFormatting sqref="T7:T27">
    <cfRule type="cellIs" dxfId="1182" priority="37" operator="lessThan">
      <formula>0</formula>
    </cfRule>
    <cfRule type="cellIs" dxfId="1181" priority="38" operator="lessThan">
      <formula>0</formula>
    </cfRule>
    <cfRule type="cellIs" dxfId="1180" priority="39" operator="lessThan">
      <formula>0</formula>
    </cfRule>
  </conditionalFormatting>
  <conditionalFormatting sqref="T7:T28 U28:V28">
    <cfRule type="cellIs" dxfId="1179" priority="34" operator="lessThan">
      <formula>0</formula>
    </cfRule>
    <cfRule type="cellIs" dxfId="1178" priority="35" operator="lessThan">
      <formula>0</formula>
    </cfRule>
    <cfRule type="cellIs" dxfId="1177" priority="36" operator="lessThan">
      <formula>0</formula>
    </cfRule>
  </conditionalFormatting>
  <conditionalFormatting sqref="D5:K5">
    <cfRule type="cellIs" dxfId="1176" priority="33" operator="greaterThan">
      <formula>0</formula>
    </cfRule>
  </conditionalFormatting>
  <conditionalFormatting sqref="L4 L6 L28:L29">
    <cfRule type="cellIs" dxfId="1175" priority="32" operator="equal">
      <formula>$L$4</formula>
    </cfRule>
  </conditionalFormatting>
  <conditionalFormatting sqref="D7:S7">
    <cfRule type="cellIs" dxfId="1174" priority="31" operator="greaterThan">
      <formula>0</formula>
    </cfRule>
  </conditionalFormatting>
  <conditionalFormatting sqref="D9:S9">
    <cfRule type="cellIs" dxfId="1173" priority="30" operator="greaterThan">
      <formula>0</formula>
    </cfRule>
  </conditionalFormatting>
  <conditionalFormatting sqref="D11:S11">
    <cfRule type="cellIs" dxfId="1172" priority="29" operator="greaterThan">
      <formula>0</formula>
    </cfRule>
  </conditionalFormatting>
  <conditionalFormatting sqref="D13:S13">
    <cfRule type="cellIs" dxfId="1171" priority="28" operator="greaterThan">
      <formula>0</formula>
    </cfRule>
  </conditionalFormatting>
  <conditionalFormatting sqref="D15:S15">
    <cfRule type="cellIs" dxfId="1170" priority="27" operator="greaterThan">
      <formula>0</formula>
    </cfRule>
  </conditionalFormatting>
  <conditionalFormatting sqref="D17:S17">
    <cfRule type="cellIs" dxfId="1169" priority="26" operator="greaterThan">
      <formula>0</formula>
    </cfRule>
  </conditionalFormatting>
  <conditionalFormatting sqref="D19:S19">
    <cfRule type="cellIs" dxfId="1168" priority="25" operator="greaterThan">
      <formula>0</formula>
    </cfRule>
  </conditionalFormatting>
  <conditionalFormatting sqref="D21:S21">
    <cfRule type="cellIs" dxfId="1167" priority="24" operator="greaterThan">
      <formula>0</formula>
    </cfRule>
  </conditionalFormatting>
  <conditionalFormatting sqref="D23:S23">
    <cfRule type="cellIs" dxfId="1166" priority="23" operator="greaterThan">
      <formula>0</formula>
    </cfRule>
  </conditionalFormatting>
  <conditionalFormatting sqref="D25:S25">
    <cfRule type="cellIs" dxfId="1165" priority="22" operator="greaterThan">
      <formula>0</formula>
    </cfRule>
  </conditionalFormatting>
  <conditionalFormatting sqref="D27:S27">
    <cfRule type="cellIs" dxfId="1164" priority="21" operator="greaterThan">
      <formula>0</formula>
    </cfRule>
  </conditionalFormatting>
  <conditionalFormatting sqref="U6">
    <cfRule type="cellIs" dxfId="1163" priority="20" operator="lessThan">
      <formula>0</formula>
    </cfRule>
  </conditionalFormatting>
  <conditionalFormatting sqref="U6">
    <cfRule type="cellIs" dxfId="1162" priority="19" operator="lessThan">
      <formula>0</formula>
    </cfRule>
  </conditionalFormatting>
  <conditionalFormatting sqref="V6">
    <cfRule type="cellIs" dxfId="1161" priority="18" operator="lessThan">
      <formula>0</formula>
    </cfRule>
  </conditionalFormatting>
  <conditionalFormatting sqref="V6">
    <cfRule type="cellIs" dxfId="1160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S33" sqref="S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4936</v>
      </c>
      <c r="N11" s="24">
        <f t="shared" si="1"/>
        <v>4936</v>
      </c>
      <c r="O11" s="25">
        <f t="shared" si="2"/>
        <v>135.74</v>
      </c>
      <c r="P11" s="26"/>
      <c r="Q11" s="26">
        <v>40</v>
      </c>
      <c r="R11" s="24">
        <f t="shared" si="3"/>
        <v>4760.26</v>
      </c>
      <c r="S11" s="25">
        <f t="shared" si="4"/>
        <v>46.891999999999996</v>
      </c>
      <c r="T11" s="27">
        <f t="shared" si="5"/>
        <v>6.8919999999999959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197783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201543</v>
      </c>
      <c r="N28" s="45">
        <f t="shared" si="7"/>
        <v>214695</v>
      </c>
      <c r="O28" s="46">
        <f t="shared" si="7"/>
        <v>5542.4324999999999</v>
      </c>
      <c r="P28" s="45">
        <f t="shared" si="7"/>
        <v>0</v>
      </c>
      <c r="Q28" s="45">
        <f t="shared" si="7"/>
        <v>2082</v>
      </c>
      <c r="R28" s="45">
        <f t="shared" si="7"/>
        <v>207070.5675</v>
      </c>
      <c r="S28" s="45">
        <f t="shared" si="7"/>
        <v>1914.6585</v>
      </c>
      <c r="T28" s="47">
        <f t="shared" si="7"/>
        <v>-167.3415</v>
      </c>
    </row>
    <row r="29" spans="1:20" ht="15.75" thickBot="1" x14ac:dyDescent="0.3">
      <c r="A29" s="67" t="s">
        <v>45</v>
      </c>
      <c r="B29" s="68"/>
      <c r="C29" s="69"/>
      <c r="D29" s="48">
        <f>D4+D5-D28</f>
        <v>515312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515312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240205</v>
      </c>
      <c r="E28" s="45">
        <f t="shared" si="6"/>
        <v>100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820</v>
      </c>
      <c r="I28" s="45">
        <f t="shared" si="7"/>
        <v>17</v>
      </c>
      <c r="J28" s="45">
        <f t="shared" si="7"/>
        <v>1</v>
      </c>
      <c r="K28" s="45">
        <f t="shared" si="7"/>
        <v>6</v>
      </c>
      <c r="L28" s="45">
        <f t="shared" si="7"/>
        <v>0</v>
      </c>
      <c r="M28" s="45">
        <f t="shared" si="7"/>
        <v>252285</v>
      </c>
      <c r="N28" s="45">
        <f t="shared" si="7"/>
        <v>256815</v>
      </c>
      <c r="O28" s="46">
        <f t="shared" si="7"/>
        <v>6937.8375000000005</v>
      </c>
      <c r="P28" s="45">
        <f t="shared" si="7"/>
        <v>0</v>
      </c>
      <c r="Q28" s="45">
        <f t="shared" si="7"/>
        <v>1928</v>
      </c>
      <c r="R28" s="45">
        <f t="shared" si="7"/>
        <v>247949.16250000001</v>
      </c>
      <c r="S28" s="45">
        <f t="shared" si="7"/>
        <v>2396.7075</v>
      </c>
      <c r="T28" s="47">
        <f t="shared" si="7"/>
        <v>468.70749999999987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586795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1011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586795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1011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2021-04-08T11:01:06Z</dcterms:modified>
</cp:coreProperties>
</file>