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3" activeTab="2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2" i="22" l="1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Sim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<sst xmlns="http://schemas.openxmlformats.org/spreadsheetml/2006/main" count="1513" uniqueCount="85">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</sst>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4" t="s">
        <v>39</v>
      </c>
      <c r="B29" s="105"/>
      <c r="C29" s="106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63</v>
      </c>
      <c r="B4" s="115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4" operator="lessThan">
      <formula>0</formula>
    </cfRule>
  </conditionalFormatting>
  <conditionalFormatting sqref="U6">
    <cfRule type="cellIs" dxfId="830" priority="3" operator="lessThan">
      <formula>0</formula>
    </cfRule>
  </conditionalFormatting>
  <conditionalFormatting sqref="V6">
    <cfRule type="cellIs" dxfId="829" priority="2" operator="lessThan">
      <formula>0</formula>
    </cfRule>
  </conditionalFormatting>
  <conditionalFormatting sqref="V6">
    <cfRule type="cellIs" dxfId="82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1" priority="63" operator="equal">
      <formula>212030016606640</formula>
    </cfRule>
  </conditionalFormatting>
  <conditionalFormatting sqref="D29 E4:E6 E28:K29">
    <cfRule type="cellIs" dxfId="740" priority="61" operator="equal">
      <formula>$E$4</formula>
    </cfRule>
    <cfRule type="cellIs" dxfId="739" priority="62" operator="equal">
      <formula>2120</formula>
    </cfRule>
  </conditionalFormatting>
  <conditionalFormatting sqref="D29:E29 F4:F6 F28:F29">
    <cfRule type="cellIs" dxfId="738" priority="59" operator="equal">
      <formula>$F$4</formula>
    </cfRule>
    <cfRule type="cellIs" dxfId="737" priority="60" operator="equal">
      <formula>300</formula>
    </cfRule>
  </conditionalFormatting>
  <conditionalFormatting sqref="G4:G6 G28:G29">
    <cfRule type="cellIs" dxfId="736" priority="57" operator="equal">
      <formula>$G$4</formula>
    </cfRule>
    <cfRule type="cellIs" dxfId="735" priority="58" operator="equal">
      <formula>1660</formula>
    </cfRule>
  </conditionalFormatting>
  <conditionalFormatting sqref="H4:H6 H28:H29">
    <cfRule type="cellIs" dxfId="734" priority="55" operator="equal">
      <formula>$H$4</formula>
    </cfRule>
    <cfRule type="cellIs" dxfId="733" priority="56" operator="equal">
      <formula>6640</formula>
    </cfRule>
  </conditionalFormatting>
  <conditionalFormatting sqref="T6:T28 U28:V28">
    <cfRule type="cellIs" dxfId="732" priority="54" operator="lessThan">
      <formula>0</formula>
    </cfRule>
  </conditionalFormatting>
  <conditionalFormatting sqref="T7:T27">
    <cfRule type="cellIs" dxfId="731" priority="51" operator="lessThan">
      <formula>0</formula>
    </cfRule>
    <cfRule type="cellIs" dxfId="730" priority="52" operator="lessThan">
      <formula>0</formula>
    </cfRule>
    <cfRule type="cellIs" dxfId="729" priority="53" operator="lessThan">
      <formula>0</formula>
    </cfRule>
  </conditionalFormatting>
  <conditionalFormatting sqref="E4:E6 E28:K28">
    <cfRule type="cellIs" dxfId="728" priority="50" operator="equal">
      <formula>$E$4</formula>
    </cfRule>
  </conditionalFormatting>
  <conditionalFormatting sqref="D28:D29 D6 D4:M4">
    <cfRule type="cellIs" dxfId="727" priority="49" operator="equal">
      <formula>$D$4</formula>
    </cfRule>
  </conditionalFormatting>
  <conditionalFormatting sqref="I4:I6 I28:I29">
    <cfRule type="cellIs" dxfId="726" priority="48" operator="equal">
      <formula>$I$4</formula>
    </cfRule>
  </conditionalFormatting>
  <conditionalFormatting sqref="J4:J6 J28:J29">
    <cfRule type="cellIs" dxfId="725" priority="47" operator="equal">
      <formula>$J$4</formula>
    </cfRule>
  </conditionalFormatting>
  <conditionalFormatting sqref="K4:K6 K28:K29">
    <cfRule type="cellIs" dxfId="724" priority="46" operator="equal">
      <formula>$K$4</formula>
    </cfRule>
  </conditionalFormatting>
  <conditionalFormatting sqref="M4:M6">
    <cfRule type="cellIs" dxfId="723" priority="45" operator="equal">
      <formula>$L$4</formula>
    </cfRule>
  </conditionalFormatting>
  <conditionalFormatting sqref="T7:T28 U28:V28">
    <cfRule type="cellIs" dxfId="722" priority="42" operator="lessThan">
      <formula>0</formula>
    </cfRule>
    <cfRule type="cellIs" dxfId="721" priority="43" operator="lessThan">
      <formula>0</formula>
    </cfRule>
    <cfRule type="cellIs" dxfId="720" priority="44" operator="lessThan">
      <formula>0</formula>
    </cfRule>
  </conditionalFormatting>
  <conditionalFormatting sqref="D5:K5">
    <cfRule type="cellIs" dxfId="719" priority="41" operator="greaterThan">
      <formula>0</formula>
    </cfRule>
  </conditionalFormatting>
  <conditionalFormatting sqref="T6:T28 U28:V28">
    <cfRule type="cellIs" dxfId="718" priority="40" operator="lessThan">
      <formula>0</formula>
    </cfRule>
  </conditionalFormatting>
  <conditionalFormatting sqref="T7:T27">
    <cfRule type="cellIs" dxfId="717" priority="37" operator="lessThan">
      <formula>0</formula>
    </cfRule>
    <cfRule type="cellIs" dxfId="716" priority="38" operator="lessThan">
      <formula>0</formula>
    </cfRule>
    <cfRule type="cellIs" dxfId="715" priority="39" operator="lessThan">
      <formula>0</formula>
    </cfRule>
  </conditionalFormatting>
  <conditionalFormatting sqref="T7:T28 U28:V28">
    <cfRule type="cellIs" dxfId="714" priority="34" operator="lessThan">
      <formula>0</formula>
    </cfRule>
    <cfRule type="cellIs" dxfId="713" priority="35" operator="lessThan">
      <formula>0</formula>
    </cfRule>
    <cfRule type="cellIs" dxfId="712" priority="36" operator="lessThan">
      <formula>0</formula>
    </cfRule>
  </conditionalFormatting>
  <conditionalFormatting sqref="D5:K5">
    <cfRule type="cellIs" dxfId="711" priority="33" operator="greaterThan">
      <formula>0</formula>
    </cfRule>
  </conditionalFormatting>
  <conditionalFormatting sqref="L4 L6 L28:L29">
    <cfRule type="cellIs" dxfId="710" priority="32" operator="equal">
      <formula>$L$4</formula>
    </cfRule>
  </conditionalFormatting>
  <conditionalFormatting sqref="D7:S7">
    <cfRule type="cellIs" dxfId="709" priority="31" operator="greaterThan">
      <formula>0</formula>
    </cfRule>
  </conditionalFormatting>
  <conditionalFormatting sqref="D9:S9">
    <cfRule type="cellIs" dxfId="708" priority="30" operator="greaterThan">
      <formula>0</formula>
    </cfRule>
  </conditionalFormatting>
  <conditionalFormatting sqref="D11:S11">
    <cfRule type="cellIs" dxfId="707" priority="29" operator="greaterThan">
      <formula>0</formula>
    </cfRule>
  </conditionalFormatting>
  <conditionalFormatting sqref="D13:S13">
    <cfRule type="cellIs" dxfId="706" priority="28" operator="greaterThan">
      <formula>0</formula>
    </cfRule>
  </conditionalFormatting>
  <conditionalFormatting sqref="D15:S15">
    <cfRule type="cellIs" dxfId="705" priority="27" operator="greaterThan">
      <formula>0</formula>
    </cfRule>
  </conditionalFormatting>
  <conditionalFormatting sqref="D17:S17">
    <cfRule type="cellIs" dxfId="704" priority="26" operator="greaterThan">
      <formula>0</formula>
    </cfRule>
  </conditionalFormatting>
  <conditionalFormatting sqref="D19:S19">
    <cfRule type="cellIs" dxfId="703" priority="25" operator="greaterThan">
      <formula>0</formula>
    </cfRule>
  </conditionalFormatting>
  <conditionalFormatting sqref="D21:S21">
    <cfRule type="cellIs" dxfId="702" priority="24" operator="greaterThan">
      <formula>0</formula>
    </cfRule>
  </conditionalFormatting>
  <conditionalFormatting sqref="D23:S23">
    <cfRule type="cellIs" dxfId="701" priority="23" operator="greaterThan">
      <formula>0</formula>
    </cfRule>
  </conditionalFormatting>
  <conditionalFormatting sqref="D25:S25">
    <cfRule type="cellIs" dxfId="700" priority="22" operator="greaterThan">
      <formula>0</formula>
    </cfRule>
  </conditionalFormatting>
  <conditionalFormatting sqref="D27:S27">
    <cfRule type="cellIs" dxfId="699" priority="21" operator="greaterThan">
      <formula>0</formula>
    </cfRule>
  </conditionalFormatting>
  <conditionalFormatting sqref="U6">
    <cfRule type="cellIs" dxfId="698" priority="20" operator="lessThan">
      <formula>0</formula>
    </cfRule>
  </conditionalFormatting>
  <conditionalFormatting sqref="U6">
    <cfRule type="cellIs" dxfId="697" priority="19" operator="lessThan">
      <formula>0</formula>
    </cfRule>
  </conditionalFormatting>
  <conditionalFormatting sqref="V6">
    <cfRule type="cellIs" dxfId="696" priority="18" operator="lessThan">
      <formula>0</formula>
    </cfRule>
  </conditionalFormatting>
  <conditionalFormatting sqref="V6">
    <cfRule type="cellIs" dxfId="695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80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1" t="s">
        <v>38</v>
      </c>
      <c r="B28" s="121"/>
      <c r="C28" s="121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1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5" t="s">
        <v>39</v>
      </c>
      <c r="B29" s="115"/>
      <c r="C29" s="115"/>
      <c r="D29" s="82">
        <f t="shared" ref="D29:L29" si="7">D4+D5-D28</f>
        <v>176952</v>
      </c>
      <c r="E29" s="82">
        <f t="shared" si="7"/>
        <v>10800</v>
      </c>
      <c r="F29" s="82">
        <f t="shared" si="7"/>
        <v>19910</v>
      </c>
      <c r="G29" s="82">
        <f t="shared" si="7"/>
        <v>210</v>
      </c>
      <c r="H29" s="82">
        <f t="shared" si="7"/>
        <v>35545</v>
      </c>
      <c r="I29" s="82">
        <f t="shared" si="7"/>
        <v>1594</v>
      </c>
      <c r="J29" s="82">
        <f t="shared" si="7"/>
        <v>530</v>
      </c>
      <c r="K29" s="82">
        <f t="shared" si="7"/>
        <v>503</v>
      </c>
      <c r="L29" s="82">
        <f t="shared" si="7"/>
        <v>50</v>
      </c>
      <c r="M29" s="120"/>
      <c r="N29" s="120"/>
      <c r="O29" s="120"/>
      <c r="P29" s="120"/>
      <c r="Q29" s="120"/>
      <c r="R29" s="120"/>
      <c r="S29" s="120"/>
      <c r="T29" s="12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79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22"/>
      <c r="O3" s="122"/>
      <c r="P3" s="122"/>
      <c r="Q3" s="122"/>
      <c r="R3" s="122"/>
      <c r="S3" s="122"/>
      <c r="T3" s="122"/>
    </row>
    <row r="4" spans="1:24" x14ac:dyDescent="0.25">
      <c r="A4" s="115" t="s">
        <v>1</v>
      </c>
      <c r="B4" s="115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6"/>
      <c r="O4" s="116"/>
      <c r="P4" s="116"/>
      <c r="Q4" s="116"/>
      <c r="R4" s="116"/>
      <c r="S4" s="116"/>
      <c r="T4" s="116"/>
      <c r="U4" s="116"/>
      <c r="V4" s="116"/>
    </row>
    <row r="5" spans="1:24" x14ac:dyDescent="0.25">
      <c r="A5" s="115" t="s">
        <v>2</v>
      </c>
      <c r="B5" s="115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7" t="s">
        <v>16</v>
      </c>
      <c r="O6" s="78" t="s">
        <v>17</v>
      </c>
      <c r="P6" s="77" t="s">
        <v>18</v>
      </c>
      <c r="Q6" s="77" t="s">
        <v>19</v>
      </c>
      <c r="R6" s="77" t="s">
        <v>20</v>
      </c>
      <c r="S6" s="78" t="s">
        <v>21</v>
      </c>
      <c r="T6" s="79" t="s">
        <v>22</v>
      </c>
      <c r="U6" s="79" t="s">
        <v>77</v>
      </c>
      <c r="V6" s="79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76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76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76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76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76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76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76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76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76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76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76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76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76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3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3"/>
      <c r="V20" s="76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76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76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76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76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76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76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76">
        <f t="shared" si="6"/>
        <v>8273.9325000000008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47" operator="equal">
      <formula>212030016606640</formula>
    </cfRule>
  </conditionalFormatting>
  <conditionalFormatting sqref="D29 E4:E6 E28:K29">
    <cfRule type="cellIs" dxfId="611" priority="45" operator="equal">
      <formula>$E$4</formula>
    </cfRule>
    <cfRule type="cellIs" dxfId="610" priority="46" operator="equal">
      <formula>2120</formula>
    </cfRule>
  </conditionalFormatting>
  <conditionalFormatting sqref="D29:E29 F4:F6 F28:F29">
    <cfRule type="cellIs" dxfId="609" priority="43" operator="equal">
      <formula>$F$4</formula>
    </cfRule>
    <cfRule type="cellIs" dxfId="608" priority="44" operator="equal">
      <formula>300</formula>
    </cfRule>
  </conditionalFormatting>
  <conditionalFormatting sqref="G4:G6 G28:G29">
    <cfRule type="cellIs" dxfId="607" priority="41" operator="equal">
      <formula>$G$4</formula>
    </cfRule>
    <cfRule type="cellIs" dxfId="606" priority="42" operator="equal">
      <formula>1660</formula>
    </cfRule>
  </conditionalFormatting>
  <conditionalFormatting sqref="H4:H6 H28:H29">
    <cfRule type="cellIs" dxfId="605" priority="39" operator="equal">
      <formula>$H$4</formula>
    </cfRule>
    <cfRule type="cellIs" dxfId="604" priority="40" operator="equal">
      <formula>6640</formula>
    </cfRule>
  </conditionalFormatting>
  <conditionalFormatting sqref="T6:T28 U28:V28">
    <cfRule type="cellIs" dxfId="603" priority="38" operator="lessThan">
      <formula>0</formula>
    </cfRule>
  </conditionalFormatting>
  <conditionalFormatting sqref="T7:T27">
    <cfRule type="cellIs" dxfId="602" priority="35" operator="lessThan">
      <formula>0</formula>
    </cfRule>
    <cfRule type="cellIs" dxfId="601" priority="36" operator="lessThan">
      <formula>0</formula>
    </cfRule>
    <cfRule type="cellIs" dxfId="600" priority="37" operator="lessThan">
      <formula>0</formula>
    </cfRule>
  </conditionalFormatting>
  <conditionalFormatting sqref="E4:E6 E28:K28">
    <cfRule type="cellIs" dxfId="599" priority="34" operator="equal">
      <formula>$E$4</formula>
    </cfRule>
  </conditionalFormatting>
  <conditionalFormatting sqref="D28:D29 D6 D4:M4">
    <cfRule type="cellIs" dxfId="598" priority="33" operator="equal">
      <formula>$D$4</formula>
    </cfRule>
  </conditionalFormatting>
  <conditionalFormatting sqref="I4:I6 I28:I29">
    <cfRule type="cellIs" dxfId="597" priority="32" operator="equal">
      <formula>$I$4</formula>
    </cfRule>
  </conditionalFormatting>
  <conditionalFormatting sqref="J4:J6 J28:J29">
    <cfRule type="cellIs" dxfId="596" priority="31" operator="equal">
      <formula>$J$4</formula>
    </cfRule>
  </conditionalFormatting>
  <conditionalFormatting sqref="K4:K6 K28:K29">
    <cfRule type="cellIs" dxfId="595" priority="30" operator="equal">
      <formula>$K$4</formula>
    </cfRule>
  </conditionalFormatting>
  <conditionalFormatting sqref="M4:M6">
    <cfRule type="cellIs" dxfId="594" priority="29" operator="equal">
      <formula>$L$4</formula>
    </cfRule>
  </conditionalFormatting>
  <conditionalFormatting sqref="T7:T28 U28:V28">
    <cfRule type="cellIs" dxfId="593" priority="26" operator="lessThan">
      <formula>0</formula>
    </cfRule>
    <cfRule type="cellIs" dxfId="592" priority="27" operator="lessThan">
      <formula>0</formula>
    </cfRule>
    <cfRule type="cellIs" dxfId="591" priority="28" operator="lessThan">
      <formula>0</formula>
    </cfRule>
  </conditionalFormatting>
  <conditionalFormatting sqref="D5:K5">
    <cfRule type="cellIs" dxfId="590" priority="25" operator="greaterThan">
      <formula>0</formula>
    </cfRule>
  </conditionalFormatting>
  <conditionalFormatting sqref="T6:T28 U28:V28">
    <cfRule type="cellIs" dxfId="589" priority="24" operator="lessThan">
      <formula>0</formula>
    </cfRule>
  </conditionalFormatting>
  <conditionalFormatting sqref="T7:T27">
    <cfRule type="cellIs" dxfId="588" priority="21" operator="lessThan">
      <formula>0</formula>
    </cfRule>
    <cfRule type="cellIs" dxfId="587" priority="22" operator="lessThan">
      <formula>0</formula>
    </cfRule>
    <cfRule type="cellIs" dxfId="586" priority="23" operator="lessThan">
      <formula>0</formula>
    </cfRule>
  </conditionalFormatting>
  <conditionalFormatting sqref="T7:T28 U28:V28">
    <cfRule type="cellIs" dxfId="585" priority="18" operator="lessThan">
      <formula>0</formula>
    </cfRule>
    <cfRule type="cellIs" dxfId="584" priority="19" operator="lessThan">
      <formula>0</formula>
    </cfRule>
    <cfRule type="cellIs" dxfId="583" priority="20" operator="lessThan">
      <formula>0</formula>
    </cfRule>
  </conditionalFormatting>
  <conditionalFormatting sqref="D5:K5">
    <cfRule type="cellIs" dxfId="582" priority="17" operator="greaterThan">
      <formula>0</formula>
    </cfRule>
  </conditionalFormatting>
  <conditionalFormatting sqref="L4 L6 L28:L29">
    <cfRule type="cellIs" dxfId="581" priority="16" operator="equal">
      <formula>$L$4</formula>
    </cfRule>
  </conditionalFormatting>
  <conditionalFormatting sqref="D7:S7">
    <cfRule type="cellIs" dxfId="580" priority="15" operator="greaterThan">
      <formula>0</formula>
    </cfRule>
  </conditionalFormatting>
  <conditionalFormatting sqref="D9:S9">
    <cfRule type="cellIs" dxfId="579" priority="14" operator="greaterThan">
      <formula>0</formula>
    </cfRule>
  </conditionalFormatting>
  <conditionalFormatting sqref="D11:S11">
    <cfRule type="cellIs" dxfId="578" priority="13" operator="greaterThan">
      <formula>0</formula>
    </cfRule>
  </conditionalFormatting>
  <conditionalFormatting sqref="D13:S13">
    <cfRule type="cellIs" dxfId="577" priority="12" operator="greaterThan">
      <formula>0</formula>
    </cfRule>
  </conditionalFormatting>
  <conditionalFormatting sqref="D15:S15">
    <cfRule type="cellIs" dxfId="576" priority="11" operator="greaterThan">
      <formula>0</formula>
    </cfRule>
  </conditionalFormatting>
  <conditionalFormatting sqref="D17:S17">
    <cfRule type="cellIs" dxfId="575" priority="10" operator="greaterThan">
      <formula>0</formula>
    </cfRule>
  </conditionalFormatting>
  <conditionalFormatting sqref="D19:S19">
    <cfRule type="cellIs" dxfId="574" priority="9" operator="greaterThan">
      <formula>0</formula>
    </cfRule>
  </conditionalFormatting>
  <conditionalFormatting sqref="D21:S21">
    <cfRule type="cellIs" dxfId="573" priority="8" operator="greaterThan">
      <formula>0</formula>
    </cfRule>
  </conditionalFormatting>
  <conditionalFormatting sqref="D23:S23">
    <cfRule type="cellIs" dxfId="572" priority="7" operator="greaterThan">
      <formula>0</formula>
    </cfRule>
  </conditionalFormatting>
  <conditionalFormatting sqref="D25:S25">
    <cfRule type="cellIs" dxfId="571" priority="6" operator="greaterThan">
      <formula>0</formula>
    </cfRule>
  </conditionalFormatting>
  <conditionalFormatting sqref="D27:S27">
    <cfRule type="cellIs" dxfId="570" priority="5" operator="greaterThan">
      <formula>0</formula>
    </cfRule>
  </conditionalFormatting>
  <conditionalFormatting sqref="U6">
    <cfRule type="cellIs" dxfId="569" priority="4" operator="lessThan">
      <formula>0</formula>
    </cfRule>
  </conditionalFormatting>
  <conditionalFormatting sqref="U6">
    <cfRule type="cellIs" dxfId="568" priority="3" operator="lessThan">
      <formula>0</formula>
    </cfRule>
  </conditionalFormatting>
  <conditionalFormatting sqref="V6">
    <cfRule type="cellIs" dxfId="567" priority="2" operator="lessThan">
      <formula>0</formula>
    </cfRule>
  </conditionalFormatting>
  <conditionalFormatting sqref="V6">
    <cfRule type="cellIs" dxfId="566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81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3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100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5">
        <f t="shared" si="6"/>
        <v>13967.27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4">
        <f>R29-U29</f>
        <v>0</v>
      </c>
      <c r="N29" s="123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5" priority="47" operator="equal">
      <formula>212030016606640</formula>
    </cfRule>
  </conditionalFormatting>
  <conditionalFormatting sqref="D29 E4:E6 E28:K29">
    <cfRule type="cellIs" dxfId="564" priority="45" operator="equal">
      <formula>$E$4</formula>
    </cfRule>
    <cfRule type="cellIs" dxfId="563" priority="46" operator="equal">
      <formula>2120</formula>
    </cfRule>
  </conditionalFormatting>
  <conditionalFormatting sqref="D29:E29 F4:F6 F28:F29">
    <cfRule type="cellIs" dxfId="562" priority="43" operator="equal">
      <formula>$F$4</formula>
    </cfRule>
    <cfRule type="cellIs" dxfId="561" priority="44" operator="equal">
      <formula>300</formula>
    </cfRule>
  </conditionalFormatting>
  <conditionalFormatting sqref="G4:G6 G28:G29">
    <cfRule type="cellIs" dxfId="560" priority="41" operator="equal">
      <formula>$G$4</formula>
    </cfRule>
    <cfRule type="cellIs" dxfId="559" priority="42" operator="equal">
      <formula>1660</formula>
    </cfRule>
  </conditionalFormatting>
  <conditionalFormatting sqref="H4:H6 H28:H29">
    <cfRule type="cellIs" dxfId="558" priority="39" operator="equal">
      <formula>$H$4</formula>
    </cfRule>
    <cfRule type="cellIs" dxfId="557" priority="40" operator="equal">
      <formula>6640</formula>
    </cfRule>
  </conditionalFormatting>
  <conditionalFormatting sqref="T6:T28 U28:V28">
    <cfRule type="cellIs" dxfId="556" priority="38" operator="lessThan">
      <formula>0</formula>
    </cfRule>
  </conditionalFormatting>
  <conditionalFormatting sqref="T7:T27">
    <cfRule type="cellIs" dxfId="555" priority="35" operator="lessThan">
      <formula>0</formula>
    </cfRule>
    <cfRule type="cellIs" dxfId="554" priority="36" operator="lessThan">
      <formula>0</formula>
    </cfRule>
    <cfRule type="cellIs" dxfId="553" priority="37" operator="lessThan">
      <formula>0</formula>
    </cfRule>
  </conditionalFormatting>
  <conditionalFormatting sqref="E4:E6 E28:K28">
    <cfRule type="cellIs" dxfId="552" priority="34" operator="equal">
      <formula>$E$4</formula>
    </cfRule>
  </conditionalFormatting>
  <conditionalFormatting sqref="D28:D29 D6 D4:M4">
    <cfRule type="cellIs" dxfId="551" priority="33" operator="equal">
      <formula>$D$4</formula>
    </cfRule>
  </conditionalFormatting>
  <conditionalFormatting sqref="I4:I6 I28:I29">
    <cfRule type="cellIs" dxfId="550" priority="32" operator="equal">
      <formula>$I$4</formula>
    </cfRule>
  </conditionalFormatting>
  <conditionalFormatting sqref="J4:J6 J28:J29">
    <cfRule type="cellIs" dxfId="549" priority="31" operator="equal">
      <formula>$J$4</formula>
    </cfRule>
  </conditionalFormatting>
  <conditionalFormatting sqref="K4:K6 K28:K29">
    <cfRule type="cellIs" dxfId="548" priority="30" operator="equal">
      <formula>$K$4</formula>
    </cfRule>
  </conditionalFormatting>
  <conditionalFormatting sqref="M4:M6">
    <cfRule type="cellIs" dxfId="547" priority="29" operator="equal">
      <formula>$L$4</formula>
    </cfRule>
  </conditionalFormatting>
  <conditionalFormatting sqref="T7:T28 U28:V28">
    <cfRule type="cellIs" dxfId="546" priority="26" operator="lessThan">
      <formula>0</formula>
    </cfRule>
    <cfRule type="cellIs" dxfId="545" priority="27" operator="lessThan">
      <formula>0</formula>
    </cfRule>
    <cfRule type="cellIs" dxfId="544" priority="28" operator="lessThan">
      <formula>0</formula>
    </cfRule>
  </conditionalFormatting>
  <conditionalFormatting sqref="D5:K5">
    <cfRule type="cellIs" dxfId="543" priority="25" operator="greaterThan">
      <formula>0</formula>
    </cfRule>
  </conditionalFormatting>
  <conditionalFormatting sqref="T6:T28 U28:V28">
    <cfRule type="cellIs" dxfId="542" priority="24" operator="lessThan">
      <formula>0</formula>
    </cfRule>
  </conditionalFormatting>
  <conditionalFormatting sqref="T7:T27">
    <cfRule type="cellIs" dxfId="541" priority="21" operator="lessThan">
      <formula>0</formula>
    </cfRule>
    <cfRule type="cellIs" dxfId="540" priority="22" operator="lessThan">
      <formula>0</formula>
    </cfRule>
    <cfRule type="cellIs" dxfId="539" priority="23" operator="lessThan">
      <formula>0</formula>
    </cfRule>
  </conditionalFormatting>
  <conditionalFormatting sqref="T7:T28 U28:V28">
    <cfRule type="cellIs" dxfId="538" priority="18" operator="lessThan">
      <formula>0</formula>
    </cfRule>
    <cfRule type="cellIs" dxfId="537" priority="19" operator="lessThan">
      <formula>0</formula>
    </cfRule>
    <cfRule type="cellIs" dxfId="536" priority="20" operator="lessThan">
      <formula>0</formula>
    </cfRule>
  </conditionalFormatting>
  <conditionalFormatting sqref="D5:K5">
    <cfRule type="cellIs" dxfId="535" priority="17" operator="greaterThan">
      <formula>0</formula>
    </cfRule>
  </conditionalFormatting>
  <conditionalFormatting sqref="L4 L6 L28:L29">
    <cfRule type="cellIs" dxfId="534" priority="16" operator="equal">
      <formula>$L$4</formula>
    </cfRule>
  </conditionalFormatting>
  <conditionalFormatting sqref="D7:S7">
    <cfRule type="cellIs" dxfId="533" priority="15" operator="greaterThan">
      <formula>0</formula>
    </cfRule>
  </conditionalFormatting>
  <conditionalFormatting sqref="D9:S9">
    <cfRule type="cellIs" dxfId="532" priority="14" operator="greaterThan">
      <formula>0</formula>
    </cfRule>
  </conditionalFormatting>
  <conditionalFormatting sqref="D11:S11">
    <cfRule type="cellIs" dxfId="531" priority="13" operator="greaterThan">
      <formula>0</formula>
    </cfRule>
  </conditionalFormatting>
  <conditionalFormatting sqref="D13:S13">
    <cfRule type="cellIs" dxfId="530" priority="12" operator="greaterThan">
      <formula>0</formula>
    </cfRule>
  </conditionalFormatting>
  <conditionalFormatting sqref="D15:S15">
    <cfRule type="cellIs" dxfId="529" priority="11" operator="greaterThan">
      <formula>0</formula>
    </cfRule>
  </conditionalFormatting>
  <conditionalFormatting sqref="D17:S17">
    <cfRule type="cellIs" dxfId="528" priority="10" operator="greaterThan">
      <formula>0</formula>
    </cfRule>
  </conditionalFormatting>
  <conditionalFormatting sqref="D19:S19">
    <cfRule type="cellIs" dxfId="527" priority="9" operator="greaterThan">
      <formula>0</formula>
    </cfRule>
  </conditionalFormatting>
  <conditionalFormatting sqref="D21:S21">
    <cfRule type="cellIs" dxfId="526" priority="8" operator="greaterThan">
      <formula>0</formula>
    </cfRule>
  </conditionalFormatting>
  <conditionalFormatting sqref="D23:S23">
    <cfRule type="cellIs" dxfId="525" priority="7" operator="greaterThan">
      <formula>0</formula>
    </cfRule>
  </conditionalFormatting>
  <conditionalFormatting sqref="D25:S25">
    <cfRule type="cellIs" dxfId="524" priority="6" operator="greaterThan">
      <formula>0</formula>
    </cfRule>
  </conditionalFormatting>
  <conditionalFormatting sqref="D27:S27">
    <cfRule type="cellIs" dxfId="523" priority="5" operator="greaterThan">
      <formula>0</formula>
    </cfRule>
  </conditionalFormatting>
  <conditionalFormatting sqref="U6">
    <cfRule type="cellIs" dxfId="522" priority="4" operator="lessThan">
      <formula>0</formula>
    </cfRule>
  </conditionalFormatting>
  <conditionalFormatting sqref="U6">
    <cfRule type="cellIs" dxfId="521" priority="3" operator="lessThan">
      <formula>0</formula>
    </cfRule>
  </conditionalFormatting>
  <conditionalFormatting sqref="V6">
    <cfRule type="cellIs" dxfId="520" priority="2" operator="lessThan">
      <formula>0</formula>
    </cfRule>
  </conditionalFormatting>
  <conditionalFormatting sqref="V6">
    <cfRule type="cellIs" dxfId="51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J23" sqref="J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82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4" x14ac:dyDescent="0.25">
      <c r="A4" s="115" t="s">
        <v>1</v>
      </c>
      <c r="B4" s="115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5"/>
      <c r="N4" s="116"/>
      <c r="O4" s="116"/>
      <c r="P4" s="116"/>
      <c r="Q4" s="116"/>
      <c r="R4" s="116"/>
      <c r="S4" s="116"/>
      <c r="T4" s="116"/>
      <c r="U4" s="87"/>
      <c r="V4" s="87"/>
    </row>
    <row r="5" spans="1:24" x14ac:dyDescent="0.25">
      <c r="A5" s="115" t="s">
        <v>2</v>
      </c>
      <c r="B5" s="115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6"/>
      <c r="N5" s="116"/>
      <c r="O5" s="116"/>
      <c r="P5" s="116"/>
      <c r="Q5" s="116"/>
      <c r="R5" s="116"/>
      <c r="S5" s="116"/>
      <c r="T5" s="116"/>
      <c r="U5" s="87"/>
      <c r="V5" s="8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7" t="s">
        <v>15</v>
      </c>
      <c r="N6" s="86" t="s">
        <v>16</v>
      </c>
      <c r="O6" s="17" t="s">
        <v>17</v>
      </c>
      <c r="P6" s="86" t="s">
        <v>18</v>
      </c>
      <c r="Q6" s="86" t="s">
        <v>19</v>
      </c>
      <c r="R6" s="86" t="s">
        <v>20</v>
      </c>
      <c r="S6" s="17" t="s">
        <v>21</v>
      </c>
      <c r="T6" s="18" t="s">
        <v>22</v>
      </c>
      <c r="U6" s="88"/>
      <c r="V6" s="88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8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9"/>
      <c r="V7" s="90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8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9"/>
      <c r="V8" s="90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8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9"/>
      <c r="V9" s="90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8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9"/>
      <c r="V10" s="90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8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9"/>
      <c r="V11" s="90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8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9"/>
      <c r="V12" s="90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8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9"/>
      <c r="V13" s="91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8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9"/>
      <c r="V14" s="91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8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9"/>
      <c r="V15" s="91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8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9"/>
      <c r="V16" s="91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8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9"/>
      <c r="V17" s="91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8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9"/>
      <c r="V18" s="91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8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9"/>
      <c r="V19" s="91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8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9"/>
      <c r="V20" s="91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8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9"/>
      <c r="V21" s="91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8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9"/>
      <c r="V22" s="91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8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9"/>
      <c r="V23" s="91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8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9"/>
      <c r="V24" s="91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8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9"/>
      <c r="V25" s="91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8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9"/>
      <c r="V26" s="91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9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9"/>
      <c r="V27" s="91"/>
    </row>
    <row r="28" spans="1:22" ht="16.5" thickBot="1" x14ac:dyDescent="0.3">
      <c r="A28" s="101" t="s">
        <v>38</v>
      </c>
      <c r="B28" s="102"/>
      <c r="C28" s="103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1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2"/>
      <c r="V28" s="92"/>
    </row>
    <row r="29" spans="1:22" ht="15.75" thickBot="1" x14ac:dyDescent="0.3">
      <c r="A29" s="104" t="s">
        <v>39</v>
      </c>
      <c r="B29" s="105"/>
      <c r="C29" s="106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3"/>
      <c r="N29" s="126"/>
      <c r="O29" s="127"/>
      <c r="P29" s="127"/>
      <c r="Q29" s="127"/>
      <c r="R29" s="127"/>
      <c r="S29" s="127"/>
      <c r="T29" s="128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18" priority="63" operator="equal">
      <formula>212030016606640</formula>
    </cfRule>
  </conditionalFormatting>
  <conditionalFormatting sqref="D29 E4:E6 E28:K29">
    <cfRule type="cellIs" dxfId="517" priority="61" operator="equal">
      <formula>$E$4</formula>
    </cfRule>
    <cfRule type="cellIs" dxfId="516" priority="62" operator="equal">
      <formula>2120</formula>
    </cfRule>
  </conditionalFormatting>
  <conditionalFormatting sqref="D29:E29 F4:F6 F28:F29">
    <cfRule type="cellIs" dxfId="515" priority="59" operator="equal">
      <formula>$F$4</formula>
    </cfRule>
    <cfRule type="cellIs" dxfId="514" priority="60" operator="equal">
      <formula>300</formula>
    </cfRule>
  </conditionalFormatting>
  <conditionalFormatting sqref="G4:G6 G28:G29">
    <cfRule type="cellIs" dxfId="513" priority="57" operator="equal">
      <formula>$G$4</formula>
    </cfRule>
    <cfRule type="cellIs" dxfId="512" priority="58" operator="equal">
      <formula>1660</formula>
    </cfRule>
  </conditionalFormatting>
  <conditionalFormatting sqref="H4:H6 H28:H29">
    <cfRule type="cellIs" dxfId="511" priority="55" operator="equal">
      <formula>$H$4</formula>
    </cfRule>
    <cfRule type="cellIs" dxfId="510" priority="56" operator="equal">
      <formula>6640</formula>
    </cfRule>
  </conditionalFormatting>
  <conditionalFormatting sqref="T6:T28 U28:V28">
    <cfRule type="cellIs" dxfId="509" priority="54" operator="lessThan">
      <formula>0</formula>
    </cfRule>
  </conditionalFormatting>
  <conditionalFormatting sqref="T7:T27">
    <cfRule type="cellIs" dxfId="508" priority="51" operator="lessThan">
      <formula>0</formula>
    </cfRule>
    <cfRule type="cellIs" dxfId="507" priority="52" operator="lessThan">
      <formula>0</formula>
    </cfRule>
    <cfRule type="cellIs" dxfId="506" priority="53" operator="lessThan">
      <formula>0</formula>
    </cfRule>
  </conditionalFormatting>
  <conditionalFormatting sqref="E4:E6 E28:K28">
    <cfRule type="cellIs" dxfId="505" priority="50" operator="equal">
      <formula>$E$4</formula>
    </cfRule>
  </conditionalFormatting>
  <conditionalFormatting sqref="D28:D29 D6 D4:M4">
    <cfRule type="cellIs" dxfId="504" priority="49" operator="equal">
      <formula>$D$4</formula>
    </cfRule>
  </conditionalFormatting>
  <conditionalFormatting sqref="I4:I6 I28:I29">
    <cfRule type="cellIs" dxfId="503" priority="48" operator="equal">
      <formula>$I$4</formula>
    </cfRule>
  </conditionalFormatting>
  <conditionalFormatting sqref="J4:J6 J28:J29">
    <cfRule type="cellIs" dxfId="502" priority="47" operator="equal">
      <formula>$J$4</formula>
    </cfRule>
  </conditionalFormatting>
  <conditionalFormatting sqref="K4:K6 K28:K29">
    <cfRule type="cellIs" dxfId="501" priority="46" operator="equal">
      <formula>$K$4</formula>
    </cfRule>
  </conditionalFormatting>
  <conditionalFormatting sqref="M4:M6">
    <cfRule type="cellIs" dxfId="500" priority="45" operator="equal">
      <formula>$L$4</formula>
    </cfRule>
  </conditionalFormatting>
  <conditionalFormatting sqref="T7:T28 U28:V28">
    <cfRule type="cellIs" dxfId="499" priority="42" operator="lessThan">
      <formula>0</formula>
    </cfRule>
    <cfRule type="cellIs" dxfId="498" priority="43" operator="lessThan">
      <formula>0</formula>
    </cfRule>
    <cfRule type="cellIs" dxfId="497" priority="44" operator="lessThan">
      <formula>0</formula>
    </cfRule>
  </conditionalFormatting>
  <conditionalFormatting sqref="D5:K5">
    <cfRule type="cellIs" dxfId="496" priority="41" operator="greaterThan">
      <formula>0</formula>
    </cfRule>
  </conditionalFormatting>
  <conditionalFormatting sqref="T6:T28 U28:V28">
    <cfRule type="cellIs" dxfId="495" priority="40" operator="lessThan">
      <formula>0</formula>
    </cfRule>
  </conditionalFormatting>
  <conditionalFormatting sqref="T7:T27">
    <cfRule type="cellIs" dxfId="494" priority="37" operator="lessThan">
      <formula>0</formula>
    </cfRule>
    <cfRule type="cellIs" dxfId="493" priority="38" operator="lessThan">
      <formula>0</formula>
    </cfRule>
    <cfRule type="cellIs" dxfId="492" priority="39" operator="lessThan">
      <formula>0</formula>
    </cfRule>
  </conditionalFormatting>
  <conditionalFormatting sqref="T7:T28 U28:V28">
    <cfRule type="cellIs" dxfId="491" priority="34" operator="lessThan">
      <formula>0</formula>
    </cfRule>
    <cfRule type="cellIs" dxfId="490" priority="35" operator="lessThan">
      <formula>0</formula>
    </cfRule>
    <cfRule type="cellIs" dxfId="489" priority="36" operator="lessThan">
      <formula>0</formula>
    </cfRule>
  </conditionalFormatting>
  <conditionalFormatting sqref="D5:K5">
    <cfRule type="cellIs" dxfId="488" priority="33" operator="greaterThan">
      <formula>0</formula>
    </cfRule>
  </conditionalFormatting>
  <conditionalFormatting sqref="L4 L6 L28:L29">
    <cfRule type="cellIs" dxfId="487" priority="32" operator="equal">
      <formula>$L$4</formula>
    </cfRule>
  </conditionalFormatting>
  <conditionalFormatting sqref="D7:S7">
    <cfRule type="cellIs" dxfId="486" priority="31" operator="greaterThan">
      <formula>0</formula>
    </cfRule>
  </conditionalFormatting>
  <conditionalFormatting sqref="D9:S9">
    <cfRule type="cellIs" dxfId="485" priority="30" operator="greaterThan">
      <formula>0</formula>
    </cfRule>
  </conditionalFormatting>
  <conditionalFormatting sqref="D11:S11">
    <cfRule type="cellIs" dxfId="484" priority="29" operator="greaterThan">
      <formula>0</formula>
    </cfRule>
  </conditionalFormatting>
  <conditionalFormatting sqref="D13:S13">
    <cfRule type="cellIs" dxfId="483" priority="28" operator="greaterThan">
      <formula>0</formula>
    </cfRule>
  </conditionalFormatting>
  <conditionalFormatting sqref="D15:S15">
    <cfRule type="cellIs" dxfId="482" priority="27" operator="greaterThan">
      <formula>0</formula>
    </cfRule>
  </conditionalFormatting>
  <conditionalFormatting sqref="D17:S17">
    <cfRule type="cellIs" dxfId="481" priority="26" operator="greaterThan">
      <formula>0</formula>
    </cfRule>
  </conditionalFormatting>
  <conditionalFormatting sqref="D19:S19">
    <cfRule type="cellIs" dxfId="480" priority="25" operator="greaterThan">
      <formula>0</formula>
    </cfRule>
  </conditionalFormatting>
  <conditionalFormatting sqref="D21:S21">
    <cfRule type="cellIs" dxfId="479" priority="24" operator="greaterThan">
      <formula>0</formula>
    </cfRule>
  </conditionalFormatting>
  <conditionalFormatting sqref="D23:S23">
    <cfRule type="cellIs" dxfId="478" priority="23" operator="greaterThan">
      <formula>0</formula>
    </cfRule>
  </conditionalFormatting>
  <conditionalFormatting sqref="D25:S25">
    <cfRule type="cellIs" dxfId="477" priority="22" operator="greaterThan">
      <formula>0</formula>
    </cfRule>
  </conditionalFormatting>
  <conditionalFormatting sqref="D27:S27">
    <cfRule type="cellIs" dxfId="476" priority="21" operator="greaterThan">
      <formula>0</formula>
    </cfRule>
  </conditionalFormatting>
  <conditionalFormatting sqref="U6">
    <cfRule type="cellIs" dxfId="475" priority="20" operator="lessThan">
      <formula>0</formula>
    </cfRule>
  </conditionalFormatting>
  <conditionalFormatting sqref="U6">
    <cfRule type="cellIs" dxfId="474" priority="19" operator="lessThan">
      <formula>0</formula>
    </cfRule>
  </conditionalFormatting>
  <conditionalFormatting sqref="V6">
    <cfRule type="cellIs" dxfId="473" priority="18" operator="lessThan">
      <formula>0</formula>
    </cfRule>
  </conditionalFormatting>
  <conditionalFormatting sqref="V6">
    <cfRule type="cellIs" dxfId="472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26" sqref="A26:XF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>
        <v>20</v>
      </c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/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39180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648206</v>
      </c>
      <c r="E4" s="2">
        <f>'25'!E29</f>
        <v>8510</v>
      </c>
      <c r="F4" s="2">
        <f>'25'!F29</f>
        <v>17300</v>
      </c>
      <c r="G4" s="2">
        <f>'25'!G29</f>
        <v>0</v>
      </c>
      <c r="H4" s="2">
        <f>'25'!H29</f>
        <v>28335</v>
      </c>
      <c r="I4" s="2">
        <f>'25'!I29</f>
        <v>406</v>
      </c>
      <c r="J4" s="2">
        <f>'25'!J29</f>
        <v>244</v>
      </c>
      <c r="K4" s="2">
        <f>'25'!K29</f>
        <v>319</v>
      </c>
      <c r="L4" s="2">
        <f>'25'!L29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648206</v>
      </c>
      <c r="E4" s="2">
        <f>'26'!E29</f>
        <v>8510</v>
      </c>
      <c r="F4" s="2">
        <f>'26'!F29</f>
        <v>17300</v>
      </c>
      <c r="G4" s="2">
        <f>'26'!G29</f>
        <v>0</v>
      </c>
      <c r="H4" s="2">
        <f>'26'!H29</f>
        <v>28335</v>
      </c>
      <c r="I4" s="2">
        <f>'26'!I29</f>
        <v>406</v>
      </c>
      <c r="J4" s="2">
        <f>'26'!J29</f>
        <v>244</v>
      </c>
      <c r="K4" s="2">
        <f>'26'!K29</f>
        <v>319</v>
      </c>
      <c r="L4" s="2">
        <f>'26'!L29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648206</v>
      </c>
      <c r="E4" s="2">
        <f>'27'!E29</f>
        <v>8510</v>
      </c>
      <c r="F4" s="2">
        <f>'27'!F29</f>
        <v>17300</v>
      </c>
      <c r="G4" s="2">
        <f>'27'!G29</f>
        <v>0</v>
      </c>
      <c r="H4" s="2">
        <f>'27'!H29</f>
        <v>28335</v>
      </c>
      <c r="I4" s="2">
        <f>'27'!I29</f>
        <v>406</v>
      </c>
      <c r="J4" s="2">
        <f>'27'!J29</f>
        <v>244</v>
      </c>
      <c r="K4" s="2">
        <f>'27'!K29</f>
        <v>319</v>
      </c>
      <c r="L4" s="2">
        <f>'27'!L29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648206</v>
      </c>
      <c r="E4" s="2">
        <f>'28'!E29</f>
        <v>8510</v>
      </c>
      <c r="F4" s="2">
        <f>'28'!F29</f>
        <v>17300</v>
      </c>
      <c r="G4" s="2">
        <f>'28'!G29</f>
        <v>0</v>
      </c>
      <c r="H4" s="2">
        <f>'28'!H29</f>
        <v>28335</v>
      </c>
      <c r="I4" s="2">
        <f>'28'!I29</f>
        <v>406</v>
      </c>
      <c r="J4" s="2">
        <f>'28'!J29</f>
        <v>244</v>
      </c>
      <c r="K4" s="2">
        <f>'28'!K29</f>
        <v>319</v>
      </c>
      <c r="L4" s="2">
        <f>'28'!L29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'29'!D29</f>
        <v>648206</v>
      </c>
      <c r="E4" s="2">
        <f>'29'!E29</f>
        <v>8510</v>
      </c>
      <c r="F4" s="2">
        <f>'29'!F29</f>
        <v>17300</v>
      </c>
      <c r="G4" s="2">
        <f>'29'!G29</f>
        <v>0</v>
      </c>
      <c r="H4" s="2">
        <f>'29'!H29</f>
        <v>28335</v>
      </c>
      <c r="I4" s="2">
        <f>'29'!I29</f>
        <v>406</v>
      </c>
      <c r="J4" s="2">
        <f>'29'!J29</f>
        <v>244</v>
      </c>
      <c r="K4" s="2">
        <f>'29'!K29</f>
        <v>319</v>
      </c>
      <c r="L4" s="2">
        <f>'29'!L29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648206</v>
      </c>
      <c r="E4" s="2">
        <f>'30'!E29</f>
        <v>8510</v>
      </c>
      <c r="F4" s="2">
        <f>'30'!F29</f>
        <v>17300</v>
      </c>
      <c r="G4" s="2">
        <f>'30'!G29</f>
        <v>0</v>
      </c>
      <c r="H4" s="2">
        <f>'30'!H29</f>
        <v>28335</v>
      </c>
      <c r="I4" s="2">
        <f>'30'!I29</f>
        <v>406</v>
      </c>
      <c r="J4" s="2">
        <f>'30'!J29</f>
        <v>244</v>
      </c>
      <c r="K4" s="2">
        <f>'30'!K29</f>
        <v>319</v>
      </c>
      <c r="L4" s="2">
        <f>'30'!L29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4860372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234386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243916</v>
      </c>
      <c r="N7" s="24">
        <f>D7+E7*20+F7*10+G7*9+H7*9+I7*191+J7*191+K7*182+L7*100</f>
        <v>272206</v>
      </c>
      <c r="O7" s="25">
        <f>M7*2.75%</f>
        <v>6707.69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1708</v>
      </c>
      <c r="R7" s="24">
        <f>M7-(M7*2.75%)+I7*191+J7*191+K7*182+L7*100-Q7</f>
        <v>263790.31</v>
      </c>
      <c r="S7" s="25">
        <f>M7*0.95%</f>
        <v>2317.2019999999998</v>
      </c>
      <c r="T7" s="27">
        <f>S7-Q7</f>
        <v>609.20199999999977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114937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129767</v>
      </c>
      <c r="N8" s="24">
        <f t="shared" ref="N8:N27" si="1">D8+E8*20+F8*10+G8*9+H8*9+I8*191+J8*191+K8*182+L8*100</f>
        <v>145175</v>
      </c>
      <c r="O8" s="25">
        <f t="shared" ref="O8:O27" si="2">M8*2.75%</f>
        <v>3568.5925000000002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1515</v>
      </c>
      <c r="R8" s="24">
        <f t="shared" ref="R8:R27" si="3">M8-(M8*2.75%)+I8*191+J8*191+K8*182+L8*100-Q8</f>
        <v>140091.4075</v>
      </c>
      <c r="S8" s="25">
        <f t="shared" ref="S8:S27" si="4">M8*0.95%</f>
        <v>1232.7864999999999</v>
      </c>
      <c r="T8" s="27">
        <f t="shared" ref="T8:T27" si="5">S8-Q8</f>
        <v>-282.21350000000007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385903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432743</v>
      </c>
      <c r="N9" s="24">
        <f t="shared" si="1"/>
        <v>448798</v>
      </c>
      <c r="O9" s="25">
        <f t="shared" si="2"/>
        <v>11900.432500000001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2546</v>
      </c>
      <c r="R9" s="24">
        <f t="shared" si="3"/>
        <v>434351.5675</v>
      </c>
      <c r="S9" s="25">
        <f t="shared" si="4"/>
        <v>4111.0585000000001</v>
      </c>
      <c r="T9" s="27">
        <f t="shared" si="5"/>
        <v>1565.0585000000001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101238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107128</v>
      </c>
      <c r="N10" s="24">
        <f t="shared" si="1"/>
        <v>126129</v>
      </c>
      <c r="O10" s="25">
        <f t="shared" si="2"/>
        <v>2946.02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502</v>
      </c>
      <c r="R10" s="24">
        <f t="shared" si="3"/>
        <v>122680.98</v>
      </c>
      <c r="S10" s="25">
        <f t="shared" si="4"/>
        <v>1017.716</v>
      </c>
      <c r="T10" s="27">
        <f t="shared" si="5"/>
        <v>515.71600000000001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190740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520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224440</v>
      </c>
      <c r="N11" s="24">
        <f t="shared" si="1"/>
        <v>244332</v>
      </c>
      <c r="O11" s="25">
        <f t="shared" si="2"/>
        <v>6172.1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974</v>
      </c>
      <c r="R11" s="24">
        <f t="shared" si="3"/>
        <v>237185.9</v>
      </c>
      <c r="S11" s="25">
        <f t="shared" si="4"/>
        <v>2132.1799999999998</v>
      </c>
      <c r="T11" s="27">
        <f t="shared" si="5"/>
        <v>1158.1799999999998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118646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440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825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80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133966</v>
      </c>
      <c r="N12" s="24">
        <f t="shared" si="1"/>
        <v>368558</v>
      </c>
      <c r="O12" s="25">
        <f t="shared" si="2"/>
        <v>3684.0650000000001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1070</v>
      </c>
      <c r="R12" s="24">
        <f t="shared" si="3"/>
        <v>363803.935</v>
      </c>
      <c r="S12" s="25">
        <f t="shared" si="4"/>
        <v>1272.6769999999999</v>
      </c>
      <c r="T12" s="27">
        <f t="shared" si="5"/>
        <v>202.67699999999991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150055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950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360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169305</v>
      </c>
      <c r="N13" s="24">
        <f t="shared" si="1"/>
        <v>252936</v>
      </c>
      <c r="O13" s="25">
        <f t="shared" si="2"/>
        <v>4655.8874999999998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85</v>
      </c>
      <c r="R13" s="24">
        <f t="shared" si="3"/>
        <v>248195.11249999999</v>
      </c>
      <c r="S13" s="25">
        <f t="shared" si="4"/>
        <v>1608.3975</v>
      </c>
      <c r="T13" s="27">
        <f t="shared" si="5"/>
        <v>1523.3975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259362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286022</v>
      </c>
      <c r="N14" s="24">
        <f t="shared" si="1"/>
        <v>305589</v>
      </c>
      <c r="O14" s="25">
        <f t="shared" si="2"/>
        <v>7865.6050000000005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2361</v>
      </c>
      <c r="R14" s="24">
        <f t="shared" si="3"/>
        <v>295362.39500000002</v>
      </c>
      <c r="S14" s="25">
        <f t="shared" si="4"/>
        <v>2717.2089999999998</v>
      </c>
      <c r="T14" s="27">
        <f t="shared" si="5"/>
        <v>356.20899999999983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371809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43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401089</v>
      </c>
      <c r="N15" s="24">
        <f t="shared" si="1"/>
        <v>422094</v>
      </c>
      <c r="O15" s="25">
        <f t="shared" si="2"/>
        <v>11029.9475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2763</v>
      </c>
      <c r="R15" s="24">
        <f t="shared" si="3"/>
        <v>408301.05249999999</v>
      </c>
      <c r="S15" s="25">
        <f t="shared" si="4"/>
        <v>3810.3454999999999</v>
      </c>
      <c r="T15" s="27">
        <f t="shared" si="5"/>
        <v>1047.3454999999999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288821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311761</v>
      </c>
      <c r="N16" s="24">
        <f t="shared" si="1"/>
        <v>341242</v>
      </c>
      <c r="O16" s="25">
        <f t="shared" si="2"/>
        <v>8573.4274999999998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2904</v>
      </c>
      <c r="R16" s="24">
        <f t="shared" si="3"/>
        <v>329764.57250000001</v>
      </c>
      <c r="S16" s="25">
        <f t="shared" si="4"/>
        <v>2961.7294999999999</v>
      </c>
      <c r="T16" s="27">
        <f t="shared" si="5"/>
        <v>57.729499999999916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197907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1460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223197</v>
      </c>
      <c r="N17" s="24">
        <f t="shared" si="1"/>
        <v>236933</v>
      </c>
      <c r="O17" s="25">
        <f t="shared" si="2"/>
        <v>6137.9175000000005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1331</v>
      </c>
      <c r="R17" s="24">
        <f t="shared" si="3"/>
        <v>229464.08249999999</v>
      </c>
      <c r="S17" s="25">
        <f t="shared" si="4"/>
        <v>2120.3714999999997</v>
      </c>
      <c r="T17" s="27">
        <f t="shared" si="5"/>
        <v>789.37149999999974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209722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218022</v>
      </c>
      <c r="N18" s="24">
        <f t="shared" si="1"/>
        <v>239189</v>
      </c>
      <c r="O18" s="25">
        <f t="shared" si="2"/>
        <v>5995.6050000000005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2699</v>
      </c>
      <c r="R18" s="24">
        <f t="shared" si="3"/>
        <v>230494.39499999999</v>
      </c>
      <c r="S18" s="25">
        <f t="shared" si="4"/>
        <v>2071.2089999999998</v>
      </c>
      <c r="T18" s="27">
        <f t="shared" si="5"/>
        <v>-627.79100000000017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285137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440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99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304867</v>
      </c>
      <c r="N19" s="24">
        <f t="shared" si="1"/>
        <v>327052</v>
      </c>
      <c r="O19" s="25">
        <f t="shared" si="2"/>
        <v>8383.8425000000007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2580</v>
      </c>
      <c r="R19" s="24">
        <f t="shared" si="3"/>
        <v>316088.15749999997</v>
      </c>
      <c r="S19" s="25">
        <f t="shared" si="4"/>
        <v>2896.2365</v>
      </c>
      <c r="T19" s="27">
        <f t="shared" si="5"/>
        <v>316.23649999999998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135653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148823</v>
      </c>
      <c r="N20" s="24">
        <f t="shared" si="1"/>
        <v>168961</v>
      </c>
      <c r="O20" s="25">
        <f t="shared" si="2"/>
        <v>4092.6325000000002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2681</v>
      </c>
      <c r="R20" s="24">
        <f t="shared" si="3"/>
        <v>162187.36749999999</v>
      </c>
      <c r="S20" s="25">
        <f t="shared" si="4"/>
        <v>1413.8184999999999</v>
      </c>
      <c r="T20" s="27">
        <f t="shared" si="5"/>
        <v>-1267.1815000000001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140148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155148</v>
      </c>
      <c r="N21" s="24">
        <f t="shared" si="1"/>
        <v>175313</v>
      </c>
      <c r="O21" s="25">
        <f t="shared" si="2"/>
        <v>4266.57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433</v>
      </c>
      <c r="R21" s="24">
        <f t="shared" si="3"/>
        <v>170613.43</v>
      </c>
      <c r="S21" s="25">
        <f t="shared" si="4"/>
        <v>1473.9059999999999</v>
      </c>
      <c r="T21" s="27">
        <f t="shared" si="5"/>
        <v>1040.9059999999999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337479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184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363529</v>
      </c>
      <c r="N22" s="24">
        <f t="shared" si="1"/>
        <v>405953</v>
      </c>
      <c r="O22" s="25">
        <f t="shared" si="2"/>
        <v>9997.0475000000006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2901</v>
      </c>
      <c r="R22" s="24">
        <f t="shared" si="3"/>
        <v>393054.95250000001</v>
      </c>
      <c r="S22" s="25">
        <f t="shared" si="4"/>
        <v>3453.5254999999997</v>
      </c>
      <c r="T22" s="27">
        <f t="shared" si="5"/>
        <v>552.52549999999974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153283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161083</v>
      </c>
      <c r="N23" s="24">
        <f t="shared" si="1"/>
        <v>173273</v>
      </c>
      <c r="O23" s="25">
        <f t="shared" si="2"/>
        <v>4429.7825000000003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1380</v>
      </c>
      <c r="R23" s="24">
        <f t="shared" si="3"/>
        <v>167463.2175</v>
      </c>
      <c r="S23" s="25">
        <f t="shared" si="4"/>
        <v>1530.2884999999999</v>
      </c>
      <c r="T23" s="27">
        <f t="shared" si="5"/>
        <v>150.28849999999989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415591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462221</v>
      </c>
      <c r="N24" s="24">
        <f t="shared" si="1"/>
        <v>477321</v>
      </c>
      <c r="O24" s="25">
        <f t="shared" si="2"/>
        <v>12711.077499999999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2479</v>
      </c>
      <c r="R24" s="24">
        <f t="shared" si="3"/>
        <v>462130.92249999999</v>
      </c>
      <c r="S24" s="25">
        <f t="shared" si="4"/>
        <v>4391.0995000000003</v>
      </c>
      <c r="T24" s="27">
        <f t="shared" si="5"/>
        <v>1912.0995000000003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183407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1370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8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203007</v>
      </c>
      <c r="N25" s="24">
        <f t="shared" si="1"/>
        <v>221927</v>
      </c>
      <c r="O25" s="25">
        <f t="shared" si="2"/>
        <v>5582.6925000000001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1596</v>
      </c>
      <c r="R25" s="24">
        <f t="shared" si="3"/>
        <v>214748.3075</v>
      </c>
      <c r="S25" s="25">
        <f t="shared" si="4"/>
        <v>1928.5664999999999</v>
      </c>
      <c r="T25" s="27">
        <f t="shared" si="5"/>
        <v>332.56649999999991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184420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198200</v>
      </c>
      <c r="N26" s="24">
        <f t="shared" si="1"/>
        <v>225906</v>
      </c>
      <c r="O26" s="25">
        <f t="shared" si="2"/>
        <v>5450.5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1550</v>
      </c>
      <c r="R26" s="24">
        <f t="shared" si="3"/>
        <v>218905.5</v>
      </c>
      <c r="S26" s="25">
        <f t="shared" si="4"/>
        <v>1882.8999999999999</v>
      </c>
      <c r="T26" s="27">
        <f t="shared" si="5"/>
        <v>332.89999999999986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184252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185852</v>
      </c>
      <c r="N27" s="40">
        <f t="shared" si="1"/>
        <v>207630</v>
      </c>
      <c r="O27" s="25">
        <f t="shared" si="2"/>
        <v>5110.93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1750</v>
      </c>
      <c r="R27" s="24">
        <f t="shared" si="3"/>
        <v>200769.07</v>
      </c>
      <c r="S27" s="42">
        <f t="shared" si="4"/>
        <v>1765.5940000000001</v>
      </c>
      <c r="T27" s="43">
        <f t="shared" si="5"/>
        <v>15.594000000000051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4642896</v>
      </c>
      <c r="E28" s="45">
        <f>SUM(E7:E27)</f>
        <v>5850</v>
      </c>
      <c r="F28" s="45">
        <f t="shared" ref="F28:T28" si="6">SUM(F7:F27)</f>
        <v>8090</v>
      </c>
      <c r="G28" s="45">
        <f t="shared" si="6"/>
        <v>1570</v>
      </c>
      <c r="H28" s="45">
        <f t="shared" si="6"/>
        <v>23240</v>
      </c>
      <c r="I28" s="45">
        <f t="shared" si="6"/>
        <v>2725</v>
      </c>
      <c r="J28" s="45">
        <f t="shared" si="6"/>
        <v>544</v>
      </c>
      <c r="K28" s="45">
        <f t="shared" si="6"/>
        <v>536</v>
      </c>
      <c r="L28" s="45">
        <f t="shared" si="6"/>
        <v>5</v>
      </c>
      <c r="M28" s="45">
        <f t="shared" si="6"/>
        <v>5064086</v>
      </c>
      <c r="N28" s="45">
        <f t="shared" si="6"/>
        <v>5786517</v>
      </c>
      <c r="O28" s="46">
        <f t="shared" si="6"/>
        <v>139262.36499999999</v>
      </c>
      <c r="P28" s="45">
        <f t="shared" si="6"/>
        <v>0</v>
      </c>
      <c r="Q28" s="45">
        <f t="shared" si="6"/>
        <v>37808</v>
      </c>
      <c r="R28" s="45">
        <f t="shared" si="6"/>
        <v>5609446.6350000007</v>
      </c>
      <c r="S28" s="45">
        <f t="shared" si="6"/>
        <v>48108.817000000003</v>
      </c>
      <c r="T28" s="47">
        <f t="shared" si="6"/>
        <v>10300.816999999995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9" sqref="F1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9" t="s">
        <v>68</v>
      </c>
      <c r="B1" s="130"/>
      <c r="C1" s="130"/>
      <c r="D1" s="131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9530</v>
      </c>
      <c r="D3" s="67">
        <f>B3-C3</f>
        <v>50470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14830</v>
      </c>
      <c r="D4" s="67">
        <f t="shared" ref="D4:D23" si="0">B4-C4</f>
        <v>20170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46840</v>
      </c>
      <c r="D5" s="67">
        <f t="shared" si="0"/>
        <v>28160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5890</v>
      </c>
      <c r="D6" s="67">
        <f t="shared" si="0"/>
        <v>24110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33700</v>
      </c>
      <c r="D7" s="67">
        <f t="shared" si="0"/>
        <v>1300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15320</v>
      </c>
      <c r="D8" s="67">
        <f t="shared" si="0"/>
        <v>14680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19250</v>
      </c>
      <c r="D9" s="67">
        <f t="shared" si="0"/>
        <v>10750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26660</v>
      </c>
      <c r="D10" s="67">
        <f t="shared" si="0"/>
        <v>43340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29280</v>
      </c>
      <c r="D11" s="67">
        <f t="shared" si="0"/>
        <v>40720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22940</v>
      </c>
      <c r="D12" s="67">
        <f t="shared" si="0"/>
        <v>47060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25290</v>
      </c>
      <c r="D13" s="67">
        <f t="shared" si="0"/>
        <v>29710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8300</v>
      </c>
      <c r="D14" s="67">
        <f t="shared" si="0"/>
        <v>31700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19730</v>
      </c>
      <c r="D15" s="67">
        <f t="shared" si="0"/>
        <v>35270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13170</v>
      </c>
      <c r="D16" s="67">
        <f t="shared" si="0"/>
        <v>16830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15000</v>
      </c>
      <c r="D17" s="67">
        <f t="shared" si="0"/>
        <v>15000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26050</v>
      </c>
      <c r="D18" s="67">
        <f t="shared" si="0"/>
        <v>48950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46630</v>
      </c>
      <c r="D20" s="67">
        <f t="shared" si="0"/>
        <v>28370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19600</v>
      </c>
      <c r="D21" s="67">
        <f t="shared" si="0"/>
        <v>15400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13780</v>
      </c>
      <c r="D22" s="67">
        <f t="shared" si="0"/>
        <v>21220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421190</v>
      </c>
      <c r="D24" s="71">
        <f t="shared" si="1"/>
        <v>578810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1" t="s">
        <v>38</v>
      </c>
      <c r="B28" s="102"/>
      <c r="C28" s="103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4" t="s">
        <v>39</v>
      </c>
      <c r="B29" s="105"/>
      <c r="C29" s="106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2021-09-23T12:29:52Z</dcterms:modified>
</cp:coreProperties>
</file>