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2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G4" i="33" l="1"/>
  <c r="G5" i="33"/>
  <c r="G7" i="33"/>
  <c r="G8" i="33"/>
  <c r="G9" i="33"/>
  <c r="G10" i="33"/>
  <c r="G11" i="33"/>
  <c r="G12" i="33"/>
  <c r="G13" i="33"/>
  <c r="G14" i="33"/>
  <c r="G28" i="33" s="1"/>
  <c r="G29" i="33" s="1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R21" i="19" l="1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18" i="24" l="1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S14" i="33"/>
  <c r="T14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<sst xmlns="http://schemas.openxmlformats.org/spreadsheetml/2006/main" count="1509" uniqueCount="76">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</sst>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95" t="s">
        <v>1</v>
      </c>
      <c r="B4" s="95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5" t="s">
        <v>2</v>
      </c>
      <c r="B5" s="95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81" t="s">
        <v>44</v>
      </c>
      <c r="B28" s="82"/>
      <c r="C28" s="83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4" t="s">
        <v>45</v>
      </c>
      <c r="B29" s="85"/>
      <c r="C29" s="86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6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4" t="s">
        <v>45</v>
      </c>
      <c r="B29" s="85"/>
      <c r="C29" s="86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5553</v>
      </c>
      <c r="N27" s="40">
        <f t="shared" si="1"/>
        <v>7463</v>
      </c>
      <c r="O27" s="25">
        <f t="shared" si="2"/>
        <v>152.70750000000001</v>
      </c>
      <c r="P27" s="41"/>
      <c r="Q27" s="41">
        <v>100</v>
      </c>
      <c r="R27" s="24">
        <f t="shared" si="3"/>
        <v>7210.2924999999996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69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173400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167489.07249999998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4" t="s">
        <v>45</v>
      </c>
      <c r="B29" s="85"/>
      <c r="C29" s="86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1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4" t="s">
        <v>45</v>
      </c>
      <c r="B29" s="85"/>
      <c r="C29" s="86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4" t="s">
        <v>45</v>
      </c>
      <c r="B29" s="85"/>
      <c r="C29" s="86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K19" sqref="K18:K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15083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17253</v>
      </c>
      <c r="N9" s="24">
        <f t="shared" si="1"/>
        <v>18399</v>
      </c>
      <c r="O9" s="25">
        <f t="shared" si="2"/>
        <v>474.45749999999998</v>
      </c>
      <c r="P9" s="26">
        <v>2000</v>
      </c>
      <c r="Q9" s="26">
        <v>137</v>
      </c>
      <c r="R9" s="24">
        <f t="shared" si="3"/>
        <v>17787.5425</v>
      </c>
      <c r="S9" s="25">
        <f t="shared" si="4"/>
        <v>163.90350000000001</v>
      </c>
      <c r="T9" s="27">
        <f t="shared" si="5"/>
        <v>26.903500000000008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177499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195349</v>
      </c>
      <c r="N28" s="45">
        <f t="shared" si="7"/>
        <v>212988</v>
      </c>
      <c r="O28" s="46">
        <f t="shared" si="7"/>
        <v>5372.0975000000008</v>
      </c>
      <c r="P28" s="45">
        <f t="shared" si="7"/>
        <v>8400</v>
      </c>
      <c r="Q28" s="45">
        <f t="shared" si="7"/>
        <v>1758</v>
      </c>
      <c r="R28" s="45">
        <f t="shared" si="7"/>
        <v>205857.90250000003</v>
      </c>
      <c r="S28" s="45">
        <f t="shared" si="7"/>
        <v>1855.8154999999999</v>
      </c>
      <c r="T28" s="47">
        <f t="shared" si="7"/>
        <v>97.815499999999957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398599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200</v>
      </c>
      <c r="L4" s="2">
        <f>'24'!L29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398599</v>
      </c>
      <c r="E4" s="2">
        <f>'25'!E29</f>
        <v>4950</v>
      </c>
      <c r="F4" s="2">
        <f>'25'!F29</f>
        <v>8690</v>
      </c>
      <c r="G4" s="2">
        <f>'25'!G29</f>
        <v>0</v>
      </c>
      <c r="H4" s="2">
        <f>'25'!H29</f>
        <v>33230</v>
      </c>
      <c r="I4" s="2">
        <f>'25'!I29</f>
        <v>660</v>
      </c>
      <c r="J4" s="2">
        <f>'25'!J29</f>
        <v>326</v>
      </c>
      <c r="K4" s="2">
        <f>'25'!K29</f>
        <v>200</v>
      </c>
      <c r="L4" s="2">
        <f>'25'!L29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398599</v>
      </c>
      <c r="E4" s="2">
        <f>'26'!E29</f>
        <v>4950</v>
      </c>
      <c r="F4" s="2">
        <f>'26'!F29</f>
        <v>8690</v>
      </c>
      <c r="G4" s="2">
        <f>'26'!G29</f>
        <v>0</v>
      </c>
      <c r="H4" s="2">
        <f>'26'!H29</f>
        <v>33230</v>
      </c>
      <c r="I4" s="2">
        <f>'26'!I29</f>
        <v>660</v>
      </c>
      <c r="J4" s="2">
        <f>'26'!J29</f>
        <v>326</v>
      </c>
      <c r="K4" s="2">
        <f>'26'!K29</f>
        <v>200</v>
      </c>
      <c r="L4" s="2">
        <f>'26'!L29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398599</v>
      </c>
      <c r="E4" s="2">
        <f>'27'!E29</f>
        <v>4950</v>
      </c>
      <c r="F4" s="2">
        <f>'27'!F29</f>
        <v>8690</v>
      </c>
      <c r="G4" s="2">
        <f>'27'!G29</f>
        <v>0</v>
      </c>
      <c r="H4" s="2">
        <f>'27'!H29</f>
        <v>33230</v>
      </c>
      <c r="I4" s="2">
        <f>'27'!I29</f>
        <v>660</v>
      </c>
      <c r="J4" s="2">
        <f>'27'!J29</f>
        <v>326</v>
      </c>
      <c r="K4" s="2">
        <f>'27'!K29</f>
        <v>200</v>
      </c>
      <c r="L4" s="2">
        <f>'27'!L29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398599</v>
      </c>
      <c r="E4" s="2">
        <f>'28'!E29</f>
        <v>4950</v>
      </c>
      <c r="F4" s="2">
        <f>'28'!F29</f>
        <v>8690</v>
      </c>
      <c r="G4" s="2">
        <f>'28'!G29</f>
        <v>0</v>
      </c>
      <c r="H4" s="2">
        <f>'28'!H29</f>
        <v>33230</v>
      </c>
      <c r="I4" s="2">
        <f>'28'!I29</f>
        <v>660</v>
      </c>
      <c r="J4" s="2">
        <f>'28'!J29</f>
        <v>326</v>
      </c>
      <c r="K4" s="2">
        <f>'28'!K29</f>
        <v>200</v>
      </c>
      <c r="L4" s="2">
        <f>'28'!L29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1" t="s">
        <v>44</v>
      </c>
      <c r="B28" s="82"/>
      <c r="C28" s="83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4" t="s">
        <v>45</v>
      </c>
      <c r="B29" s="85"/>
      <c r="C29" s="86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398599</v>
      </c>
      <c r="E4" s="2">
        <f>'29'!E29</f>
        <v>4950</v>
      </c>
      <c r="F4" s="2">
        <f>'29'!F29</f>
        <v>8690</v>
      </c>
      <c r="G4" s="2">
        <f>'29'!G29</f>
        <v>0</v>
      </c>
      <c r="H4" s="2">
        <f>'29'!H29</f>
        <v>33230</v>
      </c>
      <c r="I4" s="2">
        <f>'29'!I29</f>
        <v>660</v>
      </c>
      <c r="J4" s="2">
        <f>'29'!J29</f>
        <v>326</v>
      </c>
      <c r="K4" s="2">
        <f>'29'!K29</f>
        <v>200</v>
      </c>
      <c r="L4" s="2">
        <f>'29'!L29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398599</v>
      </c>
      <c r="E4" s="2">
        <f>'30'!E29</f>
        <v>4950</v>
      </c>
      <c r="F4" s="2">
        <f>'30'!F29</f>
        <v>8690</v>
      </c>
      <c r="G4" s="2">
        <f>'30'!G29</f>
        <v>0</v>
      </c>
      <c r="H4" s="2">
        <f>'30'!H29</f>
        <v>33230</v>
      </c>
      <c r="I4" s="2">
        <f>'30'!I29</f>
        <v>660</v>
      </c>
      <c r="J4" s="2">
        <f>'30'!J29</f>
        <v>326</v>
      </c>
      <c r="K4" s="2">
        <f>'30'!K29</f>
        <v>200</v>
      </c>
      <c r="L4" s="2">
        <f>'30'!L29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/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4519714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279248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290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460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1150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125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31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299998</v>
      </c>
      <c r="N7" s="24">
        <f t="shared" ref="N7:N27" si="1">D7+E7*20+F7*10+G7*9+H7*9+I7*191+J7*191+K7*182+L7*100</f>
        <v>331234</v>
      </c>
      <c r="O7" s="25">
        <f>M7*2.75%</f>
        <v>8249.9449999999997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1555</v>
      </c>
      <c r="R7" s="24">
        <f>M7-(M7*2.75%)+I7*191+J7*191+K7*182+L7*100-Q7</f>
        <v>321429.05499999999</v>
      </c>
      <c r="S7" s="25">
        <f>M7*0.95%</f>
        <v>2849.9809999999998</v>
      </c>
      <c r="T7" s="27">
        <f>S7-Q7</f>
        <v>1294.9809999999998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143001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220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148251</v>
      </c>
      <c r="N8" s="24">
        <f t="shared" si="1"/>
        <v>164715</v>
      </c>
      <c r="O8" s="25">
        <f t="shared" ref="O8:O27" si="2">M8*2.75%</f>
        <v>4076.9025000000001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1305</v>
      </c>
      <c r="R8" s="24">
        <f t="shared" ref="R8:R27" si="3">M8-(M8*2.75%)+I8*191+J8*191+K8*182+L8*100-Q8</f>
        <v>159333.0975</v>
      </c>
      <c r="S8" s="25">
        <f t="shared" ref="S8:S27" si="4">M8*0.95%</f>
        <v>1408.3844999999999</v>
      </c>
      <c r="T8" s="27">
        <f t="shared" ref="T8:T27" si="5">S8-Q8</f>
        <v>103.38449999999989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362677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2090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393887</v>
      </c>
      <c r="N9" s="24">
        <f t="shared" si="1"/>
        <v>406358</v>
      </c>
      <c r="O9" s="25">
        <f t="shared" si="2"/>
        <v>10831.8925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2592</v>
      </c>
      <c r="R9" s="24">
        <f t="shared" si="3"/>
        <v>392934.10749999998</v>
      </c>
      <c r="S9" s="25">
        <f t="shared" si="4"/>
        <v>3741.9265</v>
      </c>
      <c r="T9" s="27">
        <f t="shared" si="5"/>
        <v>1149.9265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108767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19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111467</v>
      </c>
      <c r="N10" s="24">
        <f t="shared" si="1"/>
        <v>124093</v>
      </c>
      <c r="O10" s="25">
        <f t="shared" si="2"/>
        <v>3065.3425000000002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523</v>
      </c>
      <c r="R10" s="24">
        <f t="shared" si="3"/>
        <v>120504.6575</v>
      </c>
      <c r="S10" s="25">
        <f t="shared" si="4"/>
        <v>1058.9365</v>
      </c>
      <c r="T10" s="27">
        <f t="shared" si="5"/>
        <v>535.93650000000002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127494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158694</v>
      </c>
      <c r="N11" s="24">
        <f t="shared" si="1"/>
        <v>179406</v>
      </c>
      <c r="O11" s="25">
        <f t="shared" si="2"/>
        <v>4364.085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606</v>
      </c>
      <c r="R11" s="24">
        <f t="shared" si="3"/>
        <v>174435.91500000001</v>
      </c>
      <c r="S11" s="25">
        <f t="shared" si="4"/>
        <v>1507.5930000000001</v>
      </c>
      <c r="T11" s="27">
        <f t="shared" si="5"/>
        <v>901.59300000000007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113879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400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125479</v>
      </c>
      <c r="N12" s="24">
        <f t="shared" si="1"/>
        <v>138489</v>
      </c>
      <c r="O12" s="25">
        <f t="shared" si="2"/>
        <v>3450.6725000000001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547</v>
      </c>
      <c r="R12" s="24">
        <f t="shared" si="3"/>
        <v>134491.32750000001</v>
      </c>
      <c r="S12" s="25">
        <f t="shared" si="4"/>
        <v>1192.0505000000001</v>
      </c>
      <c r="T12" s="27">
        <f t="shared" si="5"/>
        <v>645.05050000000006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101405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105505</v>
      </c>
      <c r="N13" s="24">
        <f t="shared" si="1"/>
        <v>107415</v>
      </c>
      <c r="O13" s="25">
        <f t="shared" si="2"/>
        <v>2901.3874999999998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927</v>
      </c>
      <c r="R13" s="24">
        <f t="shared" si="3"/>
        <v>103586.6125</v>
      </c>
      <c r="S13" s="25">
        <f t="shared" si="4"/>
        <v>1002.2975</v>
      </c>
      <c r="T13" s="27">
        <f t="shared" si="5"/>
        <v>75.297500000000014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354297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2480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388317</v>
      </c>
      <c r="N14" s="24">
        <f t="shared" si="1"/>
        <v>397761</v>
      </c>
      <c r="O14" s="25">
        <f t="shared" si="2"/>
        <v>10678.717500000001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2387</v>
      </c>
      <c r="R14" s="24">
        <f t="shared" si="3"/>
        <v>384695.28249999997</v>
      </c>
      <c r="S14" s="25">
        <f t="shared" si="4"/>
        <v>3689.0115000000001</v>
      </c>
      <c r="T14" s="27">
        <f t="shared" si="5"/>
        <v>1302.0115000000001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349703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520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1040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75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32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369263</v>
      </c>
      <c r="N15" s="24">
        <f t="shared" si="1"/>
        <v>389412</v>
      </c>
      <c r="O15" s="25">
        <f t="shared" si="2"/>
        <v>10154.7325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2947</v>
      </c>
      <c r="R15" s="24">
        <f t="shared" si="3"/>
        <v>376310.26750000002</v>
      </c>
      <c r="S15" s="25">
        <f t="shared" si="4"/>
        <v>3507.9984999999997</v>
      </c>
      <c r="T15" s="27">
        <f t="shared" si="5"/>
        <v>560.99849999999969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328559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1310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1120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353939</v>
      </c>
      <c r="N16" s="24">
        <f t="shared" si="1"/>
        <v>358078</v>
      </c>
      <c r="O16" s="25">
        <f t="shared" si="2"/>
        <v>9733.3225000000002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2196</v>
      </c>
      <c r="R16" s="24">
        <f t="shared" si="3"/>
        <v>346148.67749999999</v>
      </c>
      <c r="S16" s="25">
        <f t="shared" si="4"/>
        <v>3362.4204999999997</v>
      </c>
      <c r="T16" s="27">
        <f t="shared" si="5"/>
        <v>1166.4204999999997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216316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640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1500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239216</v>
      </c>
      <c r="N17" s="24">
        <f t="shared" si="1"/>
        <v>259192</v>
      </c>
      <c r="O17" s="25">
        <f t="shared" si="2"/>
        <v>6578.44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1480</v>
      </c>
      <c r="R17" s="24">
        <f t="shared" si="3"/>
        <v>251133.56</v>
      </c>
      <c r="S17" s="25">
        <f t="shared" si="4"/>
        <v>2272.5520000000001</v>
      </c>
      <c r="T17" s="27">
        <f t="shared" si="5"/>
        <v>792.55200000000013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214981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221051</v>
      </c>
      <c r="N18" s="24">
        <f t="shared" si="1"/>
        <v>221779</v>
      </c>
      <c r="O18" s="25">
        <f t="shared" si="2"/>
        <v>6078.9025000000001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213560.0975</v>
      </c>
      <c r="S18" s="25">
        <f t="shared" si="4"/>
        <v>2099.9845</v>
      </c>
      <c r="T18" s="27">
        <f t="shared" si="5"/>
        <v>-40.015499999999975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286170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1290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101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305680</v>
      </c>
      <c r="N19" s="24">
        <f t="shared" si="1"/>
        <v>332251</v>
      </c>
      <c r="O19" s="25">
        <f t="shared" si="2"/>
        <v>8406.2000000000007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3119</v>
      </c>
      <c r="R19" s="24">
        <f t="shared" si="3"/>
        <v>320725.8</v>
      </c>
      <c r="S19" s="25">
        <f t="shared" si="4"/>
        <v>2903.96</v>
      </c>
      <c r="T19" s="27">
        <f t="shared" si="5"/>
        <v>-215.03999999999996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166417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48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173987</v>
      </c>
      <c r="N20" s="24">
        <f t="shared" si="1"/>
        <v>191509</v>
      </c>
      <c r="O20" s="25">
        <f t="shared" si="2"/>
        <v>4784.6424999999999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1923</v>
      </c>
      <c r="R20" s="24">
        <f t="shared" si="3"/>
        <v>184801.35750000001</v>
      </c>
      <c r="S20" s="25">
        <f t="shared" si="4"/>
        <v>1652.8764999999999</v>
      </c>
      <c r="T20" s="27">
        <f t="shared" si="5"/>
        <v>-270.12350000000015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126447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129817</v>
      </c>
      <c r="N21" s="24">
        <f t="shared" si="1"/>
        <v>140086</v>
      </c>
      <c r="O21" s="25">
        <f t="shared" si="2"/>
        <v>3569.9675000000002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297</v>
      </c>
      <c r="R21" s="24">
        <f t="shared" si="3"/>
        <v>136219.0325</v>
      </c>
      <c r="S21" s="25">
        <f t="shared" si="4"/>
        <v>1233.2615000000001</v>
      </c>
      <c r="T21" s="27">
        <f t="shared" si="5"/>
        <v>936.26150000000007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402065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431315</v>
      </c>
      <c r="N22" s="24">
        <f t="shared" si="1"/>
        <v>458522</v>
      </c>
      <c r="O22" s="25">
        <f t="shared" si="2"/>
        <v>11861.1625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2328</v>
      </c>
      <c r="R22" s="24">
        <f t="shared" si="3"/>
        <v>444332.83750000002</v>
      </c>
      <c r="S22" s="25">
        <f t="shared" si="4"/>
        <v>4097.4925000000003</v>
      </c>
      <c r="T22" s="27">
        <f t="shared" si="5"/>
        <v>1769.4925000000003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182205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190305</v>
      </c>
      <c r="N23" s="24">
        <f t="shared" si="1"/>
        <v>199765</v>
      </c>
      <c r="O23" s="25">
        <f t="shared" si="2"/>
        <v>5233.3874999999998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1570</v>
      </c>
      <c r="R23" s="24">
        <f t="shared" si="3"/>
        <v>192961.61249999999</v>
      </c>
      <c r="S23" s="25">
        <f t="shared" si="4"/>
        <v>1807.8975</v>
      </c>
      <c r="T23" s="27">
        <f t="shared" si="5"/>
        <v>237.89750000000004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442674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108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500544</v>
      </c>
      <c r="N24" s="24">
        <f t="shared" si="1"/>
        <v>528634</v>
      </c>
      <c r="O24" s="25">
        <f t="shared" si="2"/>
        <v>13764.960000000001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2540</v>
      </c>
      <c r="R24" s="24">
        <f t="shared" si="3"/>
        <v>512329.04</v>
      </c>
      <c r="S24" s="25">
        <f t="shared" si="4"/>
        <v>4755.1679999999997</v>
      </c>
      <c r="T24" s="27">
        <f t="shared" si="5"/>
        <v>2215.1679999999997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184576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195726</v>
      </c>
      <c r="N25" s="24">
        <f t="shared" si="1"/>
        <v>214309</v>
      </c>
      <c r="O25" s="25">
        <f t="shared" si="2"/>
        <v>5382.4650000000001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1659</v>
      </c>
      <c r="R25" s="24">
        <f t="shared" si="3"/>
        <v>207267.535</v>
      </c>
      <c r="S25" s="25">
        <f t="shared" si="4"/>
        <v>1859.3969999999999</v>
      </c>
      <c r="T25" s="27">
        <f t="shared" si="5"/>
        <v>200.39699999999993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176839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38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202439</v>
      </c>
      <c r="N26" s="24">
        <f t="shared" si="1"/>
        <v>211517</v>
      </c>
      <c r="O26" s="25">
        <f t="shared" si="2"/>
        <v>5567.0725000000002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1780</v>
      </c>
      <c r="R26" s="24">
        <f t="shared" si="3"/>
        <v>204169.92749999999</v>
      </c>
      <c r="S26" s="25">
        <f t="shared" si="4"/>
        <v>1923.1704999999999</v>
      </c>
      <c r="T26" s="27">
        <f t="shared" si="5"/>
        <v>143.17049999999995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207064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207964</v>
      </c>
      <c r="N27" s="40">
        <f t="shared" si="1"/>
        <v>241119</v>
      </c>
      <c r="O27" s="25">
        <f t="shared" si="2"/>
        <v>5719.01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2338</v>
      </c>
      <c r="R27" s="24">
        <f t="shared" si="3"/>
        <v>233061.99</v>
      </c>
      <c r="S27" s="42">
        <f t="shared" si="4"/>
        <v>1975.6579999999999</v>
      </c>
      <c r="T27" s="43">
        <f t="shared" si="5"/>
        <v>-362.3420000000001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4874784</v>
      </c>
      <c r="E28" s="45">
        <f t="shared" si="6"/>
        <v>4655</v>
      </c>
      <c r="F28" s="45">
        <f t="shared" ref="F28:T28" si="7">SUM(F7:F27)</f>
        <v>9290</v>
      </c>
      <c r="G28" s="45">
        <f t="shared" si="7"/>
        <v>0</v>
      </c>
      <c r="H28" s="45">
        <f t="shared" si="7"/>
        <v>21340</v>
      </c>
      <c r="I28" s="45">
        <f t="shared" si="7"/>
        <v>1300</v>
      </c>
      <c r="J28" s="45">
        <f t="shared" si="7"/>
        <v>30</v>
      </c>
      <c r="K28" s="45">
        <f t="shared" si="7"/>
        <v>485</v>
      </c>
      <c r="L28" s="45">
        <f t="shared" si="7"/>
        <v>5</v>
      </c>
      <c r="M28" s="45">
        <f t="shared" si="7"/>
        <v>5252844</v>
      </c>
      <c r="N28" s="45">
        <f t="shared" si="7"/>
        <v>5595644</v>
      </c>
      <c r="O28" s="46">
        <f t="shared" si="7"/>
        <v>144453.21000000002</v>
      </c>
      <c r="P28" s="45">
        <f t="shared" si="7"/>
        <v>0</v>
      </c>
      <c r="Q28" s="45">
        <f t="shared" si="7"/>
        <v>36759</v>
      </c>
      <c r="R28" s="45">
        <f t="shared" si="7"/>
        <v>5414431.790000001</v>
      </c>
      <c r="S28" s="45">
        <f t="shared" si="7"/>
        <v>49902.017999999989</v>
      </c>
      <c r="T28" s="47">
        <f t="shared" si="7"/>
        <v>13143.018</v>
      </c>
    </row>
    <row r="29" spans="1:20" ht="15.75" thickBot="1" x14ac:dyDescent="0.3">
      <c r="A29" s="84" t="s">
        <v>45</v>
      </c>
      <c r="B29" s="85"/>
      <c r="C29" s="86"/>
      <c r="D29" s="48">
        <f>D4+D5-D28</f>
        <v>398599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4" t="s">
        <v>45</v>
      </c>
      <c r="B29" s="85"/>
      <c r="C29" s="86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7" t="s">
        <v>56</v>
      </c>
      <c r="B3" s="98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4" t="s">
        <v>45</v>
      </c>
      <c r="B29" s="85"/>
      <c r="C29" s="86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6.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ht="15.75" customHeight="1" x14ac:dyDescent="0.25">
      <c r="A4" s="95" t="s">
        <v>1</v>
      </c>
      <c r="B4" s="95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ht="15.75" customHeight="1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1" t="s">
        <v>44</v>
      </c>
      <c r="B28" s="82"/>
      <c r="C28" s="83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4" t="s">
        <v>45</v>
      </c>
      <c r="B29" s="85"/>
      <c r="C29" s="86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2021-05-24T15:24:35Z</dcterms:modified>
</cp:coreProperties>
</file>