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32" l="1"/>
  <c r="M7" i="31" l="1"/>
  <c r="U28" i="31" l="1"/>
  <c r="V12" i="31"/>
  <c r="V13" i="31"/>
  <c r="V17" i="31"/>
  <c r="V26" i="31"/>
  <c r="K15" i="33" l="1"/>
  <c r="K16" i="33"/>
  <c r="K17" i="33"/>
  <c r="K18" i="33"/>
  <c r="D28" i="29" l="1"/>
  <c r="R16" i="29" l="1"/>
  <c r="N16" i="29"/>
  <c r="V15" i="25" l="1"/>
  <c r="V26" i="25"/>
  <c r="U28" i="25"/>
  <c r="V18" i="24" l="1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L18" i="33"/>
  <c r="E17" i="33"/>
  <c r="F17" i="33"/>
  <c r="G17" i="33"/>
  <c r="H17" i="33"/>
  <c r="I17" i="33"/>
  <c r="J17" i="33"/>
  <c r="L17" i="33"/>
  <c r="E16" i="33"/>
  <c r="F16" i="33"/>
  <c r="G16" i="33"/>
  <c r="H16" i="33"/>
  <c r="I16" i="33"/>
  <c r="J16" i="33"/>
  <c r="L16" i="33"/>
  <c r="E15" i="33"/>
  <c r="F15" i="33"/>
  <c r="G15" i="33"/>
  <c r="H15" i="33"/>
  <c r="I15" i="33"/>
  <c r="J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R24" i="32" s="1"/>
  <c r="V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S7" i="31"/>
  <c r="Q28" i="29"/>
  <c r="P28" i="29"/>
  <c r="L28" i="29"/>
  <c r="K28" i="29"/>
  <c r="J28" i="29"/>
  <c r="I28" i="29"/>
  <c r="H28" i="29"/>
  <c r="G28" i="29"/>
  <c r="F28" i="29"/>
  <c r="E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V24" i="25" s="1"/>
  <c r="N23" i="25"/>
  <c r="M23" i="25"/>
  <c r="S23" i="25" s="1"/>
  <c r="T23" i="25" s="1"/>
  <c r="O22" i="25"/>
  <c r="N22" i="25"/>
  <c r="M22" i="25"/>
  <c r="R22" i="25" s="1"/>
  <c r="V22" i="25" s="1"/>
  <c r="N21" i="25"/>
  <c r="M21" i="25"/>
  <c r="S21" i="25" s="1"/>
  <c r="T21" i="25" s="1"/>
  <c r="N20" i="25"/>
  <c r="M20" i="25"/>
  <c r="R20" i="25" s="1"/>
  <c r="V20" i="25" s="1"/>
  <c r="N19" i="25"/>
  <c r="M19" i="25"/>
  <c r="S19" i="25" s="1"/>
  <c r="T19" i="25" s="1"/>
  <c r="N18" i="25"/>
  <c r="M18" i="25"/>
  <c r="R18" i="25" s="1"/>
  <c r="V18" i="25" s="1"/>
  <c r="N17" i="25"/>
  <c r="M17" i="25"/>
  <c r="S17" i="25" s="1"/>
  <c r="T17" i="25" s="1"/>
  <c r="N16" i="25"/>
  <c r="M16" i="25"/>
  <c r="R16" i="25" s="1"/>
  <c r="V16" i="25" s="1"/>
  <c r="N15" i="25"/>
  <c r="M15" i="25"/>
  <c r="S15" i="25" s="1"/>
  <c r="T15" i="25" s="1"/>
  <c r="O14" i="25"/>
  <c r="N14" i="25"/>
  <c r="M14" i="25"/>
  <c r="R14" i="25" s="1"/>
  <c r="V14" i="25" s="1"/>
  <c r="N13" i="25"/>
  <c r="M13" i="25"/>
  <c r="S13" i="25" s="1"/>
  <c r="T13" i="25" s="1"/>
  <c r="O12" i="25"/>
  <c r="N12" i="25"/>
  <c r="M12" i="25"/>
  <c r="R12" i="25" s="1"/>
  <c r="V12" i="25" s="1"/>
  <c r="N11" i="25"/>
  <c r="M11" i="25"/>
  <c r="S11" i="25" s="1"/>
  <c r="T11" i="25" s="1"/>
  <c r="N10" i="25"/>
  <c r="M10" i="25"/>
  <c r="R10" i="25" s="1"/>
  <c r="V10" i="25" s="1"/>
  <c r="N9" i="25"/>
  <c r="M9" i="25"/>
  <c r="S9" i="25" s="1"/>
  <c r="T9" i="25" s="1"/>
  <c r="N8" i="25"/>
  <c r="M8" i="25"/>
  <c r="R8" i="25" s="1"/>
  <c r="V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V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32" l="1"/>
  <c r="O10" i="32"/>
  <c r="N28" i="32"/>
  <c r="N28" i="31"/>
  <c r="O10" i="29"/>
  <c r="N28" i="29"/>
  <c r="N28" i="28"/>
  <c r="N28" i="27"/>
  <c r="O20" i="25"/>
  <c r="N28" i="25"/>
  <c r="O12" i="24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3" i="32"/>
  <c r="V23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R15" i="31"/>
  <c r="V15" i="31" s="1"/>
  <c r="R17" i="3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V7" i="25" s="1"/>
  <c r="R9" i="25"/>
  <c r="V9" i="25" s="1"/>
  <c r="R11" i="25"/>
  <c r="V11" i="25" s="1"/>
  <c r="R13" i="25"/>
  <c r="V13" i="25" s="1"/>
  <c r="R15" i="25"/>
  <c r="R17" i="25"/>
  <c r="V17" i="25" s="1"/>
  <c r="R19" i="25"/>
  <c r="V19" i="25" s="1"/>
  <c r="R21" i="25"/>
  <c r="V21" i="25" s="1"/>
  <c r="R23" i="25"/>
  <c r="V23" i="25" s="1"/>
  <c r="R25" i="25"/>
  <c r="V25" i="25" s="1"/>
  <c r="R27" i="25"/>
  <c r="V27" i="25" s="1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V28" i="31"/>
  <c r="V28" i="25"/>
  <c r="V28" i="24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<sst xmlns="http://schemas.openxmlformats.org/spreadsheetml/2006/main" count="1516" uniqueCount="87">
  <si>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</si>
  <si>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</si>
  <si>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</si>
  <si>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</si>
  <si>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</si>
  <si>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</si>
  <si>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</si>
  <si>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</si>
  <si>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</si>
  <si>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</si>
  <si>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</si>
  <si>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</si>
  <si>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</si>
  <si>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</si>
  <si>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</si>
  <si>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</si>
  <si>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</si>
  <si>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</si>
  <si>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</si>
  <si>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</si>
  <si>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</si>
  <si>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</si>
  <si>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</si>
  <si>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</si>
  <si>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</si>
  <si>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</si>
  <si>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</si>
  <si>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</si>
  <si>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</si>
  <si>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</si>
  <si>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</si>
  <si>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</si>
  <si>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</si>
  <si>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</si>
  <si>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</si>
  <si>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</si>
  <si>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</si>
  <si>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</si>
  <si>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</si>
  <si>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</si>
  <si>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</si>
  <si>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</si>
  <si>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</si>
  <si>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</si>
  <si>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</si>
  <si>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</si>
  <si>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</si>
  <si>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</si>
  <si>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</si>
  <si>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</si>
  <si>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</si>
  <si>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</si>
  <si>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</si>
  <si>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</si>
  <si>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</si>
  <si>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</si>
  <si>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</si>
  <si>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</si>
  <si>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</si>
  <si>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</si>
  <si>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</si>
  <si>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</si>
  <si>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</si>
  <si>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</si>
  <si>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</si>
  <si>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</si>
  <si>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</si>
  <si>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</si>
  <si>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</si>
  <si>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</si>
  <si>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</si>
  <si>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</si>
  <si>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</si>
  <si>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</si>
  <si>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</si>
  <si>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</si>
  <si>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</si>
  <si>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</si>
  <si>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</si>
  <si>
    <t>Date:25.03.2021</t>
  </si>
  <si>
    <t>Date:27.03.2021</t>
  </si>
  <si>
    <t>Date:28.03.2021</t>
  </si>
  <si>
    <t>Date:29.03.2021</t>
  </si>
  <si>
    <t>Date:30.03.2021</t>
  </si>
  <si>
    <t>1% Less</t>
  </si>
  <si>
    <t>Date:31.03.2021</t>
  </si>
  <si>
    <t>Act 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</si>
</sst>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47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105" t="s">
        <v>44</v>
      </c>
      <c r="B28" s="106"/>
      <c r="C28" s="107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8" t="s">
        <v>45</v>
      </c>
      <c r="B29" s="109"/>
      <c r="C29" s="110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27" priority="44" operator="equal">
      <formula>212030016606640</formula>
    </cfRule>
  </conditionalFormatting>
  <conditionalFormatting sqref="D29 E28:K29 E4 E6">
    <cfRule type="cellIs" dxfId="1426" priority="42" operator="equal">
      <formula>$E$4</formula>
    </cfRule>
    <cfRule type="cellIs" dxfId="1425" priority="43" operator="equal">
      <formula>2120</formula>
    </cfRule>
  </conditionalFormatting>
  <conditionalFormatting sqref="D29:E29 F28:F29 F4 F6">
    <cfRule type="cellIs" dxfId="1424" priority="40" operator="equal">
      <formula>$F$4</formula>
    </cfRule>
    <cfRule type="cellIs" dxfId="1423" priority="41" operator="equal">
      <formula>300</formula>
    </cfRule>
  </conditionalFormatting>
  <conditionalFormatting sqref="G28:G29 G4 G6">
    <cfRule type="cellIs" dxfId="1422" priority="38" operator="equal">
      <formula>$G$4</formula>
    </cfRule>
    <cfRule type="cellIs" dxfId="1421" priority="39" operator="equal">
      <formula>1660</formula>
    </cfRule>
  </conditionalFormatting>
  <conditionalFormatting sqref="H28:H29 H4 H6">
    <cfRule type="cellIs" dxfId="1420" priority="36" operator="equal">
      <formula>$H$4</formula>
    </cfRule>
    <cfRule type="cellIs" dxfId="1419" priority="37" operator="equal">
      <formula>6640</formula>
    </cfRule>
  </conditionalFormatting>
  <conditionalFormatting sqref="T6:T28">
    <cfRule type="cellIs" dxfId="1418" priority="35" operator="lessThan">
      <formula>0</formula>
    </cfRule>
  </conditionalFormatting>
  <conditionalFormatting sqref="T7:T27">
    <cfRule type="cellIs" dxfId="1417" priority="32" operator="lessThan">
      <formula>0</formula>
    </cfRule>
    <cfRule type="cellIs" dxfId="1416" priority="33" operator="lessThan">
      <formula>0</formula>
    </cfRule>
    <cfRule type="cellIs" dxfId="1415" priority="34" operator="lessThan">
      <formula>0</formula>
    </cfRule>
  </conditionalFormatting>
  <conditionalFormatting sqref="E28:K28 E4 E6">
    <cfRule type="cellIs" dxfId="1414" priority="31" operator="equal">
      <formula>$E$4</formula>
    </cfRule>
  </conditionalFormatting>
  <conditionalFormatting sqref="D28:D29 D4:K4 M4 D6">
    <cfRule type="cellIs" dxfId="1413" priority="30" operator="equal">
      <formula>$D$4</formula>
    </cfRule>
  </conditionalFormatting>
  <conditionalFormatting sqref="I28:I29 I4 I6">
    <cfRule type="cellIs" dxfId="1412" priority="29" operator="equal">
      <formula>$I$4</formula>
    </cfRule>
  </conditionalFormatting>
  <conditionalFormatting sqref="J28:J29 J4 J6">
    <cfRule type="cellIs" dxfId="1411" priority="28" operator="equal">
      <formula>$J$4</formula>
    </cfRule>
  </conditionalFormatting>
  <conditionalFormatting sqref="K28:K29 K4 K6">
    <cfRule type="cellIs" dxfId="1410" priority="27" operator="equal">
      <formula>$K$4</formula>
    </cfRule>
  </conditionalFormatting>
  <conditionalFormatting sqref="M4:M6">
    <cfRule type="cellIs" dxfId="1409" priority="26" operator="equal">
      <formula>$L$4</formula>
    </cfRule>
  </conditionalFormatting>
  <conditionalFormatting sqref="T7:T28">
    <cfRule type="cellIs" dxfId="1408" priority="23" operator="lessThan">
      <formula>0</formula>
    </cfRule>
    <cfRule type="cellIs" dxfId="1407" priority="24" operator="lessThan">
      <formula>0</formula>
    </cfRule>
    <cfRule type="cellIs" dxfId="1406" priority="25" operator="lessThan">
      <formula>0</formula>
    </cfRule>
  </conditionalFormatting>
  <conditionalFormatting sqref="T6:T28">
    <cfRule type="cellIs" dxfId="1405" priority="21" operator="lessThan">
      <formula>0</formula>
    </cfRule>
  </conditionalFormatting>
  <conditionalFormatting sqref="T7:T27">
    <cfRule type="cellIs" dxfId="1404" priority="18" operator="lessThan">
      <formula>0</formula>
    </cfRule>
    <cfRule type="cellIs" dxfId="1403" priority="19" operator="lessThan">
      <formula>0</formula>
    </cfRule>
    <cfRule type="cellIs" dxfId="1402" priority="20" operator="lessThan">
      <formula>0</formula>
    </cfRule>
  </conditionalFormatting>
  <conditionalFormatting sqref="T7:T28">
    <cfRule type="cellIs" dxfId="1401" priority="15" operator="lessThan">
      <formula>0</formula>
    </cfRule>
    <cfRule type="cellIs" dxfId="1400" priority="16" operator="lessThan">
      <formula>0</formula>
    </cfRule>
    <cfRule type="cellIs" dxfId="1399" priority="17" operator="lessThan">
      <formula>0</formula>
    </cfRule>
  </conditionalFormatting>
  <conditionalFormatting sqref="L4 L6 L28:L29">
    <cfRule type="cellIs" dxfId="1398" priority="13" operator="equal">
      <formula>$L$4</formula>
    </cfRule>
  </conditionalFormatting>
  <conditionalFormatting sqref="D7:S7">
    <cfRule type="cellIs" dxfId="1397" priority="12" operator="greaterThan">
      <formula>0</formula>
    </cfRule>
  </conditionalFormatting>
  <conditionalFormatting sqref="D9:S9">
    <cfRule type="cellIs" dxfId="1396" priority="11" operator="greaterThan">
      <formula>0</formula>
    </cfRule>
  </conditionalFormatting>
  <conditionalFormatting sqref="D11:S11">
    <cfRule type="cellIs" dxfId="1395" priority="10" operator="greaterThan">
      <formula>0</formula>
    </cfRule>
  </conditionalFormatting>
  <conditionalFormatting sqref="D13:S13">
    <cfRule type="cellIs" dxfId="1394" priority="9" operator="greaterThan">
      <formula>0</formula>
    </cfRule>
  </conditionalFormatting>
  <conditionalFormatting sqref="D15:S15">
    <cfRule type="cellIs" dxfId="1393" priority="8" operator="greaterThan">
      <formula>0</formula>
    </cfRule>
  </conditionalFormatting>
  <conditionalFormatting sqref="D17:S17">
    <cfRule type="cellIs" dxfId="1392" priority="7" operator="greaterThan">
      <formula>0</formula>
    </cfRule>
  </conditionalFormatting>
  <conditionalFormatting sqref="D19:S19">
    <cfRule type="cellIs" dxfId="1391" priority="6" operator="greaterThan">
      <formula>0</formula>
    </cfRule>
  </conditionalFormatting>
  <conditionalFormatting sqref="D21:S21">
    <cfRule type="cellIs" dxfId="1390" priority="5" operator="greaterThan">
      <formula>0</formula>
    </cfRule>
  </conditionalFormatting>
  <conditionalFormatting sqref="D23:S23">
    <cfRule type="cellIs" dxfId="1389" priority="4" operator="greaterThan">
      <formula>0</formula>
    </cfRule>
  </conditionalFormatting>
  <conditionalFormatting sqref="D25:S25">
    <cfRule type="cellIs" dxfId="1388" priority="3" operator="greaterThan">
      <formula>0</formula>
    </cfRule>
  </conditionalFormatting>
  <conditionalFormatting sqref="D27:S27">
    <cfRule type="cellIs" dxfId="1387" priority="2" operator="greaterThan">
      <formula>0</formula>
    </cfRule>
  </conditionalFormatting>
  <conditionalFormatting sqref="D5:L5">
    <cfRule type="cellIs" dxfId="1386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57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1" priority="43" operator="equal">
      <formula>212030016606640</formula>
    </cfRule>
  </conditionalFormatting>
  <conditionalFormatting sqref="D29 E4:E6 E28:K29">
    <cfRule type="cellIs" dxfId="1040" priority="41" operator="equal">
      <formula>$E$4</formula>
    </cfRule>
    <cfRule type="cellIs" dxfId="1039" priority="42" operator="equal">
      <formula>2120</formula>
    </cfRule>
  </conditionalFormatting>
  <conditionalFormatting sqref="D29:E29 F4:F6 F28:F29">
    <cfRule type="cellIs" dxfId="1038" priority="39" operator="equal">
      <formula>$F$4</formula>
    </cfRule>
    <cfRule type="cellIs" dxfId="1037" priority="40" operator="equal">
      <formula>300</formula>
    </cfRule>
  </conditionalFormatting>
  <conditionalFormatting sqref="G4:G6 G28:G29">
    <cfRule type="cellIs" dxfId="1036" priority="37" operator="equal">
      <formula>$G$4</formula>
    </cfRule>
    <cfRule type="cellIs" dxfId="1035" priority="38" operator="equal">
      <formula>1660</formula>
    </cfRule>
  </conditionalFormatting>
  <conditionalFormatting sqref="H4:H6 H28:H29">
    <cfRule type="cellIs" dxfId="1034" priority="35" operator="equal">
      <formula>$H$4</formula>
    </cfRule>
    <cfRule type="cellIs" dxfId="1033" priority="36" operator="equal">
      <formula>6640</formula>
    </cfRule>
  </conditionalFormatting>
  <conditionalFormatting sqref="T6:T28">
    <cfRule type="cellIs" dxfId="1032" priority="34" operator="lessThan">
      <formula>0</formula>
    </cfRule>
  </conditionalFormatting>
  <conditionalFormatting sqref="T7:T27">
    <cfRule type="cellIs" dxfId="1031" priority="31" operator="lessThan">
      <formula>0</formula>
    </cfRule>
    <cfRule type="cellIs" dxfId="1030" priority="32" operator="lessThan">
      <formula>0</formula>
    </cfRule>
    <cfRule type="cellIs" dxfId="1029" priority="33" operator="lessThan">
      <formula>0</formula>
    </cfRule>
  </conditionalFormatting>
  <conditionalFormatting sqref="E4:E6 E28:K28">
    <cfRule type="cellIs" dxfId="1028" priority="30" operator="equal">
      <formula>$E$4</formula>
    </cfRule>
  </conditionalFormatting>
  <conditionalFormatting sqref="D28:D29 D6 D4:M4">
    <cfRule type="cellIs" dxfId="1027" priority="29" operator="equal">
      <formula>$D$4</formula>
    </cfRule>
  </conditionalFormatting>
  <conditionalFormatting sqref="I4:I6 I28:I29">
    <cfRule type="cellIs" dxfId="1026" priority="28" operator="equal">
      <formula>$I$4</formula>
    </cfRule>
  </conditionalFormatting>
  <conditionalFormatting sqref="J4:J6 J28:J29">
    <cfRule type="cellIs" dxfId="1025" priority="27" operator="equal">
      <formula>$J$4</formula>
    </cfRule>
  </conditionalFormatting>
  <conditionalFormatting sqref="K4:K6 K28:K29">
    <cfRule type="cellIs" dxfId="1024" priority="26" operator="equal">
      <formula>$K$4</formula>
    </cfRule>
  </conditionalFormatting>
  <conditionalFormatting sqref="M4:M6">
    <cfRule type="cellIs" dxfId="1023" priority="25" operator="equal">
      <formula>$L$4</formula>
    </cfRule>
  </conditionalFormatting>
  <conditionalFormatting sqref="T7:T28">
    <cfRule type="cellIs" dxfId="1022" priority="22" operator="lessThan">
      <formula>0</formula>
    </cfRule>
    <cfRule type="cellIs" dxfId="1021" priority="23" operator="lessThan">
      <formula>0</formula>
    </cfRule>
    <cfRule type="cellIs" dxfId="1020" priority="24" operator="lessThan">
      <formula>0</formula>
    </cfRule>
  </conditionalFormatting>
  <conditionalFormatting sqref="D5:K5">
    <cfRule type="cellIs" dxfId="1019" priority="21" operator="greaterThan">
      <formula>0</formula>
    </cfRule>
  </conditionalFormatting>
  <conditionalFormatting sqref="T6:T28">
    <cfRule type="cellIs" dxfId="1018" priority="20" operator="lessThan">
      <formula>0</formula>
    </cfRule>
  </conditionalFormatting>
  <conditionalFormatting sqref="T7:T27">
    <cfRule type="cellIs" dxfId="1017" priority="17" operator="lessThan">
      <formula>0</formula>
    </cfRule>
    <cfRule type="cellIs" dxfId="1016" priority="18" operator="lessThan">
      <formula>0</formula>
    </cfRule>
    <cfRule type="cellIs" dxfId="1015" priority="19" operator="lessThan">
      <formula>0</formula>
    </cfRule>
  </conditionalFormatting>
  <conditionalFormatting sqref="T7:T28">
    <cfRule type="cellIs" dxfId="1014" priority="14" operator="lessThan">
      <formula>0</formula>
    </cfRule>
    <cfRule type="cellIs" dxfId="1013" priority="15" operator="lessThan">
      <formula>0</formula>
    </cfRule>
    <cfRule type="cellIs" dxfId="1012" priority="16" operator="lessThan">
      <formula>0</formula>
    </cfRule>
  </conditionalFormatting>
  <conditionalFormatting sqref="D5:K5">
    <cfRule type="cellIs" dxfId="1011" priority="13" operator="greaterThan">
      <formula>0</formula>
    </cfRule>
  </conditionalFormatting>
  <conditionalFormatting sqref="L4 L6 L28:L29">
    <cfRule type="cellIs" dxfId="1010" priority="12" operator="equal">
      <formula>$L$4</formula>
    </cfRule>
  </conditionalFormatting>
  <conditionalFormatting sqref="D7:S7">
    <cfRule type="cellIs" dxfId="1009" priority="11" operator="greaterThan">
      <formula>0</formula>
    </cfRule>
  </conditionalFormatting>
  <conditionalFormatting sqref="D9:S9">
    <cfRule type="cellIs" dxfId="1008" priority="10" operator="greaterThan">
      <formula>0</formula>
    </cfRule>
  </conditionalFormatting>
  <conditionalFormatting sqref="D11:S11">
    <cfRule type="cellIs" dxfId="1007" priority="9" operator="greaterThan">
      <formula>0</formula>
    </cfRule>
  </conditionalFormatting>
  <conditionalFormatting sqref="D13:S13">
    <cfRule type="cellIs" dxfId="1006" priority="8" operator="greaterThan">
      <formula>0</formula>
    </cfRule>
  </conditionalFormatting>
  <conditionalFormatting sqref="D15:S15">
    <cfRule type="cellIs" dxfId="1005" priority="7" operator="greaterThan">
      <formula>0</formula>
    </cfRule>
  </conditionalFormatting>
  <conditionalFormatting sqref="D17:S17">
    <cfRule type="cellIs" dxfId="1004" priority="6" operator="greaterThan">
      <formula>0</formula>
    </cfRule>
  </conditionalFormatting>
  <conditionalFormatting sqref="D19:S19">
    <cfRule type="cellIs" dxfId="1003" priority="5" operator="greaterThan">
      <formula>0</formula>
    </cfRule>
  </conditionalFormatting>
  <conditionalFormatting sqref="D21:S21">
    <cfRule type="cellIs" dxfId="1002" priority="4" operator="greaterThan">
      <formula>0</formula>
    </cfRule>
  </conditionalFormatting>
  <conditionalFormatting sqref="D23:S23">
    <cfRule type="cellIs" dxfId="1001" priority="3" operator="greaterThan">
      <formula>0</formula>
    </cfRule>
  </conditionalFormatting>
  <conditionalFormatting sqref="D25:S25">
    <cfRule type="cellIs" dxfId="1000" priority="2" operator="greaterThan">
      <formula>0</formula>
    </cfRule>
  </conditionalFormatting>
  <conditionalFormatting sqref="D27:S27">
    <cfRule type="cellIs" dxfId="99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58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8" priority="43" operator="equal">
      <formula>212030016606640</formula>
    </cfRule>
  </conditionalFormatting>
  <conditionalFormatting sqref="D29 E4:E6 E28:K29">
    <cfRule type="cellIs" dxfId="997" priority="41" operator="equal">
      <formula>$E$4</formula>
    </cfRule>
    <cfRule type="cellIs" dxfId="996" priority="42" operator="equal">
      <formula>2120</formula>
    </cfRule>
  </conditionalFormatting>
  <conditionalFormatting sqref="D29:E29 F4:F6 F28:F29">
    <cfRule type="cellIs" dxfId="995" priority="39" operator="equal">
      <formula>$F$4</formula>
    </cfRule>
    <cfRule type="cellIs" dxfId="994" priority="40" operator="equal">
      <formula>300</formula>
    </cfRule>
  </conditionalFormatting>
  <conditionalFormatting sqref="G4:G6 G28:G29">
    <cfRule type="cellIs" dxfId="993" priority="37" operator="equal">
      <formula>$G$4</formula>
    </cfRule>
    <cfRule type="cellIs" dxfId="992" priority="38" operator="equal">
      <formula>1660</formula>
    </cfRule>
  </conditionalFormatting>
  <conditionalFormatting sqref="H4:H6 H28:H29">
    <cfRule type="cellIs" dxfId="991" priority="35" operator="equal">
      <formula>$H$4</formula>
    </cfRule>
    <cfRule type="cellIs" dxfId="990" priority="36" operator="equal">
      <formula>6640</formula>
    </cfRule>
  </conditionalFormatting>
  <conditionalFormatting sqref="T6:T28">
    <cfRule type="cellIs" dxfId="989" priority="34" operator="lessThan">
      <formula>0</formula>
    </cfRule>
  </conditionalFormatting>
  <conditionalFormatting sqref="T7:T27">
    <cfRule type="cellIs" dxfId="988" priority="31" operator="lessThan">
      <formula>0</formula>
    </cfRule>
    <cfRule type="cellIs" dxfId="987" priority="32" operator="lessThan">
      <formula>0</formula>
    </cfRule>
    <cfRule type="cellIs" dxfId="986" priority="33" operator="lessThan">
      <formula>0</formula>
    </cfRule>
  </conditionalFormatting>
  <conditionalFormatting sqref="E4:E6 E28:K28">
    <cfRule type="cellIs" dxfId="985" priority="30" operator="equal">
      <formula>$E$4</formula>
    </cfRule>
  </conditionalFormatting>
  <conditionalFormatting sqref="D28:D29 D6 D4:M4">
    <cfRule type="cellIs" dxfId="984" priority="29" operator="equal">
      <formula>$D$4</formula>
    </cfRule>
  </conditionalFormatting>
  <conditionalFormatting sqref="I4:I6 I28:I29">
    <cfRule type="cellIs" dxfId="983" priority="28" operator="equal">
      <formula>$I$4</formula>
    </cfRule>
  </conditionalFormatting>
  <conditionalFormatting sqref="J4:J6 J28:J29">
    <cfRule type="cellIs" dxfId="982" priority="27" operator="equal">
      <formula>$J$4</formula>
    </cfRule>
  </conditionalFormatting>
  <conditionalFormatting sqref="K4:K6 K28:K29">
    <cfRule type="cellIs" dxfId="981" priority="26" operator="equal">
      <formula>$K$4</formula>
    </cfRule>
  </conditionalFormatting>
  <conditionalFormatting sqref="M4:M6">
    <cfRule type="cellIs" dxfId="980" priority="25" operator="equal">
      <formula>$L$4</formula>
    </cfRule>
  </conditionalFormatting>
  <conditionalFormatting sqref="T7:T28">
    <cfRule type="cellIs" dxfId="979" priority="22" operator="lessThan">
      <formula>0</formula>
    </cfRule>
    <cfRule type="cellIs" dxfId="978" priority="23" operator="lessThan">
      <formula>0</formula>
    </cfRule>
    <cfRule type="cellIs" dxfId="977" priority="24" operator="lessThan">
      <formula>0</formula>
    </cfRule>
  </conditionalFormatting>
  <conditionalFormatting sqref="D5:K5">
    <cfRule type="cellIs" dxfId="976" priority="21" operator="greaterThan">
      <formula>0</formula>
    </cfRule>
  </conditionalFormatting>
  <conditionalFormatting sqref="T6:T28">
    <cfRule type="cellIs" dxfId="975" priority="20" operator="lessThan">
      <formula>0</formula>
    </cfRule>
  </conditionalFormatting>
  <conditionalFormatting sqref="T7:T27">
    <cfRule type="cellIs" dxfId="974" priority="17" operator="lessThan">
      <formula>0</formula>
    </cfRule>
    <cfRule type="cellIs" dxfId="973" priority="18" operator="lessThan">
      <formula>0</formula>
    </cfRule>
    <cfRule type="cellIs" dxfId="972" priority="19" operator="lessThan">
      <formula>0</formula>
    </cfRule>
  </conditionalFormatting>
  <conditionalFormatting sqref="T7:T28">
    <cfRule type="cellIs" dxfId="971" priority="14" operator="lessThan">
      <formula>0</formula>
    </cfRule>
    <cfRule type="cellIs" dxfId="970" priority="15" operator="lessThan">
      <formula>0</formula>
    </cfRule>
    <cfRule type="cellIs" dxfId="969" priority="16" operator="lessThan">
      <formula>0</formula>
    </cfRule>
  </conditionalFormatting>
  <conditionalFormatting sqref="D5:K5">
    <cfRule type="cellIs" dxfId="968" priority="13" operator="greaterThan">
      <formula>0</formula>
    </cfRule>
  </conditionalFormatting>
  <conditionalFormatting sqref="L4 L6 L28:L29">
    <cfRule type="cellIs" dxfId="967" priority="12" operator="equal">
      <formula>$L$4</formula>
    </cfRule>
  </conditionalFormatting>
  <conditionalFormatting sqref="D7:S7">
    <cfRule type="cellIs" dxfId="966" priority="11" operator="greaterThan">
      <formula>0</formula>
    </cfRule>
  </conditionalFormatting>
  <conditionalFormatting sqref="D9:S9">
    <cfRule type="cellIs" dxfId="965" priority="10" operator="greaterThan">
      <formula>0</formula>
    </cfRule>
  </conditionalFormatting>
  <conditionalFormatting sqref="D11:S11">
    <cfRule type="cellIs" dxfId="964" priority="9" operator="greaterThan">
      <formula>0</formula>
    </cfRule>
  </conditionalFormatting>
  <conditionalFormatting sqref="D13:S13">
    <cfRule type="cellIs" dxfId="963" priority="8" operator="greaterThan">
      <formula>0</formula>
    </cfRule>
  </conditionalFormatting>
  <conditionalFormatting sqref="D15:S15">
    <cfRule type="cellIs" dxfId="962" priority="7" operator="greaterThan">
      <formula>0</formula>
    </cfRule>
  </conditionalFormatting>
  <conditionalFormatting sqref="D17:S17">
    <cfRule type="cellIs" dxfId="961" priority="6" operator="greaterThan">
      <formula>0</formula>
    </cfRule>
  </conditionalFormatting>
  <conditionalFormatting sqref="D19:S19">
    <cfRule type="cellIs" dxfId="960" priority="5" operator="greaterThan">
      <formula>0</formula>
    </cfRule>
  </conditionalFormatting>
  <conditionalFormatting sqref="D21:S21">
    <cfRule type="cellIs" dxfId="959" priority="4" operator="greaterThan">
      <formula>0</formula>
    </cfRule>
  </conditionalFormatting>
  <conditionalFormatting sqref="D23:S23">
    <cfRule type="cellIs" dxfId="958" priority="3" operator="greaterThan">
      <formula>0</formula>
    </cfRule>
  </conditionalFormatting>
  <conditionalFormatting sqref="D25:S25">
    <cfRule type="cellIs" dxfId="957" priority="2" operator="greaterThan">
      <formula>0</formula>
    </cfRule>
  </conditionalFormatting>
  <conditionalFormatting sqref="D27:S27">
    <cfRule type="cellIs" dxfId="95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59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0" activePane="bottomLeft" state="frozen"/>
      <selection pane="bottomLeft" activeCell="E20" sqref="E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2" ht="18.75" x14ac:dyDescent="0.25">
      <c r="A3" s="115" t="s">
        <v>60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2" x14ac:dyDescent="0.25">
      <c r="A4" s="119" t="s">
        <v>1</v>
      </c>
      <c r="B4" s="119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21"/>
      <c r="O4" s="122"/>
      <c r="P4" s="122"/>
      <c r="Q4" s="122"/>
      <c r="R4" s="122"/>
      <c r="S4" s="122"/>
      <c r="T4" s="122"/>
      <c r="U4" s="122"/>
      <c r="V4" s="123"/>
    </row>
    <row r="5" spans="1:22" x14ac:dyDescent="0.25">
      <c r="A5" s="119" t="s">
        <v>2</v>
      </c>
      <c r="B5" s="119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61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105" t="s">
        <v>44</v>
      </c>
      <c r="B28" s="106"/>
      <c r="C28" s="107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8" t="s">
        <v>45</v>
      </c>
      <c r="B29" s="109"/>
      <c r="C29" s="110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24"/>
      <c r="N29" s="124"/>
      <c r="O29" s="124"/>
      <c r="P29" s="124"/>
      <c r="Q29" s="124"/>
      <c r="R29" s="124"/>
      <c r="S29" s="124"/>
      <c r="T29" s="124"/>
      <c r="U29" s="124"/>
      <c r="V29" s="12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7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7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7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7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3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3" ht="18.75" x14ac:dyDescent="0.25">
      <c r="A3" s="115" t="s">
        <v>63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25"/>
      <c r="N3" s="125"/>
      <c r="O3" s="125"/>
      <c r="P3" s="125"/>
      <c r="Q3" s="125"/>
      <c r="R3" s="125"/>
      <c r="S3" s="125"/>
      <c r="T3" s="125"/>
    </row>
    <row r="4" spans="1:23" x14ac:dyDescent="0.25">
      <c r="A4" s="119" t="s">
        <v>1</v>
      </c>
      <c r="B4" s="119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21"/>
      <c r="O4" s="122"/>
      <c r="P4" s="122"/>
      <c r="Q4" s="122"/>
      <c r="R4" s="122"/>
      <c r="S4" s="122"/>
      <c r="T4" s="122"/>
      <c r="U4" s="122"/>
      <c r="V4" s="123"/>
    </row>
    <row r="5" spans="1:23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61</v>
      </c>
      <c r="V6" s="69" t="s">
        <v>62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8" t="s">
        <v>45</v>
      </c>
      <c r="B29" s="109"/>
      <c r="C29" s="110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26"/>
      <c r="N29" s="127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26" priority="61" operator="equal">
      <formula>212030016606640</formula>
    </cfRule>
  </conditionalFormatting>
  <conditionalFormatting sqref="D29 E4:E6 E28:K29">
    <cfRule type="cellIs" dxfId="825" priority="59" operator="equal">
      <formula>$E$4</formula>
    </cfRule>
    <cfRule type="cellIs" dxfId="824" priority="60" operator="equal">
      <formula>2120</formula>
    </cfRule>
  </conditionalFormatting>
  <conditionalFormatting sqref="D29:E29 F4:F6 F28:F29">
    <cfRule type="cellIs" dxfId="823" priority="57" operator="equal">
      <formula>$F$4</formula>
    </cfRule>
    <cfRule type="cellIs" dxfId="822" priority="58" operator="equal">
      <formula>300</formula>
    </cfRule>
  </conditionalFormatting>
  <conditionalFormatting sqref="G4:G6 G28:G29">
    <cfRule type="cellIs" dxfId="821" priority="55" operator="equal">
      <formula>$G$4</formula>
    </cfRule>
    <cfRule type="cellIs" dxfId="820" priority="56" operator="equal">
      <formula>1660</formula>
    </cfRule>
  </conditionalFormatting>
  <conditionalFormatting sqref="H4:H6 H28:H29">
    <cfRule type="cellIs" dxfId="819" priority="53" operator="equal">
      <formula>$H$4</formula>
    </cfRule>
    <cfRule type="cellIs" dxfId="818" priority="54" operator="equal">
      <formula>6640</formula>
    </cfRule>
  </conditionalFormatting>
  <conditionalFormatting sqref="T6:T28">
    <cfRule type="cellIs" dxfId="817" priority="52" operator="lessThan">
      <formula>0</formula>
    </cfRule>
  </conditionalFormatting>
  <conditionalFormatting sqref="T7:T27">
    <cfRule type="cellIs" dxfId="816" priority="49" operator="lessThan">
      <formula>0</formula>
    </cfRule>
    <cfRule type="cellIs" dxfId="815" priority="50" operator="lessThan">
      <formula>0</formula>
    </cfRule>
    <cfRule type="cellIs" dxfId="814" priority="51" operator="lessThan">
      <formula>0</formula>
    </cfRule>
  </conditionalFormatting>
  <conditionalFormatting sqref="E4:E6 E28:K28">
    <cfRule type="cellIs" dxfId="813" priority="48" operator="equal">
      <formula>$E$4</formula>
    </cfRule>
  </conditionalFormatting>
  <conditionalFormatting sqref="D28:D29 D6 D4:M4">
    <cfRule type="cellIs" dxfId="812" priority="47" operator="equal">
      <formula>$D$4</formula>
    </cfRule>
  </conditionalFormatting>
  <conditionalFormatting sqref="I4:I6 I28:I29">
    <cfRule type="cellIs" dxfId="811" priority="46" operator="equal">
      <formula>$I$4</formula>
    </cfRule>
  </conditionalFormatting>
  <conditionalFormatting sqref="J4:J6 J28:J29">
    <cfRule type="cellIs" dxfId="810" priority="45" operator="equal">
      <formula>$J$4</formula>
    </cfRule>
  </conditionalFormatting>
  <conditionalFormatting sqref="K4:K6 K28:K29">
    <cfRule type="cellIs" dxfId="809" priority="44" operator="equal">
      <formula>$K$4</formula>
    </cfRule>
  </conditionalFormatting>
  <conditionalFormatting sqref="M4:M6">
    <cfRule type="cellIs" dxfId="808" priority="43" operator="equal">
      <formula>$L$4</formula>
    </cfRule>
  </conditionalFormatting>
  <conditionalFormatting sqref="T7:T28">
    <cfRule type="cellIs" dxfId="807" priority="40" operator="lessThan">
      <formula>0</formula>
    </cfRule>
    <cfRule type="cellIs" dxfId="806" priority="41" operator="lessThan">
      <formula>0</formula>
    </cfRule>
    <cfRule type="cellIs" dxfId="805" priority="42" operator="lessThan">
      <formula>0</formula>
    </cfRule>
  </conditionalFormatting>
  <conditionalFormatting sqref="D5:K5">
    <cfRule type="cellIs" dxfId="804" priority="39" operator="greaterThan">
      <formula>0</formula>
    </cfRule>
  </conditionalFormatting>
  <conditionalFormatting sqref="T6:T28 U6:V6">
    <cfRule type="cellIs" dxfId="803" priority="38" operator="lessThan">
      <formula>0</formula>
    </cfRule>
  </conditionalFormatting>
  <conditionalFormatting sqref="T7:T27">
    <cfRule type="cellIs" dxfId="802" priority="35" operator="lessThan">
      <formula>0</formula>
    </cfRule>
    <cfRule type="cellIs" dxfId="801" priority="36" operator="lessThan">
      <formula>0</formula>
    </cfRule>
    <cfRule type="cellIs" dxfId="800" priority="37" operator="lessThan">
      <formula>0</formula>
    </cfRule>
  </conditionalFormatting>
  <conditionalFormatting sqref="T7:T28">
    <cfRule type="cellIs" dxfId="799" priority="32" operator="lessThan">
      <formula>0</formula>
    </cfRule>
    <cfRule type="cellIs" dxfId="798" priority="33" operator="lessThan">
      <formula>0</formula>
    </cfRule>
    <cfRule type="cellIs" dxfId="797" priority="34" operator="lessThan">
      <formula>0</formula>
    </cfRule>
  </conditionalFormatting>
  <conditionalFormatting sqref="D5:K5">
    <cfRule type="cellIs" dxfId="796" priority="31" operator="greaterThan">
      <formula>0</formula>
    </cfRule>
  </conditionalFormatting>
  <conditionalFormatting sqref="L4 L6 L28:L29">
    <cfRule type="cellIs" dxfId="795" priority="30" operator="equal">
      <formula>$L$4</formula>
    </cfRule>
  </conditionalFormatting>
  <conditionalFormatting sqref="D7:S7">
    <cfRule type="cellIs" dxfId="794" priority="29" operator="greaterThan">
      <formula>0</formula>
    </cfRule>
  </conditionalFormatting>
  <conditionalFormatting sqref="D9:S9">
    <cfRule type="cellIs" dxfId="793" priority="28" operator="greaterThan">
      <formula>0</formula>
    </cfRule>
  </conditionalFormatting>
  <conditionalFormatting sqref="D11:S11">
    <cfRule type="cellIs" dxfId="792" priority="27" operator="greaterThan">
      <formula>0</formula>
    </cfRule>
  </conditionalFormatting>
  <conditionalFormatting sqref="D13:S13">
    <cfRule type="cellIs" dxfId="791" priority="26" operator="greaterThan">
      <formula>0</formula>
    </cfRule>
  </conditionalFormatting>
  <conditionalFormatting sqref="D15:S15">
    <cfRule type="cellIs" dxfId="790" priority="25" operator="greaterThan">
      <formula>0</formula>
    </cfRule>
  </conditionalFormatting>
  <conditionalFormatting sqref="D17:S17">
    <cfRule type="cellIs" dxfId="789" priority="24" operator="greaterThan">
      <formula>0</formula>
    </cfRule>
  </conditionalFormatting>
  <conditionalFormatting sqref="D19:S19">
    <cfRule type="cellIs" dxfId="788" priority="23" operator="greaterThan">
      <formula>0</formula>
    </cfRule>
  </conditionalFormatting>
  <conditionalFormatting sqref="D21:S21">
    <cfRule type="cellIs" dxfId="787" priority="22" operator="greaterThan">
      <formula>0</formula>
    </cfRule>
  </conditionalFormatting>
  <conditionalFormatting sqref="D23:S23">
    <cfRule type="cellIs" dxfId="786" priority="21" operator="greaterThan">
      <formula>0</formula>
    </cfRule>
  </conditionalFormatting>
  <conditionalFormatting sqref="D25:S25">
    <cfRule type="cellIs" dxfId="785" priority="20" operator="greaterThan">
      <formula>0</formula>
    </cfRule>
  </conditionalFormatting>
  <conditionalFormatting sqref="D27:S27">
    <cfRule type="cellIs" dxfId="784" priority="19" operator="greaterThan">
      <formula>0</formula>
    </cfRule>
  </conditionalFormatting>
  <conditionalFormatting sqref="U6">
    <cfRule type="cellIs" dxfId="783" priority="18" operator="lessThan">
      <formula>0</formula>
    </cfRule>
  </conditionalFormatting>
  <conditionalFormatting sqref="V6">
    <cfRule type="cellIs" dxfId="782" priority="17" operator="lessThan">
      <formula>0</formula>
    </cfRule>
  </conditionalFormatting>
  <conditionalFormatting sqref="U28">
    <cfRule type="cellIs" dxfId="781" priority="16" operator="lessThan">
      <formula>0</formula>
    </cfRule>
  </conditionalFormatting>
  <conditionalFormatting sqref="U28">
    <cfRule type="cellIs" dxfId="780" priority="13" operator="lessThan">
      <formula>0</formula>
    </cfRule>
    <cfRule type="cellIs" dxfId="779" priority="14" operator="lessThan">
      <formula>0</formula>
    </cfRule>
    <cfRule type="cellIs" dxfId="778" priority="15" operator="lessThan">
      <formula>0</formula>
    </cfRule>
  </conditionalFormatting>
  <conditionalFormatting sqref="U28">
    <cfRule type="cellIs" dxfId="777" priority="12" operator="lessThan">
      <formula>0</formula>
    </cfRule>
  </conditionalFormatting>
  <conditionalFormatting sqref="U28">
    <cfRule type="cellIs" dxfId="776" priority="9" operator="lessThan">
      <formula>0</formula>
    </cfRule>
    <cfRule type="cellIs" dxfId="775" priority="10" operator="lessThan">
      <formula>0</formula>
    </cfRule>
    <cfRule type="cellIs" dxfId="774" priority="11" operator="lessThan">
      <formula>0</formula>
    </cfRule>
  </conditionalFormatting>
  <conditionalFormatting sqref="V28">
    <cfRule type="cellIs" dxfId="773" priority="8" operator="lessThan">
      <formula>0</formula>
    </cfRule>
  </conditionalFormatting>
  <conditionalFormatting sqref="V28">
    <cfRule type="cellIs" dxfId="772" priority="5" operator="lessThan">
      <formula>0</formula>
    </cfRule>
    <cfRule type="cellIs" dxfId="771" priority="6" operator="lessThan">
      <formula>0</formula>
    </cfRule>
    <cfRule type="cellIs" dxfId="770" priority="7" operator="lessThan">
      <formula>0</formula>
    </cfRule>
  </conditionalFormatting>
  <conditionalFormatting sqref="V28">
    <cfRule type="cellIs" dxfId="769" priority="4" operator="lessThan">
      <formula>0</formula>
    </cfRule>
  </conditionalFormatting>
  <conditionalFormatting sqref="V28">
    <cfRule type="cellIs" dxfId="768" priority="1" operator="lessThan">
      <formula>0</formula>
    </cfRule>
    <cfRule type="cellIs" dxfId="767" priority="2" operator="lessThan">
      <formula>0</formula>
    </cfRule>
    <cfRule type="cellIs" dxfId="766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64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8" t="s">
        <v>45</v>
      </c>
      <c r="B29" s="109"/>
      <c r="C29" s="11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65" priority="43" operator="equal">
      <formula>212030016606640</formula>
    </cfRule>
  </conditionalFormatting>
  <conditionalFormatting sqref="D29 E4:E6 E28:K29">
    <cfRule type="cellIs" dxfId="764" priority="41" operator="equal">
      <formula>$E$4</formula>
    </cfRule>
    <cfRule type="cellIs" dxfId="763" priority="42" operator="equal">
      <formula>2120</formula>
    </cfRule>
  </conditionalFormatting>
  <conditionalFormatting sqref="D29:E29 F4:F6 F28:F29">
    <cfRule type="cellIs" dxfId="762" priority="39" operator="equal">
      <formula>$F$4</formula>
    </cfRule>
    <cfRule type="cellIs" dxfId="761" priority="40" operator="equal">
      <formula>300</formula>
    </cfRule>
  </conditionalFormatting>
  <conditionalFormatting sqref="G4:G6 G28:G29">
    <cfRule type="cellIs" dxfId="760" priority="37" operator="equal">
      <formula>$G$4</formula>
    </cfRule>
    <cfRule type="cellIs" dxfId="759" priority="38" operator="equal">
      <formula>1660</formula>
    </cfRule>
  </conditionalFormatting>
  <conditionalFormatting sqref="H4:H6 H28:H29">
    <cfRule type="cellIs" dxfId="758" priority="35" operator="equal">
      <formula>$H$4</formula>
    </cfRule>
    <cfRule type="cellIs" dxfId="757" priority="36" operator="equal">
      <formula>6640</formula>
    </cfRule>
  </conditionalFormatting>
  <conditionalFormatting sqref="T6:T28">
    <cfRule type="cellIs" dxfId="756" priority="34" operator="lessThan">
      <formula>0</formula>
    </cfRule>
  </conditionalFormatting>
  <conditionalFormatting sqref="T7:T27">
    <cfRule type="cellIs" dxfId="755" priority="31" operator="lessThan">
      <formula>0</formula>
    </cfRule>
    <cfRule type="cellIs" dxfId="754" priority="32" operator="lessThan">
      <formula>0</formula>
    </cfRule>
    <cfRule type="cellIs" dxfId="753" priority="33" operator="lessThan">
      <formula>0</formula>
    </cfRule>
  </conditionalFormatting>
  <conditionalFormatting sqref="E4:E6 E28:K28">
    <cfRule type="cellIs" dxfId="752" priority="30" operator="equal">
      <formula>$E$4</formula>
    </cfRule>
  </conditionalFormatting>
  <conditionalFormatting sqref="D28:D29 D6 D4:M4">
    <cfRule type="cellIs" dxfId="751" priority="29" operator="equal">
      <formula>$D$4</formula>
    </cfRule>
  </conditionalFormatting>
  <conditionalFormatting sqref="I4:I6 I28:I29">
    <cfRule type="cellIs" dxfId="750" priority="28" operator="equal">
      <formula>$I$4</formula>
    </cfRule>
  </conditionalFormatting>
  <conditionalFormatting sqref="J4:J6 J28:J29">
    <cfRule type="cellIs" dxfId="749" priority="27" operator="equal">
      <formula>$J$4</formula>
    </cfRule>
  </conditionalFormatting>
  <conditionalFormatting sqref="K4:K6 K28:K29">
    <cfRule type="cellIs" dxfId="748" priority="26" operator="equal">
      <formula>$K$4</formula>
    </cfRule>
  </conditionalFormatting>
  <conditionalFormatting sqref="M4:M6">
    <cfRule type="cellIs" dxfId="747" priority="25" operator="equal">
      <formula>$L$4</formula>
    </cfRule>
  </conditionalFormatting>
  <conditionalFormatting sqref="T7:T28">
    <cfRule type="cellIs" dxfId="746" priority="22" operator="lessThan">
      <formula>0</formula>
    </cfRule>
    <cfRule type="cellIs" dxfId="745" priority="23" operator="lessThan">
      <formula>0</formula>
    </cfRule>
    <cfRule type="cellIs" dxfId="744" priority="24" operator="lessThan">
      <formula>0</formula>
    </cfRule>
  </conditionalFormatting>
  <conditionalFormatting sqref="D5:K5">
    <cfRule type="cellIs" dxfId="743" priority="21" operator="greaterThan">
      <formula>0</formula>
    </cfRule>
  </conditionalFormatting>
  <conditionalFormatting sqref="T6:T28">
    <cfRule type="cellIs" dxfId="742" priority="20" operator="lessThan">
      <formula>0</formula>
    </cfRule>
  </conditionalFormatting>
  <conditionalFormatting sqref="T7:T27">
    <cfRule type="cellIs" dxfId="741" priority="17" operator="lessThan">
      <formula>0</formula>
    </cfRule>
    <cfRule type="cellIs" dxfId="740" priority="18" operator="lessThan">
      <formula>0</formula>
    </cfRule>
    <cfRule type="cellIs" dxfId="739" priority="19" operator="lessThan">
      <formula>0</formula>
    </cfRule>
  </conditionalFormatting>
  <conditionalFormatting sqref="T7:T28">
    <cfRule type="cellIs" dxfId="738" priority="14" operator="lessThan">
      <formula>0</formula>
    </cfRule>
    <cfRule type="cellIs" dxfId="737" priority="15" operator="lessThan">
      <formula>0</formula>
    </cfRule>
    <cfRule type="cellIs" dxfId="736" priority="16" operator="lessThan">
      <formula>0</formula>
    </cfRule>
  </conditionalFormatting>
  <conditionalFormatting sqref="D5:K5">
    <cfRule type="cellIs" dxfId="735" priority="13" operator="greaterThan">
      <formula>0</formula>
    </cfRule>
  </conditionalFormatting>
  <conditionalFormatting sqref="L4 L6 L28:L29">
    <cfRule type="cellIs" dxfId="734" priority="12" operator="equal">
      <formula>$L$4</formula>
    </cfRule>
  </conditionalFormatting>
  <conditionalFormatting sqref="D7:S7">
    <cfRule type="cellIs" dxfId="733" priority="11" operator="greaterThan">
      <formula>0</formula>
    </cfRule>
  </conditionalFormatting>
  <conditionalFormatting sqref="D9:S9">
    <cfRule type="cellIs" dxfId="732" priority="10" operator="greaterThan">
      <formula>0</formula>
    </cfRule>
  </conditionalFormatting>
  <conditionalFormatting sqref="D11:S11">
    <cfRule type="cellIs" dxfId="731" priority="9" operator="greaterThan">
      <formula>0</formula>
    </cfRule>
  </conditionalFormatting>
  <conditionalFormatting sqref="D13:S13">
    <cfRule type="cellIs" dxfId="730" priority="8" operator="greaterThan">
      <formula>0</formula>
    </cfRule>
  </conditionalFormatting>
  <conditionalFormatting sqref="D15:S15">
    <cfRule type="cellIs" dxfId="729" priority="7" operator="greaterThan">
      <formula>0</formula>
    </cfRule>
  </conditionalFormatting>
  <conditionalFormatting sqref="D17:S17">
    <cfRule type="cellIs" dxfId="728" priority="6" operator="greaterThan">
      <formula>0</formula>
    </cfRule>
  </conditionalFormatting>
  <conditionalFormatting sqref="D19:S19">
    <cfRule type="cellIs" dxfId="727" priority="5" operator="greaterThan">
      <formula>0</formula>
    </cfRule>
  </conditionalFormatting>
  <conditionalFormatting sqref="D21:S21">
    <cfRule type="cellIs" dxfId="726" priority="4" operator="greaterThan">
      <formula>0</formula>
    </cfRule>
  </conditionalFormatting>
  <conditionalFormatting sqref="D23:S23">
    <cfRule type="cellIs" dxfId="725" priority="3" operator="greaterThan">
      <formula>0</formula>
    </cfRule>
  </conditionalFormatting>
  <conditionalFormatting sqref="D25:S25">
    <cfRule type="cellIs" dxfId="724" priority="2" operator="greaterThan">
      <formula>0</formula>
    </cfRule>
  </conditionalFormatting>
  <conditionalFormatting sqref="D27:S27">
    <cfRule type="cellIs" dxfId="72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1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1" ht="18.75" x14ac:dyDescent="0.25">
      <c r="A3" s="115" t="s">
        <v>66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1" x14ac:dyDescent="0.25">
      <c r="A4" s="119" t="s">
        <v>1</v>
      </c>
      <c r="B4" s="119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1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105" t="s">
        <v>44</v>
      </c>
      <c r="B28" s="106"/>
      <c r="C28" s="107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8" t="s">
        <v>45</v>
      </c>
      <c r="B29" s="109"/>
      <c r="C29" s="110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2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2" priority="43" operator="equal">
      <formula>212030016606640</formula>
    </cfRule>
  </conditionalFormatting>
  <conditionalFormatting sqref="D29 E4:E6 E28:K29">
    <cfRule type="cellIs" dxfId="721" priority="41" operator="equal">
      <formula>$E$4</formula>
    </cfRule>
    <cfRule type="cellIs" dxfId="720" priority="42" operator="equal">
      <formula>2120</formula>
    </cfRule>
  </conditionalFormatting>
  <conditionalFormatting sqref="D29:E29 F4:F6 F28:F29">
    <cfRule type="cellIs" dxfId="719" priority="39" operator="equal">
      <formula>$F$4</formula>
    </cfRule>
    <cfRule type="cellIs" dxfId="718" priority="40" operator="equal">
      <formula>300</formula>
    </cfRule>
  </conditionalFormatting>
  <conditionalFormatting sqref="G4:G6 G28:G29">
    <cfRule type="cellIs" dxfId="717" priority="37" operator="equal">
      <formula>$G$4</formula>
    </cfRule>
    <cfRule type="cellIs" dxfId="716" priority="38" operator="equal">
      <formula>1660</formula>
    </cfRule>
  </conditionalFormatting>
  <conditionalFormatting sqref="H4:H6 H28:H29">
    <cfRule type="cellIs" dxfId="715" priority="35" operator="equal">
      <formula>$H$4</formula>
    </cfRule>
    <cfRule type="cellIs" dxfId="714" priority="36" operator="equal">
      <formula>6640</formula>
    </cfRule>
  </conditionalFormatting>
  <conditionalFormatting sqref="T6:T28 U28">
    <cfRule type="cellIs" dxfId="713" priority="34" operator="lessThan">
      <formula>0</formula>
    </cfRule>
  </conditionalFormatting>
  <conditionalFormatting sqref="T7:T27">
    <cfRule type="cellIs" dxfId="712" priority="31" operator="lessThan">
      <formula>0</formula>
    </cfRule>
    <cfRule type="cellIs" dxfId="711" priority="32" operator="lessThan">
      <formula>0</formula>
    </cfRule>
    <cfRule type="cellIs" dxfId="710" priority="33" operator="lessThan">
      <formula>0</formula>
    </cfRule>
  </conditionalFormatting>
  <conditionalFormatting sqref="E4:E6 E28:K28">
    <cfRule type="cellIs" dxfId="709" priority="30" operator="equal">
      <formula>$E$4</formula>
    </cfRule>
  </conditionalFormatting>
  <conditionalFormatting sqref="D28:D29 D6 D4:M4">
    <cfRule type="cellIs" dxfId="708" priority="29" operator="equal">
      <formula>$D$4</formula>
    </cfRule>
  </conditionalFormatting>
  <conditionalFormatting sqref="I4:I6 I28:I29">
    <cfRule type="cellIs" dxfId="707" priority="28" operator="equal">
      <formula>$I$4</formula>
    </cfRule>
  </conditionalFormatting>
  <conditionalFormatting sqref="J4:J6 J28:J29">
    <cfRule type="cellIs" dxfId="706" priority="27" operator="equal">
      <formula>$J$4</formula>
    </cfRule>
  </conditionalFormatting>
  <conditionalFormatting sqref="K4:K6 K28:K29">
    <cfRule type="cellIs" dxfId="705" priority="26" operator="equal">
      <formula>$K$4</formula>
    </cfRule>
  </conditionalFormatting>
  <conditionalFormatting sqref="M4:M6">
    <cfRule type="cellIs" dxfId="704" priority="25" operator="equal">
      <formula>$L$4</formula>
    </cfRule>
  </conditionalFormatting>
  <conditionalFormatting sqref="T7:T28 U28">
    <cfRule type="cellIs" dxfId="703" priority="22" operator="lessThan">
      <formula>0</formula>
    </cfRule>
    <cfRule type="cellIs" dxfId="702" priority="23" operator="lessThan">
      <formula>0</formula>
    </cfRule>
    <cfRule type="cellIs" dxfId="701" priority="24" operator="lessThan">
      <formula>0</formula>
    </cfRule>
  </conditionalFormatting>
  <conditionalFormatting sqref="D5:K5">
    <cfRule type="cellIs" dxfId="700" priority="21" operator="greaterThan">
      <formula>0</formula>
    </cfRule>
  </conditionalFormatting>
  <conditionalFormatting sqref="T6:T28 U28">
    <cfRule type="cellIs" dxfId="699" priority="20" operator="lessThan">
      <formula>0</formula>
    </cfRule>
  </conditionalFormatting>
  <conditionalFormatting sqref="T7:T27">
    <cfRule type="cellIs" dxfId="698" priority="17" operator="lessThan">
      <formula>0</formula>
    </cfRule>
    <cfRule type="cellIs" dxfId="697" priority="18" operator="lessThan">
      <formula>0</formula>
    </cfRule>
    <cfRule type="cellIs" dxfId="696" priority="19" operator="lessThan">
      <formula>0</formula>
    </cfRule>
  </conditionalFormatting>
  <conditionalFormatting sqref="T7:T28 U28">
    <cfRule type="cellIs" dxfId="695" priority="14" operator="lessThan">
      <formula>0</formula>
    </cfRule>
    <cfRule type="cellIs" dxfId="694" priority="15" operator="lessThan">
      <formula>0</formula>
    </cfRule>
    <cfRule type="cellIs" dxfId="693" priority="16" operator="lessThan">
      <formula>0</formula>
    </cfRule>
  </conditionalFormatting>
  <conditionalFormatting sqref="D5:K5">
    <cfRule type="cellIs" dxfId="692" priority="13" operator="greaterThan">
      <formula>0</formula>
    </cfRule>
  </conditionalFormatting>
  <conditionalFormatting sqref="L4 L6 L28:L29">
    <cfRule type="cellIs" dxfId="691" priority="12" operator="equal">
      <formula>$L$4</formula>
    </cfRule>
  </conditionalFormatting>
  <conditionalFormatting sqref="D7:S7">
    <cfRule type="cellIs" dxfId="690" priority="11" operator="greaterThan">
      <formula>0</formula>
    </cfRule>
  </conditionalFormatting>
  <conditionalFormatting sqref="D9:S9">
    <cfRule type="cellIs" dxfId="689" priority="10" operator="greaterThan">
      <formula>0</formula>
    </cfRule>
  </conditionalFormatting>
  <conditionalFormatting sqref="D11:S11">
    <cfRule type="cellIs" dxfId="688" priority="9" operator="greaterThan">
      <formula>0</formula>
    </cfRule>
  </conditionalFormatting>
  <conditionalFormatting sqref="D13:S13">
    <cfRule type="cellIs" dxfId="687" priority="8" operator="greaterThan">
      <formula>0</formula>
    </cfRule>
  </conditionalFormatting>
  <conditionalFormatting sqref="D15:S15">
    <cfRule type="cellIs" dxfId="686" priority="7" operator="greaterThan">
      <formula>0</formula>
    </cfRule>
  </conditionalFormatting>
  <conditionalFormatting sqref="D17:S17">
    <cfRule type="cellIs" dxfId="685" priority="6" operator="greaterThan">
      <formula>0</formula>
    </cfRule>
  </conditionalFormatting>
  <conditionalFormatting sqref="D19:S19">
    <cfRule type="cellIs" dxfId="684" priority="5" operator="greaterThan">
      <formula>0</formula>
    </cfRule>
  </conditionalFormatting>
  <conditionalFormatting sqref="D21:S21">
    <cfRule type="cellIs" dxfId="683" priority="4" operator="greaterThan">
      <formula>0</formula>
    </cfRule>
  </conditionalFormatting>
  <conditionalFormatting sqref="D23:S23">
    <cfRule type="cellIs" dxfId="682" priority="3" operator="greaterThan">
      <formula>0</formula>
    </cfRule>
  </conditionalFormatting>
  <conditionalFormatting sqref="D25:S25">
    <cfRule type="cellIs" dxfId="681" priority="2" operator="greaterThan">
      <formula>0</formula>
    </cfRule>
  </conditionalFormatting>
  <conditionalFormatting sqref="D27:S27">
    <cfRule type="cellIs" dxfId="68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1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1" ht="18.75" x14ac:dyDescent="0.25">
      <c r="A3" s="115" t="s">
        <v>65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1" x14ac:dyDescent="0.25">
      <c r="A4" s="119" t="s">
        <v>1</v>
      </c>
      <c r="B4" s="119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1" x14ac:dyDescent="0.25">
      <c r="A5" s="119" t="s">
        <v>2</v>
      </c>
      <c r="B5" s="119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67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105" t="s">
        <v>44</v>
      </c>
      <c r="B28" s="106"/>
      <c r="C28" s="107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8" t="s">
        <v>45</v>
      </c>
      <c r="B29" s="109"/>
      <c r="C29" s="110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24"/>
      <c r="N29" s="124"/>
      <c r="O29" s="124"/>
      <c r="P29" s="124"/>
      <c r="Q29" s="124"/>
      <c r="R29" s="124"/>
      <c r="S29" s="124"/>
      <c r="T29" s="124"/>
      <c r="U29" s="124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79" priority="45" operator="equal">
      <formula>212030016606640</formula>
    </cfRule>
  </conditionalFormatting>
  <conditionalFormatting sqref="D29 E4:E6 E28:K29">
    <cfRule type="cellIs" dxfId="678" priority="43" operator="equal">
      <formula>$E$4</formula>
    </cfRule>
    <cfRule type="cellIs" dxfId="677" priority="44" operator="equal">
      <formula>2120</formula>
    </cfRule>
  </conditionalFormatting>
  <conditionalFormatting sqref="D29:E29 F4:F6 F28:F29">
    <cfRule type="cellIs" dxfId="676" priority="41" operator="equal">
      <formula>$F$4</formula>
    </cfRule>
    <cfRule type="cellIs" dxfId="675" priority="42" operator="equal">
      <formula>300</formula>
    </cfRule>
  </conditionalFormatting>
  <conditionalFormatting sqref="G4:G6 G28:G29">
    <cfRule type="cellIs" dxfId="674" priority="39" operator="equal">
      <formula>$G$4</formula>
    </cfRule>
    <cfRule type="cellIs" dxfId="673" priority="40" operator="equal">
      <formula>1660</formula>
    </cfRule>
  </conditionalFormatting>
  <conditionalFormatting sqref="H4:H6 H28:H29">
    <cfRule type="cellIs" dxfId="672" priority="37" operator="equal">
      <formula>$H$4</formula>
    </cfRule>
    <cfRule type="cellIs" dxfId="671" priority="38" operator="equal">
      <formula>6640</formula>
    </cfRule>
  </conditionalFormatting>
  <conditionalFormatting sqref="T6:T28 U28">
    <cfRule type="cellIs" dxfId="670" priority="36" operator="lessThan">
      <formula>0</formula>
    </cfRule>
  </conditionalFormatting>
  <conditionalFormatting sqref="T7:T27">
    <cfRule type="cellIs" dxfId="669" priority="33" operator="lessThan">
      <formula>0</formula>
    </cfRule>
    <cfRule type="cellIs" dxfId="668" priority="34" operator="lessThan">
      <formula>0</formula>
    </cfRule>
    <cfRule type="cellIs" dxfId="667" priority="35" operator="lessThan">
      <formula>0</formula>
    </cfRule>
  </conditionalFormatting>
  <conditionalFormatting sqref="E4:E6 E28:K28">
    <cfRule type="cellIs" dxfId="666" priority="32" operator="equal">
      <formula>$E$4</formula>
    </cfRule>
  </conditionalFormatting>
  <conditionalFormatting sqref="D28:D29 D6 D4:M4">
    <cfRule type="cellIs" dxfId="665" priority="31" operator="equal">
      <formula>$D$4</formula>
    </cfRule>
  </conditionalFormatting>
  <conditionalFormatting sqref="I4:I6 I28:I29">
    <cfRule type="cellIs" dxfId="664" priority="30" operator="equal">
      <formula>$I$4</formula>
    </cfRule>
  </conditionalFormatting>
  <conditionalFormatting sqref="J4:J6 J28:J29">
    <cfRule type="cellIs" dxfId="663" priority="29" operator="equal">
      <formula>$J$4</formula>
    </cfRule>
  </conditionalFormatting>
  <conditionalFormatting sqref="K4:K6 K28:K29">
    <cfRule type="cellIs" dxfId="662" priority="28" operator="equal">
      <formula>$K$4</formula>
    </cfRule>
  </conditionalFormatting>
  <conditionalFormatting sqref="M4:M6">
    <cfRule type="cellIs" dxfId="661" priority="27" operator="equal">
      <formula>$L$4</formula>
    </cfRule>
  </conditionalFormatting>
  <conditionalFormatting sqref="T7:T28 U28">
    <cfRule type="cellIs" dxfId="660" priority="24" operator="lessThan">
      <formula>0</formula>
    </cfRule>
    <cfRule type="cellIs" dxfId="659" priority="25" operator="lessThan">
      <formula>0</formula>
    </cfRule>
    <cfRule type="cellIs" dxfId="658" priority="26" operator="lessThan">
      <formula>0</formula>
    </cfRule>
  </conditionalFormatting>
  <conditionalFormatting sqref="D5:K5">
    <cfRule type="cellIs" dxfId="657" priority="23" operator="greaterThan">
      <formula>0</formula>
    </cfRule>
  </conditionalFormatting>
  <conditionalFormatting sqref="T6:T28 U28">
    <cfRule type="cellIs" dxfId="656" priority="22" operator="lessThan">
      <formula>0</formula>
    </cfRule>
  </conditionalFormatting>
  <conditionalFormatting sqref="T7:T27">
    <cfRule type="cellIs" dxfId="655" priority="19" operator="lessThan">
      <formula>0</formula>
    </cfRule>
    <cfRule type="cellIs" dxfId="654" priority="20" operator="lessThan">
      <formula>0</formula>
    </cfRule>
    <cfRule type="cellIs" dxfId="653" priority="21" operator="lessThan">
      <formula>0</formula>
    </cfRule>
  </conditionalFormatting>
  <conditionalFormatting sqref="T7:T28 U28">
    <cfRule type="cellIs" dxfId="652" priority="16" operator="lessThan">
      <formula>0</formula>
    </cfRule>
    <cfRule type="cellIs" dxfId="651" priority="17" operator="lessThan">
      <formula>0</formula>
    </cfRule>
    <cfRule type="cellIs" dxfId="650" priority="18" operator="lessThan">
      <formula>0</formula>
    </cfRule>
  </conditionalFormatting>
  <conditionalFormatting sqref="D5:K5">
    <cfRule type="cellIs" dxfId="649" priority="15" operator="greaterThan">
      <formula>0</formula>
    </cfRule>
  </conditionalFormatting>
  <conditionalFormatting sqref="L4 L6 L28:L29">
    <cfRule type="cellIs" dxfId="648" priority="14" operator="equal">
      <formula>$L$4</formula>
    </cfRule>
  </conditionalFormatting>
  <conditionalFormatting sqref="D7:S7">
    <cfRule type="cellIs" dxfId="647" priority="13" operator="greaterThan">
      <formula>0</formula>
    </cfRule>
  </conditionalFormatting>
  <conditionalFormatting sqref="D9:S9">
    <cfRule type="cellIs" dxfId="646" priority="12" operator="greaterThan">
      <formula>0</formula>
    </cfRule>
  </conditionalFormatting>
  <conditionalFormatting sqref="D11:S11">
    <cfRule type="cellIs" dxfId="645" priority="11" operator="greaterThan">
      <formula>0</formula>
    </cfRule>
  </conditionalFormatting>
  <conditionalFormatting sqref="D13:S13">
    <cfRule type="cellIs" dxfId="644" priority="10" operator="greaterThan">
      <formula>0</formula>
    </cfRule>
  </conditionalFormatting>
  <conditionalFormatting sqref="D15:S15">
    <cfRule type="cellIs" dxfId="643" priority="9" operator="greaterThan">
      <formula>0</formula>
    </cfRule>
  </conditionalFormatting>
  <conditionalFormatting sqref="D17:S17">
    <cfRule type="cellIs" dxfId="642" priority="8" operator="greaterThan">
      <formula>0</formula>
    </cfRule>
  </conditionalFormatting>
  <conditionalFormatting sqref="D19:S19">
    <cfRule type="cellIs" dxfId="641" priority="7" operator="greaterThan">
      <formula>0</formula>
    </cfRule>
  </conditionalFormatting>
  <conditionalFormatting sqref="D21:S21">
    <cfRule type="cellIs" dxfId="640" priority="6" operator="greaterThan">
      <formula>0</formula>
    </cfRule>
  </conditionalFormatting>
  <conditionalFormatting sqref="D23:S23">
    <cfRule type="cellIs" dxfId="639" priority="5" operator="greaterThan">
      <formula>0</formula>
    </cfRule>
  </conditionalFormatting>
  <conditionalFormatting sqref="D25:S25">
    <cfRule type="cellIs" dxfId="638" priority="4" operator="greaterThan">
      <formula>0</formula>
    </cfRule>
  </conditionalFormatting>
  <conditionalFormatting sqref="D27:S27">
    <cfRule type="cellIs" dxfId="637" priority="3" operator="greaterThan">
      <formula>0</formula>
    </cfRule>
  </conditionalFormatting>
  <conditionalFormatting sqref="U6">
    <cfRule type="cellIs" dxfId="636" priority="2" operator="lessThan">
      <formula>0</formula>
    </cfRule>
  </conditionalFormatting>
  <conditionalFormatting sqref="U6">
    <cfRule type="cellIs" dxfId="635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71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34" priority="43" operator="equal">
      <formula>212030016606640</formula>
    </cfRule>
  </conditionalFormatting>
  <conditionalFormatting sqref="D29 E4:E6 E28:K29">
    <cfRule type="cellIs" dxfId="633" priority="41" operator="equal">
      <formula>$E$4</formula>
    </cfRule>
    <cfRule type="cellIs" dxfId="632" priority="42" operator="equal">
      <formula>2120</formula>
    </cfRule>
  </conditionalFormatting>
  <conditionalFormatting sqref="D29:E29 F4:F6 F28:F29">
    <cfRule type="cellIs" dxfId="631" priority="39" operator="equal">
      <formula>$F$4</formula>
    </cfRule>
    <cfRule type="cellIs" dxfId="630" priority="40" operator="equal">
      <formula>300</formula>
    </cfRule>
  </conditionalFormatting>
  <conditionalFormatting sqref="G4:G6 G28:G29">
    <cfRule type="cellIs" dxfId="629" priority="37" operator="equal">
      <formula>$G$4</formula>
    </cfRule>
    <cfRule type="cellIs" dxfId="628" priority="38" operator="equal">
      <formula>1660</formula>
    </cfRule>
  </conditionalFormatting>
  <conditionalFormatting sqref="H4:H6 H28:H29">
    <cfRule type="cellIs" dxfId="627" priority="35" operator="equal">
      <formula>$H$4</formula>
    </cfRule>
    <cfRule type="cellIs" dxfId="626" priority="36" operator="equal">
      <formula>6640</formula>
    </cfRule>
  </conditionalFormatting>
  <conditionalFormatting sqref="T6:T28">
    <cfRule type="cellIs" dxfId="625" priority="34" operator="lessThan">
      <formula>0</formula>
    </cfRule>
  </conditionalFormatting>
  <conditionalFormatting sqref="T7:T27">
    <cfRule type="cellIs" dxfId="624" priority="31" operator="lessThan">
      <formula>0</formula>
    </cfRule>
    <cfRule type="cellIs" dxfId="623" priority="32" operator="lessThan">
      <formula>0</formula>
    </cfRule>
    <cfRule type="cellIs" dxfId="622" priority="33" operator="lessThan">
      <formula>0</formula>
    </cfRule>
  </conditionalFormatting>
  <conditionalFormatting sqref="E4:E6 E28:K28">
    <cfRule type="cellIs" dxfId="621" priority="30" operator="equal">
      <formula>$E$4</formula>
    </cfRule>
  </conditionalFormatting>
  <conditionalFormatting sqref="D28:D29 D6 D4:M4">
    <cfRule type="cellIs" dxfId="620" priority="29" operator="equal">
      <formula>$D$4</formula>
    </cfRule>
  </conditionalFormatting>
  <conditionalFormatting sqref="I4:I6 I28:I29">
    <cfRule type="cellIs" dxfId="619" priority="28" operator="equal">
      <formula>$I$4</formula>
    </cfRule>
  </conditionalFormatting>
  <conditionalFormatting sqref="J4:J6 J28:J29">
    <cfRule type="cellIs" dxfId="618" priority="27" operator="equal">
      <formula>$J$4</formula>
    </cfRule>
  </conditionalFormatting>
  <conditionalFormatting sqref="K4:K6 K28:K29">
    <cfRule type="cellIs" dxfId="617" priority="26" operator="equal">
      <formula>$K$4</formula>
    </cfRule>
  </conditionalFormatting>
  <conditionalFormatting sqref="M4:M6">
    <cfRule type="cellIs" dxfId="616" priority="25" operator="equal">
      <formula>$L$4</formula>
    </cfRule>
  </conditionalFormatting>
  <conditionalFormatting sqref="T7:T28">
    <cfRule type="cellIs" dxfId="615" priority="22" operator="lessThan">
      <formula>0</formula>
    </cfRule>
    <cfRule type="cellIs" dxfId="614" priority="23" operator="lessThan">
      <formula>0</formula>
    </cfRule>
    <cfRule type="cellIs" dxfId="613" priority="24" operator="lessThan">
      <formula>0</formula>
    </cfRule>
  </conditionalFormatting>
  <conditionalFormatting sqref="D5:K5">
    <cfRule type="cellIs" dxfId="612" priority="21" operator="greaterThan">
      <formula>0</formula>
    </cfRule>
  </conditionalFormatting>
  <conditionalFormatting sqref="T6:T28">
    <cfRule type="cellIs" dxfId="611" priority="20" operator="lessThan">
      <formula>0</formula>
    </cfRule>
  </conditionalFormatting>
  <conditionalFormatting sqref="T7:T27">
    <cfRule type="cellIs" dxfId="610" priority="17" operator="lessThan">
      <formula>0</formula>
    </cfRule>
    <cfRule type="cellIs" dxfId="609" priority="18" operator="lessThan">
      <formula>0</formula>
    </cfRule>
    <cfRule type="cellIs" dxfId="608" priority="19" operator="lessThan">
      <formula>0</formula>
    </cfRule>
  </conditionalFormatting>
  <conditionalFormatting sqref="T7:T28">
    <cfRule type="cellIs" dxfId="607" priority="14" operator="lessThan">
      <formula>0</formula>
    </cfRule>
    <cfRule type="cellIs" dxfId="606" priority="15" operator="lessThan">
      <formula>0</formula>
    </cfRule>
    <cfRule type="cellIs" dxfId="605" priority="16" operator="lessThan">
      <formula>0</formula>
    </cfRule>
  </conditionalFormatting>
  <conditionalFormatting sqref="D5:K5">
    <cfRule type="cellIs" dxfId="604" priority="13" operator="greaterThan">
      <formula>0</formula>
    </cfRule>
  </conditionalFormatting>
  <conditionalFormatting sqref="L4 L6 L28:L29">
    <cfRule type="cellIs" dxfId="603" priority="12" operator="equal">
      <formula>$L$4</formula>
    </cfRule>
  </conditionalFormatting>
  <conditionalFormatting sqref="D7:S7">
    <cfRule type="cellIs" dxfId="602" priority="11" operator="greaterThan">
      <formula>0</formula>
    </cfRule>
  </conditionalFormatting>
  <conditionalFormatting sqref="D9:S9">
    <cfRule type="cellIs" dxfId="601" priority="10" operator="greaterThan">
      <formula>0</formula>
    </cfRule>
  </conditionalFormatting>
  <conditionalFormatting sqref="D11:S11">
    <cfRule type="cellIs" dxfId="600" priority="9" operator="greaterThan">
      <formula>0</formula>
    </cfRule>
  </conditionalFormatting>
  <conditionalFormatting sqref="D13:S13">
    <cfRule type="cellIs" dxfId="599" priority="8" operator="greaterThan">
      <formula>0</formula>
    </cfRule>
  </conditionalFormatting>
  <conditionalFormatting sqref="D15:S15">
    <cfRule type="cellIs" dxfId="598" priority="7" operator="greaterThan">
      <formula>0</formula>
    </cfRule>
  </conditionalFormatting>
  <conditionalFormatting sqref="D17:S17">
    <cfRule type="cellIs" dxfId="597" priority="6" operator="greaterThan">
      <formula>0</formula>
    </cfRule>
  </conditionalFormatting>
  <conditionalFormatting sqref="D19:S19">
    <cfRule type="cellIs" dxfId="596" priority="5" operator="greaterThan">
      <formula>0</formula>
    </cfRule>
  </conditionalFormatting>
  <conditionalFormatting sqref="D21:S21">
    <cfRule type="cellIs" dxfId="595" priority="4" operator="greaterThan">
      <formula>0</formula>
    </cfRule>
  </conditionalFormatting>
  <conditionalFormatting sqref="D23:S23">
    <cfRule type="cellIs" dxfId="594" priority="3" operator="greaterThan">
      <formula>0</formula>
    </cfRule>
  </conditionalFormatting>
  <conditionalFormatting sqref="D25:S25">
    <cfRule type="cellIs" dxfId="593" priority="2" operator="greaterThan">
      <formula>0</formula>
    </cfRule>
  </conditionalFormatting>
  <conditionalFormatting sqref="D27:S27">
    <cfRule type="cellIs" dxfId="59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7" activePane="bottomLeft" state="frozen"/>
      <selection pane="bottomLeft" activeCell="D5" sqref="D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48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8" t="s">
        <v>45</v>
      </c>
      <c r="B29" s="109"/>
      <c r="C29" s="110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72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20"/>
      <c r="O5" s="120"/>
      <c r="P5" s="120"/>
      <c r="Q5" s="120"/>
      <c r="R5" s="120"/>
      <c r="S5" s="120"/>
      <c r="T5" s="120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73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8" t="s">
        <v>45</v>
      </c>
      <c r="B29" s="109"/>
      <c r="C29" s="110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91" priority="55" operator="equal">
      <formula>212030016606640</formula>
    </cfRule>
  </conditionalFormatting>
  <conditionalFormatting sqref="D29 E4:E6 E28:K29">
    <cfRule type="cellIs" dxfId="590" priority="53" operator="equal">
      <formula>$E$4</formula>
    </cfRule>
    <cfRule type="cellIs" dxfId="589" priority="54" operator="equal">
      <formula>2120</formula>
    </cfRule>
  </conditionalFormatting>
  <conditionalFormatting sqref="D29:E29 F4:F6 F28:F29">
    <cfRule type="cellIs" dxfId="588" priority="51" operator="equal">
      <formula>$F$4</formula>
    </cfRule>
    <cfRule type="cellIs" dxfId="587" priority="52" operator="equal">
      <formula>300</formula>
    </cfRule>
  </conditionalFormatting>
  <conditionalFormatting sqref="G4:G6 G28:G29">
    <cfRule type="cellIs" dxfId="586" priority="49" operator="equal">
      <formula>$G$4</formula>
    </cfRule>
    <cfRule type="cellIs" dxfId="585" priority="50" operator="equal">
      <formula>1660</formula>
    </cfRule>
  </conditionalFormatting>
  <conditionalFormatting sqref="H4:H6 H28:H29">
    <cfRule type="cellIs" dxfId="584" priority="47" operator="equal">
      <formula>$H$4</formula>
    </cfRule>
    <cfRule type="cellIs" dxfId="583" priority="48" operator="equal">
      <formula>6640</formula>
    </cfRule>
  </conditionalFormatting>
  <conditionalFormatting sqref="T6:T28">
    <cfRule type="cellIs" dxfId="582" priority="46" operator="lessThan">
      <formula>0</formula>
    </cfRule>
  </conditionalFormatting>
  <conditionalFormatting sqref="T7:T27">
    <cfRule type="cellIs" dxfId="581" priority="43" operator="lessThan">
      <formula>0</formula>
    </cfRule>
    <cfRule type="cellIs" dxfId="580" priority="44" operator="lessThan">
      <formula>0</formula>
    </cfRule>
    <cfRule type="cellIs" dxfId="579" priority="45" operator="lessThan">
      <formula>0</formula>
    </cfRule>
  </conditionalFormatting>
  <conditionalFormatting sqref="E4:E6 E28:K28">
    <cfRule type="cellIs" dxfId="578" priority="42" operator="equal">
      <formula>$E$4</formula>
    </cfRule>
  </conditionalFormatting>
  <conditionalFormatting sqref="D28:D29 D6 D4:M4">
    <cfRule type="cellIs" dxfId="577" priority="41" operator="equal">
      <formula>$D$4</formula>
    </cfRule>
  </conditionalFormatting>
  <conditionalFormatting sqref="I4:I5 I28:I29">
    <cfRule type="cellIs" dxfId="576" priority="40" operator="equal">
      <formula>$I$4</formula>
    </cfRule>
  </conditionalFormatting>
  <conditionalFormatting sqref="J4:J5 J28:J29">
    <cfRule type="cellIs" dxfId="575" priority="39" operator="equal">
      <formula>$J$4</formula>
    </cfRule>
  </conditionalFormatting>
  <conditionalFormatting sqref="K4:K5 K28:K29">
    <cfRule type="cellIs" dxfId="574" priority="38" operator="equal">
      <formula>$K$4</formula>
    </cfRule>
  </conditionalFormatting>
  <conditionalFormatting sqref="M4:M6">
    <cfRule type="cellIs" dxfId="573" priority="37" operator="equal">
      <formula>$L$4</formula>
    </cfRule>
  </conditionalFormatting>
  <conditionalFormatting sqref="T7:T28">
    <cfRule type="cellIs" dxfId="572" priority="34" operator="lessThan">
      <formula>0</formula>
    </cfRule>
    <cfRule type="cellIs" dxfId="571" priority="35" operator="lessThan">
      <formula>0</formula>
    </cfRule>
    <cfRule type="cellIs" dxfId="570" priority="36" operator="lessThan">
      <formula>0</formula>
    </cfRule>
  </conditionalFormatting>
  <conditionalFormatting sqref="D5:K5">
    <cfRule type="cellIs" dxfId="569" priority="33" operator="greaterThan">
      <formula>0</formula>
    </cfRule>
  </conditionalFormatting>
  <conditionalFormatting sqref="T6:T28">
    <cfRule type="cellIs" dxfId="568" priority="32" operator="lessThan">
      <formula>0</formula>
    </cfRule>
  </conditionalFormatting>
  <conditionalFormatting sqref="T7:T27">
    <cfRule type="cellIs" dxfId="567" priority="29" operator="lessThan">
      <formula>0</formula>
    </cfRule>
    <cfRule type="cellIs" dxfId="566" priority="30" operator="lessThan">
      <formula>0</formula>
    </cfRule>
    <cfRule type="cellIs" dxfId="565" priority="31" operator="lessThan">
      <formula>0</formula>
    </cfRule>
  </conditionalFormatting>
  <conditionalFormatting sqref="T7:T28">
    <cfRule type="cellIs" dxfId="564" priority="26" operator="lessThan">
      <formula>0</formula>
    </cfRule>
    <cfRule type="cellIs" dxfId="563" priority="27" operator="lessThan">
      <formula>0</formula>
    </cfRule>
    <cfRule type="cellIs" dxfId="562" priority="28" operator="lessThan">
      <formula>0</formula>
    </cfRule>
  </conditionalFormatting>
  <conditionalFormatting sqref="D5:K5">
    <cfRule type="cellIs" dxfId="561" priority="25" operator="greaterThan">
      <formula>0</formula>
    </cfRule>
  </conditionalFormatting>
  <conditionalFormatting sqref="L4 L28:L29">
    <cfRule type="cellIs" dxfId="560" priority="24" operator="equal">
      <formula>$L$4</formula>
    </cfRule>
  </conditionalFormatting>
  <conditionalFormatting sqref="D7:S7">
    <cfRule type="cellIs" dxfId="559" priority="23" operator="greaterThan">
      <formula>0</formula>
    </cfRule>
  </conditionalFormatting>
  <conditionalFormatting sqref="D9:S9">
    <cfRule type="cellIs" dxfId="558" priority="22" operator="greaterThan">
      <formula>0</formula>
    </cfRule>
  </conditionalFormatting>
  <conditionalFormatting sqref="D11:S11">
    <cfRule type="cellIs" dxfId="557" priority="21" operator="greaterThan">
      <formula>0</formula>
    </cfRule>
  </conditionalFormatting>
  <conditionalFormatting sqref="D13:S13">
    <cfRule type="cellIs" dxfId="556" priority="20" operator="greaterThan">
      <formula>0</formula>
    </cfRule>
  </conditionalFormatting>
  <conditionalFormatting sqref="D15:S15">
    <cfRule type="cellIs" dxfId="555" priority="19" operator="greaterThan">
      <formula>0</formula>
    </cfRule>
  </conditionalFormatting>
  <conditionalFormatting sqref="D17:S17">
    <cfRule type="cellIs" dxfId="554" priority="18" operator="greaterThan">
      <formula>0</formula>
    </cfRule>
  </conditionalFormatting>
  <conditionalFormatting sqref="D19:S19">
    <cfRule type="cellIs" dxfId="553" priority="17" operator="greaterThan">
      <formula>0</formula>
    </cfRule>
  </conditionalFormatting>
  <conditionalFormatting sqref="D21:S21">
    <cfRule type="cellIs" dxfId="552" priority="16" operator="greaterThan">
      <formula>0</formula>
    </cfRule>
  </conditionalFormatting>
  <conditionalFormatting sqref="D23:S23">
    <cfRule type="cellIs" dxfId="551" priority="15" operator="greaterThan">
      <formula>0</formula>
    </cfRule>
  </conditionalFormatting>
  <conditionalFormatting sqref="D25:S25">
    <cfRule type="cellIs" dxfId="550" priority="14" operator="greaterThan">
      <formula>0</formula>
    </cfRule>
  </conditionalFormatting>
  <conditionalFormatting sqref="D27:S27">
    <cfRule type="cellIs" dxfId="549" priority="13" operator="greaterThan">
      <formula>0</formula>
    </cfRule>
  </conditionalFormatting>
  <conditionalFormatting sqref="I6">
    <cfRule type="cellIs" dxfId="548" priority="12" operator="equal">
      <formula>212030016606640</formula>
    </cfRule>
  </conditionalFormatting>
  <conditionalFormatting sqref="I6">
    <cfRule type="cellIs" dxfId="547" priority="10" operator="equal">
      <formula>$H$4</formula>
    </cfRule>
    <cfRule type="cellIs" dxfId="546" priority="11" operator="equal">
      <formula>6640</formula>
    </cfRule>
  </conditionalFormatting>
  <conditionalFormatting sqref="J6">
    <cfRule type="cellIs" dxfId="545" priority="9" operator="equal">
      <formula>212030016606640</formula>
    </cfRule>
  </conditionalFormatting>
  <conditionalFormatting sqref="J6">
    <cfRule type="cellIs" dxfId="544" priority="7" operator="equal">
      <formula>$H$4</formula>
    </cfRule>
    <cfRule type="cellIs" dxfId="543" priority="8" operator="equal">
      <formula>6640</formula>
    </cfRule>
  </conditionalFormatting>
  <conditionalFormatting sqref="K6">
    <cfRule type="cellIs" dxfId="542" priority="6" operator="equal">
      <formula>212030016606640</formula>
    </cfRule>
  </conditionalFormatting>
  <conditionalFormatting sqref="K6">
    <cfRule type="cellIs" dxfId="541" priority="4" operator="equal">
      <formula>$H$4</formula>
    </cfRule>
    <cfRule type="cellIs" dxfId="540" priority="5" operator="equal">
      <formula>6640</formula>
    </cfRule>
  </conditionalFormatting>
  <conditionalFormatting sqref="L6">
    <cfRule type="cellIs" dxfId="539" priority="3" operator="equal">
      <formula>212030016606640</formula>
    </cfRule>
  </conditionalFormatting>
  <conditionalFormatting sqref="L6">
    <cfRule type="cellIs" dxfId="538" priority="1" operator="equal">
      <formula>$H$4</formula>
    </cfRule>
    <cfRule type="cellIs" dxfId="537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74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51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6" priority="43" operator="equal">
      <formula>212030016606640</formula>
    </cfRule>
  </conditionalFormatting>
  <conditionalFormatting sqref="D29 E4:E6 E28:K29">
    <cfRule type="cellIs" dxfId="535" priority="41" operator="equal">
      <formula>$E$4</formula>
    </cfRule>
    <cfRule type="cellIs" dxfId="534" priority="42" operator="equal">
      <formula>2120</formula>
    </cfRule>
  </conditionalFormatting>
  <conditionalFormatting sqref="D29:E29 F4:F6 F28:F29">
    <cfRule type="cellIs" dxfId="533" priority="39" operator="equal">
      <formula>$F$4</formula>
    </cfRule>
    <cfRule type="cellIs" dxfId="532" priority="40" operator="equal">
      <formula>300</formula>
    </cfRule>
  </conditionalFormatting>
  <conditionalFormatting sqref="G4:G6 G28:G29">
    <cfRule type="cellIs" dxfId="531" priority="37" operator="equal">
      <formula>$G$4</formula>
    </cfRule>
    <cfRule type="cellIs" dxfId="530" priority="38" operator="equal">
      <formula>1660</formula>
    </cfRule>
  </conditionalFormatting>
  <conditionalFormatting sqref="H4:H6 H28:H29">
    <cfRule type="cellIs" dxfId="529" priority="35" operator="equal">
      <formula>$H$4</formula>
    </cfRule>
    <cfRule type="cellIs" dxfId="528" priority="36" operator="equal">
      <formula>6640</formula>
    </cfRule>
  </conditionalFormatting>
  <conditionalFormatting sqref="T6:T28">
    <cfRule type="cellIs" dxfId="527" priority="34" operator="lessThan">
      <formula>0</formula>
    </cfRule>
  </conditionalFormatting>
  <conditionalFormatting sqref="T7:T27">
    <cfRule type="cellIs" dxfId="526" priority="31" operator="lessThan">
      <formula>0</formula>
    </cfRule>
    <cfRule type="cellIs" dxfId="525" priority="32" operator="lessThan">
      <formula>0</formula>
    </cfRule>
    <cfRule type="cellIs" dxfId="524" priority="33" operator="lessThan">
      <formula>0</formula>
    </cfRule>
  </conditionalFormatting>
  <conditionalFormatting sqref="E4:E6 E28:K28">
    <cfRule type="cellIs" dxfId="523" priority="30" operator="equal">
      <formula>$E$4</formula>
    </cfRule>
  </conditionalFormatting>
  <conditionalFormatting sqref="D28:D29 D6 D4:M4">
    <cfRule type="cellIs" dxfId="522" priority="29" operator="equal">
      <formula>$D$4</formula>
    </cfRule>
  </conditionalFormatting>
  <conditionalFormatting sqref="I4:I6 I28:I29">
    <cfRule type="cellIs" dxfId="521" priority="28" operator="equal">
      <formula>$I$4</formula>
    </cfRule>
  </conditionalFormatting>
  <conditionalFormatting sqref="J4:J6 J28:J29">
    <cfRule type="cellIs" dxfId="520" priority="27" operator="equal">
      <formula>$J$4</formula>
    </cfRule>
  </conditionalFormatting>
  <conditionalFormatting sqref="K4:K6 K28:K29">
    <cfRule type="cellIs" dxfId="519" priority="26" operator="equal">
      <formula>$K$4</formula>
    </cfRule>
  </conditionalFormatting>
  <conditionalFormatting sqref="M4:M6">
    <cfRule type="cellIs" dxfId="518" priority="25" operator="equal">
      <formula>$L$4</formula>
    </cfRule>
  </conditionalFormatting>
  <conditionalFormatting sqref="T7:T28">
    <cfRule type="cellIs" dxfId="517" priority="22" operator="lessThan">
      <formula>0</formula>
    </cfRule>
    <cfRule type="cellIs" dxfId="516" priority="23" operator="lessThan">
      <formula>0</formula>
    </cfRule>
    <cfRule type="cellIs" dxfId="515" priority="24" operator="lessThan">
      <formula>0</formula>
    </cfRule>
  </conditionalFormatting>
  <conditionalFormatting sqref="D5:K5">
    <cfRule type="cellIs" dxfId="514" priority="21" operator="greaterThan">
      <formula>0</formula>
    </cfRule>
  </conditionalFormatting>
  <conditionalFormatting sqref="T6:T28">
    <cfRule type="cellIs" dxfId="513" priority="20" operator="lessThan">
      <formula>0</formula>
    </cfRule>
  </conditionalFormatting>
  <conditionalFormatting sqref="T7:T27">
    <cfRule type="cellIs" dxfId="512" priority="17" operator="lessThan">
      <formula>0</formula>
    </cfRule>
    <cfRule type="cellIs" dxfId="511" priority="18" operator="lessThan">
      <formula>0</formula>
    </cfRule>
    <cfRule type="cellIs" dxfId="510" priority="19" operator="lessThan">
      <formula>0</formula>
    </cfRule>
  </conditionalFormatting>
  <conditionalFormatting sqref="T7:T28">
    <cfRule type="cellIs" dxfId="509" priority="14" operator="lessThan">
      <formula>0</formula>
    </cfRule>
    <cfRule type="cellIs" dxfId="508" priority="15" operator="lessThan">
      <formula>0</formula>
    </cfRule>
    <cfRule type="cellIs" dxfId="507" priority="16" operator="lessThan">
      <formula>0</formula>
    </cfRule>
  </conditionalFormatting>
  <conditionalFormatting sqref="D5:K5">
    <cfRule type="cellIs" dxfId="506" priority="13" operator="greaterThan">
      <formula>0</formula>
    </cfRule>
  </conditionalFormatting>
  <conditionalFormatting sqref="L4 L6 L28:L29">
    <cfRule type="cellIs" dxfId="505" priority="12" operator="equal">
      <formula>$L$4</formula>
    </cfRule>
  </conditionalFormatting>
  <conditionalFormatting sqref="D7:S7">
    <cfRule type="cellIs" dxfId="504" priority="11" operator="greaterThan">
      <formula>0</formula>
    </cfRule>
  </conditionalFormatting>
  <conditionalFormatting sqref="D9:S9">
    <cfRule type="cellIs" dxfId="503" priority="10" operator="greaterThan">
      <formula>0</formula>
    </cfRule>
  </conditionalFormatting>
  <conditionalFormatting sqref="D11:S11">
    <cfRule type="cellIs" dxfId="502" priority="9" operator="greaterThan">
      <formula>0</formula>
    </cfRule>
  </conditionalFormatting>
  <conditionalFormatting sqref="D13:S13">
    <cfRule type="cellIs" dxfId="501" priority="8" operator="greaterThan">
      <formula>0</formula>
    </cfRule>
  </conditionalFormatting>
  <conditionalFormatting sqref="D15:S15">
    <cfRule type="cellIs" dxfId="500" priority="7" operator="greaterThan">
      <formula>0</formula>
    </cfRule>
  </conditionalFormatting>
  <conditionalFormatting sqref="D17:S17">
    <cfRule type="cellIs" dxfId="499" priority="6" operator="greaterThan">
      <formula>0</formula>
    </cfRule>
  </conditionalFormatting>
  <conditionalFormatting sqref="D19:S19">
    <cfRule type="cellIs" dxfId="498" priority="5" operator="greaterThan">
      <formula>0</formula>
    </cfRule>
  </conditionalFormatting>
  <conditionalFormatting sqref="D21:S21">
    <cfRule type="cellIs" dxfId="497" priority="4" operator="greaterThan">
      <formula>0</formula>
    </cfRule>
  </conditionalFormatting>
  <conditionalFormatting sqref="E23:S23">
    <cfRule type="cellIs" dxfId="496" priority="3" operator="greaterThan">
      <formula>0</formula>
    </cfRule>
  </conditionalFormatting>
  <conditionalFormatting sqref="D25:S25">
    <cfRule type="cellIs" dxfId="495" priority="2" operator="greaterThan">
      <formula>0</formula>
    </cfRule>
  </conditionalFormatting>
  <conditionalFormatting sqref="D27:S27">
    <cfRule type="cellIs" dxfId="49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75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3" priority="43" operator="equal">
      <formula>212030016606640</formula>
    </cfRule>
  </conditionalFormatting>
  <conditionalFormatting sqref="D29 E4:E6 E28:K29">
    <cfRule type="cellIs" dxfId="492" priority="41" operator="equal">
      <formula>$E$4</formula>
    </cfRule>
    <cfRule type="cellIs" dxfId="491" priority="42" operator="equal">
      <formula>2120</formula>
    </cfRule>
  </conditionalFormatting>
  <conditionalFormatting sqref="D29:E29 F4:F6 F28:F29">
    <cfRule type="cellIs" dxfId="490" priority="39" operator="equal">
      <formula>$F$4</formula>
    </cfRule>
    <cfRule type="cellIs" dxfId="489" priority="40" operator="equal">
      <formula>300</formula>
    </cfRule>
  </conditionalFormatting>
  <conditionalFormatting sqref="G4:G6 G28:G29">
    <cfRule type="cellIs" dxfId="488" priority="37" operator="equal">
      <formula>$G$4</formula>
    </cfRule>
    <cfRule type="cellIs" dxfId="487" priority="38" operator="equal">
      <formula>1660</formula>
    </cfRule>
  </conditionalFormatting>
  <conditionalFormatting sqref="H4:H6 H28:H29">
    <cfRule type="cellIs" dxfId="486" priority="35" operator="equal">
      <formula>$H$4</formula>
    </cfRule>
    <cfRule type="cellIs" dxfId="485" priority="36" operator="equal">
      <formula>6640</formula>
    </cfRule>
  </conditionalFormatting>
  <conditionalFormatting sqref="T6:T28">
    <cfRule type="cellIs" dxfId="484" priority="34" operator="lessThan">
      <formula>0</formula>
    </cfRule>
  </conditionalFormatting>
  <conditionalFormatting sqref="T7:T27">
    <cfRule type="cellIs" dxfId="483" priority="31" operator="lessThan">
      <formula>0</formula>
    </cfRule>
    <cfRule type="cellIs" dxfId="482" priority="32" operator="lessThan">
      <formula>0</formula>
    </cfRule>
    <cfRule type="cellIs" dxfId="481" priority="33" operator="lessThan">
      <formula>0</formula>
    </cfRule>
  </conditionalFormatting>
  <conditionalFormatting sqref="E4:E6 E28:K28">
    <cfRule type="cellIs" dxfId="480" priority="30" operator="equal">
      <formula>$E$4</formula>
    </cfRule>
  </conditionalFormatting>
  <conditionalFormatting sqref="D28:D29 D6 D4:M4">
    <cfRule type="cellIs" dxfId="479" priority="29" operator="equal">
      <formula>$D$4</formula>
    </cfRule>
  </conditionalFormatting>
  <conditionalFormatting sqref="I4:I6 I28:I29">
    <cfRule type="cellIs" dxfId="478" priority="28" operator="equal">
      <formula>$I$4</formula>
    </cfRule>
  </conditionalFormatting>
  <conditionalFormatting sqref="J4:J6 J28:J29">
    <cfRule type="cellIs" dxfId="477" priority="27" operator="equal">
      <formula>$J$4</formula>
    </cfRule>
  </conditionalFormatting>
  <conditionalFormatting sqref="K4:K6 K28:K29">
    <cfRule type="cellIs" dxfId="476" priority="26" operator="equal">
      <formula>$K$4</formula>
    </cfRule>
  </conditionalFormatting>
  <conditionalFormatting sqref="M4:M6">
    <cfRule type="cellIs" dxfId="475" priority="25" operator="equal">
      <formula>$L$4</formula>
    </cfRule>
  </conditionalFormatting>
  <conditionalFormatting sqref="T7:T28">
    <cfRule type="cellIs" dxfId="474" priority="22" operator="lessThan">
      <formula>0</formula>
    </cfRule>
    <cfRule type="cellIs" dxfId="473" priority="23" operator="lessThan">
      <formula>0</formula>
    </cfRule>
    <cfRule type="cellIs" dxfId="472" priority="24" operator="lessThan">
      <formula>0</formula>
    </cfRule>
  </conditionalFormatting>
  <conditionalFormatting sqref="D5:K5">
    <cfRule type="cellIs" dxfId="471" priority="21" operator="greaterThan">
      <formula>0</formula>
    </cfRule>
  </conditionalFormatting>
  <conditionalFormatting sqref="T6:T28">
    <cfRule type="cellIs" dxfId="470" priority="20" operator="lessThan">
      <formula>0</formula>
    </cfRule>
  </conditionalFormatting>
  <conditionalFormatting sqref="T7:T27">
    <cfRule type="cellIs" dxfId="469" priority="17" operator="lessThan">
      <formula>0</formula>
    </cfRule>
    <cfRule type="cellIs" dxfId="468" priority="18" operator="lessThan">
      <formula>0</formula>
    </cfRule>
    <cfRule type="cellIs" dxfId="467" priority="19" operator="lessThan">
      <formula>0</formula>
    </cfRule>
  </conditionalFormatting>
  <conditionalFormatting sqref="T7:T28">
    <cfRule type="cellIs" dxfId="466" priority="14" operator="lessThan">
      <formula>0</formula>
    </cfRule>
    <cfRule type="cellIs" dxfId="465" priority="15" operator="lessThan">
      <formula>0</formula>
    </cfRule>
    <cfRule type="cellIs" dxfId="464" priority="16" operator="lessThan">
      <formula>0</formula>
    </cfRule>
  </conditionalFormatting>
  <conditionalFormatting sqref="D5:K5">
    <cfRule type="cellIs" dxfId="463" priority="13" operator="greaterThan">
      <formula>0</formula>
    </cfRule>
  </conditionalFormatting>
  <conditionalFormatting sqref="L4 L6 L28:L29">
    <cfRule type="cellIs" dxfId="462" priority="12" operator="equal">
      <formula>$L$4</formula>
    </cfRule>
  </conditionalFormatting>
  <conditionalFormatting sqref="D7:S7">
    <cfRule type="cellIs" dxfId="461" priority="11" operator="greaterThan">
      <formula>0</formula>
    </cfRule>
  </conditionalFormatting>
  <conditionalFormatting sqref="D9:S9">
    <cfRule type="cellIs" dxfId="460" priority="10" operator="greaterThan">
      <formula>0</formula>
    </cfRule>
  </conditionalFormatting>
  <conditionalFormatting sqref="D11:S11">
    <cfRule type="cellIs" dxfId="459" priority="9" operator="greaterThan">
      <formula>0</formula>
    </cfRule>
  </conditionalFormatting>
  <conditionalFormatting sqref="D13:S13">
    <cfRule type="cellIs" dxfId="458" priority="8" operator="greaterThan">
      <formula>0</formula>
    </cfRule>
  </conditionalFormatting>
  <conditionalFormatting sqref="D15:S15">
    <cfRule type="cellIs" dxfId="457" priority="7" operator="greaterThan">
      <formula>0</formula>
    </cfRule>
  </conditionalFormatting>
  <conditionalFormatting sqref="D17:S17">
    <cfRule type="cellIs" dxfId="456" priority="6" operator="greaterThan">
      <formula>0</formula>
    </cfRule>
  </conditionalFormatting>
  <conditionalFormatting sqref="D19:S19">
    <cfRule type="cellIs" dxfId="455" priority="5" operator="greaterThan">
      <formula>0</formula>
    </cfRule>
  </conditionalFormatting>
  <conditionalFormatting sqref="D21:S21">
    <cfRule type="cellIs" dxfId="454" priority="4" operator="greaterThan">
      <formula>0</formula>
    </cfRule>
  </conditionalFormatting>
  <conditionalFormatting sqref="D23:S23">
    <cfRule type="cellIs" dxfId="453" priority="3" operator="greaterThan">
      <formula>0</formula>
    </cfRule>
  </conditionalFormatting>
  <conditionalFormatting sqref="D25:S25">
    <cfRule type="cellIs" dxfId="452" priority="2" operator="greaterThan">
      <formula>0</formula>
    </cfRule>
  </conditionalFormatting>
  <conditionalFormatting sqref="D27:S27">
    <cfRule type="cellIs" dxfId="45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8" t="s">
        <v>45</v>
      </c>
      <c r="B29" s="109"/>
      <c r="C29" s="110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50" priority="43" operator="equal">
      <formula>212030016606640</formula>
    </cfRule>
  </conditionalFormatting>
  <conditionalFormatting sqref="D29 E4:E6 E28:K29">
    <cfRule type="cellIs" dxfId="449" priority="41" operator="equal">
      <formula>$E$4</formula>
    </cfRule>
    <cfRule type="cellIs" dxfId="448" priority="42" operator="equal">
      <formula>2120</formula>
    </cfRule>
  </conditionalFormatting>
  <conditionalFormatting sqref="D29:E29 F4:F6 F28:F29">
    <cfRule type="cellIs" dxfId="447" priority="39" operator="equal">
      <formula>$F$4</formula>
    </cfRule>
    <cfRule type="cellIs" dxfId="446" priority="40" operator="equal">
      <formula>300</formula>
    </cfRule>
  </conditionalFormatting>
  <conditionalFormatting sqref="G4:G6 G28:G29">
    <cfRule type="cellIs" dxfId="445" priority="37" operator="equal">
      <formula>$G$4</formula>
    </cfRule>
    <cfRule type="cellIs" dxfId="444" priority="38" operator="equal">
      <formula>1660</formula>
    </cfRule>
  </conditionalFormatting>
  <conditionalFormatting sqref="H4:H6 H28:H29">
    <cfRule type="cellIs" dxfId="443" priority="35" operator="equal">
      <formula>$H$4</formula>
    </cfRule>
    <cfRule type="cellIs" dxfId="442" priority="36" operator="equal">
      <formula>6640</formula>
    </cfRule>
  </conditionalFormatting>
  <conditionalFormatting sqref="T6:T28">
    <cfRule type="cellIs" dxfId="441" priority="34" operator="lessThan">
      <formula>0</formula>
    </cfRule>
  </conditionalFormatting>
  <conditionalFormatting sqref="T7:T27">
    <cfRule type="cellIs" dxfId="440" priority="31" operator="lessThan">
      <formula>0</formula>
    </cfRule>
    <cfRule type="cellIs" dxfId="439" priority="32" operator="lessThan">
      <formula>0</formula>
    </cfRule>
    <cfRule type="cellIs" dxfId="438" priority="33" operator="lessThan">
      <formula>0</formula>
    </cfRule>
  </conditionalFormatting>
  <conditionalFormatting sqref="E4:E6 E28:K28">
    <cfRule type="cellIs" dxfId="437" priority="30" operator="equal">
      <formula>$E$4</formula>
    </cfRule>
  </conditionalFormatting>
  <conditionalFormatting sqref="D28:D29 D6 D4:M4">
    <cfRule type="cellIs" dxfId="436" priority="29" operator="equal">
      <formula>$D$4</formula>
    </cfRule>
  </conditionalFormatting>
  <conditionalFormatting sqref="I4:I6 I28:I29">
    <cfRule type="cellIs" dxfId="435" priority="28" operator="equal">
      <formula>$I$4</formula>
    </cfRule>
  </conditionalFormatting>
  <conditionalFormatting sqref="J4:J6 J28:J29">
    <cfRule type="cellIs" dxfId="434" priority="27" operator="equal">
      <formula>$J$4</formula>
    </cfRule>
  </conditionalFormatting>
  <conditionalFormatting sqref="K4:K6 K28:K29">
    <cfRule type="cellIs" dxfId="433" priority="26" operator="equal">
      <formula>$K$4</formula>
    </cfRule>
  </conditionalFormatting>
  <conditionalFormatting sqref="M4:M6">
    <cfRule type="cellIs" dxfId="432" priority="25" operator="equal">
      <formula>$L$4</formula>
    </cfRule>
  </conditionalFormatting>
  <conditionalFormatting sqref="T7:T28">
    <cfRule type="cellIs" dxfId="431" priority="22" operator="lessThan">
      <formula>0</formula>
    </cfRule>
    <cfRule type="cellIs" dxfId="430" priority="23" operator="lessThan">
      <formula>0</formula>
    </cfRule>
    <cfRule type="cellIs" dxfId="429" priority="24" operator="lessThan">
      <formula>0</formula>
    </cfRule>
  </conditionalFormatting>
  <conditionalFormatting sqref="D5:K5">
    <cfRule type="cellIs" dxfId="428" priority="21" operator="greaterThan">
      <formula>0</formula>
    </cfRule>
  </conditionalFormatting>
  <conditionalFormatting sqref="T6:T28">
    <cfRule type="cellIs" dxfId="427" priority="20" operator="lessThan">
      <formula>0</formula>
    </cfRule>
  </conditionalFormatting>
  <conditionalFormatting sqref="T7:T27">
    <cfRule type="cellIs" dxfId="426" priority="17" operator="lessThan">
      <formula>0</formula>
    </cfRule>
    <cfRule type="cellIs" dxfId="425" priority="18" operator="lessThan">
      <formula>0</formula>
    </cfRule>
    <cfRule type="cellIs" dxfId="424" priority="19" operator="lessThan">
      <formula>0</formula>
    </cfRule>
  </conditionalFormatting>
  <conditionalFormatting sqref="T7:T28">
    <cfRule type="cellIs" dxfId="423" priority="14" operator="lessThan">
      <formula>0</formula>
    </cfRule>
    <cfRule type="cellIs" dxfId="422" priority="15" operator="lessThan">
      <formula>0</formula>
    </cfRule>
    <cfRule type="cellIs" dxfId="421" priority="16" operator="lessThan">
      <formula>0</formula>
    </cfRule>
  </conditionalFormatting>
  <conditionalFormatting sqref="D5:K5">
    <cfRule type="cellIs" dxfId="420" priority="13" operator="greaterThan">
      <formula>0</formula>
    </cfRule>
  </conditionalFormatting>
  <conditionalFormatting sqref="L4 L6 L28:L29">
    <cfRule type="cellIs" dxfId="419" priority="12" operator="equal">
      <formula>$L$4</formula>
    </cfRule>
  </conditionalFormatting>
  <conditionalFormatting sqref="D7:S7">
    <cfRule type="cellIs" dxfId="418" priority="11" operator="greaterThan">
      <formula>0</formula>
    </cfRule>
  </conditionalFormatting>
  <conditionalFormatting sqref="D9:S9">
    <cfRule type="cellIs" dxfId="417" priority="10" operator="greaterThan">
      <formula>0</formula>
    </cfRule>
  </conditionalFormatting>
  <conditionalFormatting sqref="D11:S11">
    <cfRule type="cellIs" dxfId="416" priority="9" operator="greaterThan">
      <formula>0</formula>
    </cfRule>
  </conditionalFormatting>
  <conditionalFormatting sqref="D13:S13">
    <cfRule type="cellIs" dxfId="415" priority="8" operator="greaterThan">
      <formula>0</formula>
    </cfRule>
  </conditionalFormatting>
  <conditionalFormatting sqref="D15:S15">
    <cfRule type="cellIs" dxfId="414" priority="7" operator="greaterThan">
      <formula>0</formula>
    </cfRule>
  </conditionalFormatting>
  <conditionalFormatting sqref="D17:S17">
    <cfRule type="cellIs" dxfId="413" priority="6" operator="greaterThan">
      <formula>0</formula>
    </cfRule>
  </conditionalFormatting>
  <conditionalFormatting sqref="D19:S19">
    <cfRule type="cellIs" dxfId="412" priority="5" operator="greaterThan">
      <formula>0</formula>
    </cfRule>
  </conditionalFormatting>
  <conditionalFormatting sqref="D21:S21">
    <cfRule type="cellIs" dxfId="411" priority="4" operator="greaterThan">
      <formula>0</formula>
    </cfRule>
  </conditionalFormatting>
  <conditionalFormatting sqref="D23:S23">
    <cfRule type="cellIs" dxfId="410" priority="3" operator="greaterThan">
      <formula>0</formula>
    </cfRule>
  </conditionalFormatting>
  <conditionalFormatting sqref="D25:S25">
    <cfRule type="cellIs" dxfId="409" priority="2" operator="greaterThan">
      <formula>0</formula>
    </cfRule>
  </conditionalFormatting>
  <conditionalFormatting sqref="D27:S27">
    <cfRule type="cellIs" dxfId="40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2" ht="18.75" x14ac:dyDescent="0.25">
      <c r="A3" s="115" t="s">
        <v>77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2" x14ac:dyDescent="0.25">
      <c r="A4" s="119" t="s">
        <v>1</v>
      </c>
      <c r="B4" s="119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21"/>
      <c r="O4" s="122"/>
      <c r="P4" s="122"/>
      <c r="Q4" s="122"/>
      <c r="R4" s="122"/>
      <c r="S4" s="122"/>
      <c r="T4" s="122"/>
      <c r="U4" s="122"/>
      <c r="V4" s="123"/>
    </row>
    <row r="5" spans="1:22" x14ac:dyDescent="0.25">
      <c r="A5" s="119" t="s">
        <v>2</v>
      </c>
      <c r="B5" s="119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78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926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926</v>
      </c>
      <c r="N20" s="24">
        <f t="shared" si="2"/>
        <v>3791</v>
      </c>
      <c r="O20" s="25">
        <f t="shared" si="3"/>
        <v>25.465</v>
      </c>
      <c r="P20" s="26"/>
      <c r="Q20" s="26">
        <v>100</v>
      </c>
      <c r="R20" s="29">
        <f t="shared" si="4"/>
        <v>3665.5349999999999</v>
      </c>
      <c r="S20" s="25">
        <f t="shared" si="5"/>
        <v>8.7970000000000006</v>
      </c>
      <c r="T20" s="55">
        <f t="shared" si="6"/>
        <v>-91.203000000000003</v>
      </c>
      <c r="U20" s="94"/>
      <c r="V20" s="97">
        <f t="shared" si="0"/>
        <v>3665.5349999999999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195325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204425</v>
      </c>
      <c r="N28" s="61">
        <f t="shared" si="8"/>
        <v>221979</v>
      </c>
      <c r="O28" s="62">
        <f t="shared" si="8"/>
        <v>5621.6875</v>
      </c>
      <c r="P28" s="61">
        <f t="shared" si="8"/>
        <v>0</v>
      </c>
      <c r="Q28" s="61">
        <f t="shared" si="8"/>
        <v>1694</v>
      </c>
      <c r="R28" s="61">
        <f t="shared" si="8"/>
        <v>214663.31250000003</v>
      </c>
      <c r="S28" s="61">
        <f t="shared" si="8"/>
        <v>1942.0374999999997</v>
      </c>
      <c r="T28" s="77">
        <f t="shared" si="8"/>
        <v>248.03749999999991</v>
      </c>
      <c r="U28" s="96">
        <f>SUM(U7:U27)</f>
        <v>702</v>
      </c>
      <c r="V28" s="65">
        <f>SUM(V7:V27)</f>
        <v>213961.31250000003</v>
      </c>
    </row>
    <row r="29" spans="1:22" ht="15.75" thickBot="1" x14ac:dyDescent="0.3">
      <c r="A29" s="108" t="s">
        <v>45</v>
      </c>
      <c r="B29" s="109"/>
      <c r="C29" s="110"/>
      <c r="D29" s="48">
        <f>D4+D5-D28</f>
        <v>607002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26"/>
      <c r="N29" s="127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407" priority="61" operator="equal">
      <formula>212030016606640</formula>
    </cfRule>
  </conditionalFormatting>
  <conditionalFormatting sqref="D29 E4:E6 E28:K29">
    <cfRule type="cellIs" dxfId="406" priority="59" operator="equal">
      <formula>$E$4</formula>
    </cfRule>
    <cfRule type="cellIs" dxfId="405" priority="60" operator="equal">
      <formula>2120</formula>
    </cfRule>
  </conditionalFormatting>
  <conditionalFormatting sqref="D29:E29 F4:F6 F28:F29">
    <cfRule type="cellIs" dxfId="404" priority="57" operator="equal">
      <formula>$F$4</formula>
    </cfRule>
    <cfRule type="cellIs" dxfId="403" priority="58" operator="equal">
      <formula>300</formula>
    </cfRule>
  </conditionalFormatting>
  <conditionalFormatting sqref="G4:G6 G28:G29">
    <cfRule type="cellIs" dxfId="402" priority="55" operator="equal">
      <formula>$G$4</formula>
    </cfRule>
    <cfRule type="cellIs" dxfId="401" priority="56" operator="equal">
      <formula>1660</formula>
    </cfRule>
  </conditionalFormatting>
  <conditionalFormatting sqref="H4:H6 H28:H29">
    <cfRule type="cellIs" dxfId="400" priority="53" operator="equal">
      <formula>$H$4</formula>
    </cfRule>
    <cfRule type="cellIs" dxfId="399" priority="54" operator="equal">
      <formula>6640</formula>
    </cfRule>
  </conditionalFormatting>
  <conditionalFormatting sqref="T6:T28">
    <cfRule type="cellIs" dxfId="398" priority="52" operator="lessThan">
      <formula>0</formula>
    </cfRule>
  </conditionalFormatting>
  <conditionalFormatting sqref="T7:T27">
    <cfRule type="cellIs" dxfId="397" priority="49" operator="lessThan">
      <formula>0</formula>
    </cfRule>
    <cfRule type="cellIs" dxfId="396" priority="50" operator="lessThan">
      <formula>0</formula>
    </cfRule>
    <cfRule type="cellIs" dxfId="395" priority="51" operator="lessThan">
      <formula>0</formula>
    </cfRule>
  </conditionalFormatting>
  <conditionalFormatting sqref="E4:E6 E28:K28">
    <cfRule type="cellIs" dxfId="394" priority="48" operator="equal">
      <formula>$E$4</formula>
    </cfRule>
  </conditionalFormatting>
  <conditionalFormatting sqref="D28:D29 D6 D4:M4">
    <cfRule type="cellIs" dxfId="393" priority="47" operator="equal">
      <formula>$D$4</formula>
    </cfRule>
  </conditionalFormatting>
  <conditionalFormatting sqref="I4:I6 I28:I29">
    <cfRule type="cellIs" dxfId="392" priority="46" operator="equal">
      <formula>$I$4</formula>
    </cfRule>
  </conditionalFormatting>
  <conditionalFormatting sqref="J4:J6 J28:J29">
    <cfRule type="cellIs" dxfId="391" priority="45" operator="equal">
      <formula>$J$4</formula>
    </cfRule>
  </conditionalFormatting>
  <conditionalFormatting sqref="K4:K6 K28:K29">
    <cfRule type="cellIs" dxfId="390" priority="44" operator="equal">
      <formula>$K$4</formula>
    </cfRule>
  </conditionalFormatting>
  <conditionalFormatting sqref="M4:M6">
    <cfRule type="cellIs" dxfId="389" priority="43" operator="equal">
      <formula>$L$4</formula>
    </cfRule>
  </conditionalFormatting>
  <conditionalFormatting sqref="T7:T28">
    <cfRule type="cellIs" dxfId="388" priority="40" operator="lessThan">
      <formula>0</formula>
    </cfRule>
    <cfRule type="cellIs" dxfId="387" priority="41" operator="lessThan">
      <formula>0</formula>
    </cfRule>
    <cfRule type="cellIs" dxfId="386" priority="42" operator="lessThan">
      <formula>0</formula>
    </cfRule>
  </conditionalFormatting>
  <conditionalFormatting sqref="D5:K5">
    <cfRule type="cellIs" dxfId="385" priority="39" operator="greaterThan">
      <formula>0</formula>
    </cfRule>
  </conditionalFormatting>
  <conditionalFormatting sqref="T6:T28">
    <cfRule type="cellIs" dxfId="384" priority="38" operator="lessThan">
      <formula>0</formula>
    </cfRule>
  </conditionalFormatting>
  <conditionalFormatting sqref="T7:T27">
    <cfRule type="cellIs" dxfId="383" priority="35" operator="lessThan">
      <formula>0</formula>
    </cfRule>
    <cfRule type="cellIs" dxfId="382" priority="36" operator="lessThan">
      <formula>0</formula>
    </cfRule>
    <cfRule type="cellIs" dxfId="381" priority="37" operator="lessThan">
      <formula>0</formula>
    </cfRule>
  </conditionalFormatting>
  <conditionalFormatting sqref="T7:T28">
    <cfRule type="cellIs" dxfId="380" priority="32" operator="lessThan">
      <formula>0</formula>
    </cfRule>
    <cfRule type="cellIs" dxfId="379" priority="33" operator="lessThan">
      <formula>0</formula>
    </cfRule>
    <cfRule type="cellIs" dxfId="378" priority="34" operator="lessThan">
      <formula>0</formula>
    </cfRule>
  </conditionalFormatting>
  <conditionalFormatting sqref="D5:K5">
    <cfRule type="cellIs" dxfId="377" priority="31" operator="greaterThan">
      <formula>0</formula>
    </cfRule>
  </conditionalFormatting>
  <conditionalFormatting sqref="L4 L6 L28:L29">
    <cfRule type="cellIs" dxfId="376" priority="30" operator="equal">
      <formula>$L$4</formula>
    </cfRule>
  </conditionalFormatting>
  <conditionalFormatting sqref="D7:S7">
    <cfRule type="cellIs" dxfId="375" priority="29" operator="greaterThan">
      <formula>0</formula>
    </cfRule>
  </conditionalFormatting>
  <conditionalFormatting sqref="D9:S9">
    <cfRule type="cellIs" dxfId="374" priority="28" operator="greaterThan">
      <formula>0</formula>
    </cfRule>
  </conditionalFormatting>
  <conditionalFormatting sqref="D11:S11">
    <cfRule type="cellIs" dxfId="373" priority="27" operator="greaterThan">
      <formula>0</formula>
    </cfRule>
  </conditionalFormatting>
  <conditionalFormatting sqref="D13:S13">
    <cfRule type="cellIs" dxfId="372" priority="26" operator="greaterThan">
      <formula>0</formula>
    </cfRule>
  </conditionalFormatting>
  <conditionalFormatting sqref="D15:S15">
    <cfRule type="cellIs" dxfId="371" priority="25" operator="greaterThan">
      <formula>0</formula>
    </cfRule>
  </conditionalFormatting>
  <conditionalFormatting sqref="D17:S17">
    <cfRule type="cellIs" dxfId="370" priority="24" operator="greaterThan">
      <formula>0</formula>
    </cfRule>
  </conditionalFormatting>
  <conditionalFormatting sqref="D19:S19">
    <cfRule type="cellIs" dxfId="369" priority="23" operator="greaterThan">
      <formula>0</formula>
    </cfRule>
  </conditionalFormatting>
  <conditionalFormatting sqref="D21:S21">
    <cfRule type="cellIs" dxfId="368" priority="22" operator="greaterThan">
      <formula>0</formula>
    </cfRule>
  </conditionalFormatting>
  <conditionalFormatting sqref="D23:S23">
    <cfRule type="cellIs" dxfId="367" priority="21" operator="greaterThan">
      <formula>0</formula>
    </cfRule>
  </conditionalFormatting>
  <conditionalFormatting sqref="D25:S25">
    <cfRule type="cellIs" dxfId="366" priority="20" operator="greaterThan">
      <formula>0</formula>
    </cfRule>
  </conditionalFormatting>
  <conditionalFormatting sqref="D27:S27">
    <cfRule type="cellIs" dxfId="365" priority="19" operator="greaterThan">
      <formula>0</formula>
    </cfRule>
  </conditionalFormatting>
  <conditionalFormatting sqref="U6">
    <cfRule type="cellIs" dxfId="364" priority="18" operator="lessThan">
      <formula>0</formula>
    </cfRule>
  </conditionalFormatting>
  <conditionalFormatting sqref="U6">
    <cfRule type="cellIs" dxfId="363" priority="17" operator="lessThan">
      <formula>0</formula>
    </cfRule>
  </conditionalFormatting>
  <conditionalFormatting sqref="U28:V28">
    <cfRule type="cellIs" dxfId="362" priority="16" operator="lessThan">
      <formula>0</formula>
    </cfRule>
  </conditionalFormatting>
  <conditionalFormatting sqref="U28:V28">
    <cfRule type="cellIs" dxfId="361" priority="13" operator="lessThan">
      <formula>0</formula>
    </cfRule>
    <cfRule type="cellIs" dxfId="360" priority="14" operator="lessThan">
      <formula>0</formula>
    </cfRule>
    <cfRule type="cellIs" dxfId="359" priority="15" operator="lessThan">
      <formula>0</formula>
    </cfRule>
  </conditionalFormatting>
  <conditionalFormatting sqref="U28:V28">
    <cfRule type="cellIs" dxfId="358" priority="12" operator="lessThan">
      <formula>0</formula>
    </cfRule>
  </conditionalFormatting>
  <conditionalFormatting sqref="U28:V28">
    <cfRule type="cellIs" dxfId="357" priority="9" operator="lessThan">
      <formula>0</formula>
    </cfRule>
    <cfRule type="cellIs" dxfId="356" priority="10" operator="lessThan">
      <formula>0</formula>
    </cfRule>
    <cfRule type="cellIs" dxfId="355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3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3" ht="18.75" x14ac:dyDescent="0.25">
      <c r="A3" s="115" t="s">
        <v>79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25"/>
      <c r="N3" s="125"/>
      <c r="O3" s="125"/>
      <c r="P3" s="125"/>
      <c r="Q3" s="125"/>
      <c r="R3" s="125"/>
      <c r="S3" s="125"/>
      <c r="T3" s="125"/>
    </row>
    <row r="4" spans="1:23" x14ac:dyDescent="0.25">
      <c r="A4" s="119" t="s">
        <v>1</v>
      </c>
      <c r="B4" s="119"/>
      <c r="C4" s="1"/>
      <c r="D4" s="2">
        <f>'24'!D29</f>
        <v>607002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21"/>
      <c r="O4" s="122"/>
      <c r="P4" s="122"/>
      <c r="Q4" s="122"/>
      <c r="R4" s="122"/>
      <c r="S4" s="122"/>
      <c r="T4" s="122"/>
      <c r="U4" s="122"/>
      <c r="V4" s="123"/>
    </row>
    <row r="5" spans="1:23" x14ac:dyDescent="0.25">
      <c r="A5" s="119" t="s">
        <v>2</v>
      </c>
      <c r="B5" s="11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98" t="s">
        <v>16</v>
      </c>
      <c r="O6" s="17" t="s">
        <v>17</v>
      </c>
      <c r="P6" s="98" t="s">
        <v>18</v>
      </c>
      <c r="Q6" s="98" t="s">
        <v>19</v>
      </c>
      <c r="R6" s="98" t="s">
        <v>20</v>
      </c>
      <c r="S6" s="17" t="s">
        <v>21</v>
      </c>
      <c r="T6" s="18" t="s">
        <v>22</v>
      </c>
      <c r="U6" s="18" t="s">
        <v>78</v>
      </c>
      <c r="V6" s="18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10043</v>
      </c>
      <c r="E7" s="22"/>
      <c r="F7" s="22">
        <v>10</v>
      </c>
      <c r="G7" s="22"/>
      <c r="H7" s="22">
        <v>80</v>
      </c>
      <c r="I7" s="23"/>
      <c r="J7" s="23"/>
      <c r="K7" s="23"/>
      <c r="L7" s="23"/>
      <c r="M7" s="20">
        <f>D7+E7*20+F7*10+G7*9+H7*9</f>
        <v>10863</v>
      </c>
      <c r="N7" s="24">
        <f>D7+E7*20+F7*10+G7*9+H7*9+I7*191+J7*191+K7*182+L7*100</f>
        <v>10863</v>
      </c>
      <c r="O7" s="25">
        <f>M7*2.75%</f>
        <v>298.73250000000002</v>
      </c>
      <c r="P7" s="26"/>
      <c r="Q7" s="26">
        <v>73</v>
      </c>
      <c r="R7" s="29">
        <f>M7-(M7*2.75%)+I7*191+J7*191+K7*182+L7*100-Q7</f>
        <v>10491.2675</v>
      </c>
      <c r="S7" s="25">
        <f>M7*0.95%</f>
        <v>103.1985</v>
      </c>
      <c r="T7" s="27">
        <f>S7-Q7</f>
        <v>30.198499999999996</v>
      </c>
      <c r="U7" s="99"/>
      <c r="V7" s="100">
        <f>R7-U7</f>
        <v>10491.2675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9598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9598</v>
      </c>
      <c r="N8" s="24">
        <f t="shared" ref="N8:N27" si="1">D8+E8*20+F8*10+G8*9+H8*9+I8*191+J8*191+K8*182+L8*100</f>
        <v>9598</v>
      </c>
      <c r="O8" s="25">
        <f t="shared" ref="O8:O27" si="2">M8*2.75%</f>
        <v>263.94499999999999</v>
      </c>
      <c r="P8" s="26"/>
      <c r="Q8" s="26">
        <v>83</v>
      </c>
      <c r="R8" s="29">
        <f t="shared" ref="R8:R27" si="3">M8-(M8*2.75%)+I8*191+J8*191+K8*182+L8*100-Q8</f>
        <v>9251.0550000000003</v>
      </c>
      <c r="S8" s="25">
        <f t="shared" ref="S8:S27" si="4">M8*0.95%</f>
        <v>91.180999999999997</v>
      </c>
      <c r="T8" s="27">
        <f t="shared" ref="T8:T27" si="5">S8-Q8</f>
        <v>8.1809999999999974</v>
      </c>
      <c r="U8" s="99">
        <v>36</v>
      </c>
      <c r="V8" s="100">
        <f t="shared" ref="V8:V27" si="6">R8-U8</f>
        <v>9215.0550000000003</v>
      </c>
      <c r="W8">
        <v>8715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17294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17794</v>
      </c>
      <c r="N9" s="24">
        <f t="shared" si="1"/>
        <v>17794</v>
      </c>
      <c r="O9" s="25">
        <f t="shared" si="2"/>
        <v>489.33499999999998</v>
      </c>
      <c r="P9" s="26"/>
      <c r="Q9" s="26">
        <v>135</v>
      </c>
      <c r="R9" s="29">
        <f t="shared" si="3"/>
        <v>17169.665000000001</v>
      </c>
      <c r="S9" s="25">
        <f t="shared" si="4"/>
        <v>169.04300000000001</v>
      </c>
      <c r="T9" s="27">
        <f t="shared" si="5"/>
        <v>34.043000000000006</v>
      </c>
      <c r="U9" s="99"/>
      <c r="V9" s="100">
        <f t="shared" si="6"/>
        <v>17169.665000000001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7491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7491</v>
      </c>
      <c r="N10" s="24">
        <f t="shared" si="1"/>
        <v>7491</v>
      </c>
      <c r="O10" s="25">
        <f t="shared" si="2"/>
        <v>206.0025</v>
      </c>
      <c r="P10" s="26"/>
      <c r="Q10" s="26">
        <v>29</v>
      </c>
      <c r="R10" s="29">
        <f t="shared" si="3"/>
        <v>7255.9975000000004</v>
      </c>
      <c r="S10" s="25">
        <f t="shared" si="4"/>
        <v>71.164500000000004</v>
      </c>
      <c r="T10" s="27">
        <f t="shared" si="5"/>
        <v>42.164500000000004</v>
      </c>
      <c r="U10" s="99">
        <v>36</v>
      </c>
      <c r="V10" s="100">
        <f t="shared" si="6"/>
        <v>7219.9975000000004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6289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6739</v>
      </c>
      <c r="N11" s="24">
        <f t="shared" si="1"/>
        <v>6739</v>
      </c>
      <c r="O11" s="25">
        <f t="shared" si="2"/>
        <v>185.32249999999999</v>
      </c>
      <c r="P11" s="26"/>
      <c r="Q11" s="26">
        <v>40</v>
      </c>
      <c r="R11" s="29">
        <f t="shared" si="3"/>
        <v>6513.6774999999998</v>
      </c>
      <c r="S11" s="25">
        <f t="shared" si="4"/>
        <v>64.020499999999998</v>
      </c>
      <c r="T11" s="27">
        <f t="shared" si="5"/>
        <v>24.020499999999998</v>
      </c>
      <c r="U11" s="99">
        <v>54</v>
      </c>
      <c r="V11" s="100">
        <f t="shared" si="6"/>
        <v>6459.6774999999998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7231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7231</v>
      </c>
      <c r="N12" s="24">
        <f t="shared" si="1"/>
        <v>7231</v>
      </c>
      <c r="O12" s="25">
        <f t="shared" si="2"/>
        <v>198.85249999999999</v>
      </c>
      <c r="P12" s="26"/>
      <c r="Q12" s="26">
        <v>32</v>
      </c>
      <c r="R12" s="29">
        <f t="shared" si="3"/>
        <v>7000.1475</v>
      </c>
      <c r="S12" s="25">
        <f t="shared" si="4"/>
        <v>68.694500000000005</v>
      </c>
      <c r="T12" s="27">
        <f t="shared" si="5"/>
        <v>36.694500000000005</v>
      </c>
      <c r="U12" s="99"/>
      <c r="V12" s="100">
        <f t="shared" si="6"/>
        <v>7000.1475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7234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7234</v>
      </c>
      <c r="N13" s="24">
        <f t="shared" si="1"/>
        <v>7234</v>
      </c>
      <c r="O13" s="25">
        <f t="shared" si="2"/>
        <v>198.935</v>
      </c>
      <c r="P13" s="26"/>
      <c r="Q13" s="26">
        <v>55</v>
      </c>
      <c r="R13" s="29">
        <f t="shared" si="3"/>
        <v>6980.0649999999996</v>
      </c>
      <c r="S13" s="25">
        <f t="shared" si="4"/>
        <v>68.722999999999999</v>
      </c>
      <c r="T13" s="27">
        <f t="shared" si="5"/>
        <v>13.722999999999999</v>
      </c>
      <c r="U13" s="99"/>
      <c r="V13" s="100">
        <f t="shared" si="6"/>
        <v>6980.0649999999996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  <c r="U14" s="99"/>
      <c r="V14" s="100">
        <f t="shared" si="6"/>
        <v>6998.11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15524</v>
      </c>
      <c r="E15" s="30"/>
      <c r="F15" s="30">
        <v>10</v>
      </c>
      <c r="G15" s="30">
        <v>10</v>
      </c>
      <c r="H15" s="30">
        <v>10</v>
      </c>
      <c r="I15" s="20"/>
      <c r="J15" s="20"/>
      <c r="K15" s="20"/>
      <c r="L15" s="20"/>
      <c r="M15" s="20">
        <f t="shared" si="0"/>
        <v>15804</v>
      </c>
      <c r="N15" s="24">
        <f t="shared" si="1"/>
        <v>15804</v>
      </c>
      <c r="O15" s="25">
        <f t="shared" si="2"/>
        <v>434.61</v>
      </c>
      <c r="P15" s="26"/>
      <c r="Q15" s="26">
        <v>120</v>
      </c>
      <c r="R15" s="29">
        <f t="shared" si="3"/>
        <v>15249.39</v>
      </c>
      <c r="S15" s="25">
        <f t="shared" si="4"/>
        <v>150.13800000000001</v>
      </c>
      <c r="T15" s="27">
        <f t="shared" si="5"/>
        <v>30.138000000000005</v>
      </c>
      <c r="U15" s="99"/>
      <c r="V15" s="100">
        <f t="shared" si="6"/>
        <v>15249.39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22450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22990</v>
      </c>
      <c r="N16" s="24">
        <f t="shared" si="1"/>
        <v>22990</v>
      </c>
      <c r="O16" s="25">
        <f t="shared" si="2"/>
        <v>632.22500000000002</v>
      </c>
      <c r="P16" s="26"/>
      <c r="Q16" s="26">
        <v>109</v>
      </c>
      <c r="R16" s="29">
        <f t="shared" si="3"/>
        <v>22248.775000000001</v>
      </c>
      <c r="S16" s="25">
        <f t="shared" si="4"/>
        <v>218.405</v>
      </c>
      <c r="T16" s="27">
        <f t="shared" si="5"/>
        <v>109.405</v>
      </c>
      <c r="U16" s="99"/>
      <c r="V16" s="100">
        <f t="shared" si="6"/>
        <v>22248.775000000001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6719</v>
      </c>
      <c r="E17" s="30">
        <v>10</v>
      </c>
      <c r="F17" s="30">
        <v>30</v>
      </c>
      <c r="G17" s="30"/>
      <c r="H17" s="30">
        <v>150</v>
      </c>
      <c r="I17" s="20">
        <v>2</v>
      </c>
      <c r="J17" s="20"/>
      <c r="K17" s="20"/>
      <c r="L17" s="20"/>
      <c r="M17" s="20">
        <f t="shared" si="0"/>
        <v>8569</v>
      </c>
      <c r="N17" s="24">
        <f t="shared" si="1"/>
        <v>8951</v>
      </c>
      <c r="O17" s="25">
        <f t="shared" si="2"/>
        <v>235.64750000000001</v>
      </c>
      <c r="P17" s="26"/>
      <c r="Q17" s="26">
        <v>61</v>
      </c>
      <c r="R17" s="29">
        <f t="shared" si="3"/>
        <v>8654.3525000000009</v>
      </c>
      <c r="S17" s="25">
        <f t="shared" si="4"/>
        <v>81.405500000000004</v>
      </c>
      <c r="T17" s="27">
        <f t="shared" si="5"/>
        <v>20.405500000000004</v>
      </c>
      <c r="U17" s="99">
        <v>54</v>
      </c>
      <c r="V17" s="100">
        <f t="shared" si="6"/>
        <v>8600.3525000000009</v>
      </c>
    </row>
    <row r="18" spans="1:22" ht="18.75" x14ac:dyDescent="0.3">
      <c r="A18" s="28">
        <v>12</v>
      </c>
      <c r="B18" s="20">
        <v>1908446145</v>
      </c>
      <c r="C18" s="31" t="s">
        <v>34</v>
      </c>
      <c r="D18" s="29">
        <v>20373</v>
      </c>
      <c r="E18" s="30"/>
      <c r="F18" s="30"/>
      <c r="G18" s="30"/>
      <c r="H18" s="30">
        <v>50</v>
      </c>
      <c r="I18" s="20">
        <v>18</v>
      </c>
      <c r="J18" s="20"/>
      <c r="K18" s="20"/>
      <c r="L18" s="20"/>
      <c r="M18" s="20">
        <f t="shared" si="0"/>
        <v>20823</v>
      </c>
      <c r="N18" s="24">
        <f t="shared" si="1"/>
        <v>24261</v>
      </c>
      <c r="O18" s="25">
        <f t="shared" si="2"/>
        <v>572.63250000000005</v>
      </c>
      <c r="P18" s="26"/>
      <c r="Q18" s="26">
        <v>250</v>
      </c>
      <c r="R18" s="29">
        <f t="shared" si="3"/>
        <v>23438.3675</v>
      </c>
      <c r="S18" s="25">
        <f t="shared" si="4"/>
        <v>197.8185</v>
      </c>
      <c r="T18" s="27">
        <f t="shared" si="5"/>
        <v>-52.1815</v>
      </c>
      <c r="U18" s="99"/>
      <c r="V18" s="100">
        <f t="shared" si="6"/>
        <v>23438.3675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10385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10385</v>
      </c>
      <c r="N19" s="24">
        <f t="shared" si="1"/>
        <v>10385</v>
      </c>
      <c r="O19" s="25">
        <f t="shared" si="2"/>
        <v>285.58749999999998</v>
      </c>
      <c r="P19" s="26"/>
      <c r="Q19" s="26">
        <v>169</v>
      </c>
      <c r="R19" s="29">
        <f t="shared" si="3"/>
        <v>9930.4125000000004</v>
      </c>
      <c r="S19" s="25">
        <f t="shared" si="4"/>
        <v>98.657499999999999</v>
      </c>
      <c r="T19" s="27">
        <f t="shared" si="5"/>
        <v>-70.342500000000001</v>
      </c>
      <c r="U19" s="99"/>
      <c r="V19" s="100">
        <f t="shared" si="6"/>
        <v>9930.4125000000004</v>
      </c>
    </row>
    <row r="20" spans="1:22" ht="18.75" x14ac:dyDescent="0.3">
      <c r="A20" s="28">
        <v>14</v>
      </c>
      <c r="B20" s="20">
        <v>1908446147</v>
      </c>
      <c r="C20" s="20" t="s">
        <v>36</v>
      </c>
      <c r="D20" s="29">
        <v>6684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6684</v>
      </c>
      <c r="N20" s="24">
        <f t="shared" si="1"/>
        <v>7639</v>
      </c>
      <c r="O20" s="25">
        <f t="shared" si="2"/>
        <v>183.81</v>
      </c>
      <c r="P20" s="26"/>
      <c r="Q20" s="26">
        <v>120</v>
      </c>
      <c r="R20" s="29">
        <f t="shared" si="3"/>
        <v>7335.19</v>
      </c>
      <c r="S20" s="25">
        <f t="shared" si="4"/>
        <v>63.497999999999998</v>
      </c>
      <c r="T20" s="27">
        <f t="shared" si="5"/>
        <v>-56.502000000000002</v>
      </c>
      <c r="U20" s="99"/>
      <c r="V20" s="100">
        <f t="shared" si="6"/>
        <v>7335.19</v>
      </c>
    </row>
    <row r="21" spans="1:22" ht="18.75" x14ac:dyDescent="0.3">
      <c r="A21" s="28">
        <v>15</v>
      </c>
      <c r="B21" s="20">
        <v>1908446148</v>
      </c>
      <c r="C21" s="20" t="s">
        <v>37</v>
      </c>
      <c r="D21" s="29">
        <v>7006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7276</v>
      </c>
      <c r="N21" s="24">
        <f t="shared" si="1"/>
        <v>8231</v>
      </c>
      <c r="O21" s="25">
        <f t="shared" si="2"/>
        <v>200.09</v>
      </c>
      <c r="P21" s="26"/>
      <c r="Q21" s="26">
        <v>20</v>
      </c>
      <c r="R21" s="29">
        <f t="shared" si="3"/>
        <v>8010.91</v>
      </c>
      <c r="S21" s="25">
        <f t="shared" si="4"/>
        <v>69.122</v>
      </c>
      <c r="T21" s="27">
        <f t="shared" si="5"/>
        <v>49.122</v>
      </c>
      <c r="U21" s="99"/>
      <c r="V21" s="100">
        <f t="shared" si="6"/>
        <v>8010.91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21669</v>
      </c>
      <c r="E22" s="30">
        <v>90</v>
      </c>
      <c r="F22" s="30">
        <v>180</v>
      </c>
      <c r="G22" s="20"/>
      <c r="H22" s="30">
        <v>400</v>
      </c>
      <c r="I22" s="20">
        <v>20</v>
      </c>
      <c r="J22" s="20"/>
      <c r="K22" s="20"/>
      <c r="L22" s="20"/>
      <c r="M22" s="20">
        <f t="shared" si="0"/>
        <v>28869</v>
      </c>
      <c r="N22" s="24">
        <f t="shared" si="1"/>
        <v>32689</v>
      </c>
      <c r="O22" s="25">
        <f t="shared" si="2"/>
        <v>793.89750000000004</v>
      </c>
      <c r="P22" s="26"/>
      <c r="Q22" s="26">
        <v>150</v>
      </c>
      <c r="R22" s="29">
        <f t="shared" si="3"/>
        <v>31745.102500000001</v>
      </c>
      <c r="S22" s="25">
        <f t="shared" si="4"/>
        <v>274.25549999999998</v>
      </c>
      <c r="T22" s="27">
        <f t="shared" si="5"/>
        <v>124.25549999999998</v>
      </c>
      <c r="U22" s="99"/>
      <c r="V22" s="100">
        <f t="shared" si="6"/>
        <v>31745.102500000001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8377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8377</v>
      </c>
      <c r="N23" s="24">
        <f t="shared" si="1"/>
        <v>12197</v>
      </c>
      <c r="O23" s="25">
        <f t="shared" si="2"/>
        <v>230.36750000000001</v>
      </c>
      <c r="P23" s="26"/>
      <c r="Q23" s="26">
        <v>80</v>
      </c>
      <c r="R23" s="29">
        <f t="shared" si="3"/>
        <v>11886.6325</v>
      </c>
      <c r="S23" s="25">
        <f t="shared" si="4"/>
        <v>79.581499999999991</v>
      </c>
      <c r="T23" s="27">
        <f t="shared" si="5"/>
        <v>-0.41850000000000875</v>
      </c>
      <c r="U23" s="99"/>
      <c r="V23" s="100">
        <f t="shared" si="6"/>
        <v>11886.6325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21480</v>
      </c>
      <c r="E24" s="30">
        <v>30</v>
      </c>
      <c r="F24" s="30">
        <v>100</v>
      </c>
      <c r="G24" s="30"/>
      <c r="H24" s="30">
        <v>100</v>
      </c>
      <c r="I24" s="20">
        <v>10</v>
      </c>
      <c r="J24" s="20"/>
      <c r="K24" s="20"/>
      <c r="L24" s="20"/>
      <c r="M24" s="20">
        <f t="shared" si="0"/>
        <v>23980</v>
      </c>
      <c r="N24" s="24">
        <f t="shared" si="1"/>
        <v>25890</v>
      </c>
      <c r="O24" s="25">
        <f t="shared" si="2"/>
        <v>659.45</v>
      </c>
      <c r="P24" s="26"/>
      <c r="Q24" s="26">
        <v>125</v>
      </c>
      <c r="R24" s="29">
        <f t="shared" si="3"/>
        <v>25105.55</v>
      </c>
      <c r="S24" s="25">
        <f t="shared" si="4"/>
        <v>227.81</v>
      </c>
      <c r="T24" s="27">
        <f t="shared" si="5"/>
        <v>102.81</v>
      </c>
      <c r="U24" s="99"/>
      <c r="V24" s="100">
        <f t="shared" si="6"/>
        <v>25105.55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6274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6274</v>
      </c>
      <c r="N25" s="24">
        <f t="shared" si="1"/>
        <v>6274</v>
      </c>
      <c r="O25" s="25">
        <f t="shared" si="2"/>
        <v>172.535</v>
      </c>
      <c r="P25" s="26"/>
      <c r="Q25" s="26">
        <v>50</v>
      </c>
      <c r="R25" s="29">
        <f t="shared" si="3"/>
        <v>6051.4650000000001</v>
      </c>
      <c r="S25" s="25">
        <f t="shared" si="4"/>
        <v>59.603000000000002</v>
      </c>
      <c r="T25" s="27">
        <f t="shared" si="5"/>
        <v>9.6030000000000015</v>
      </c>
      <c r="U25" s="99"/>
      <c r="V25" s="100">
        <f t="shared" si="6"/>
        <v>6051.4650000000001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5356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5356</v>
      </c>
      <c r="N26" s="24">
        <f t="shared" si="1"/>
        <v>5356</v>
      </c>
      <c r="O26" s="25">
        <f t="shared" si="2"/>
        <v>147.29</v>
      </c>
      <c r="P26" s="26"/>
      <c r="Q26" s="26">
        <v>59</v>
      </c>
      <c r="R26" s="29">
        <f t="shared" si="3"/>
        <v>5149.71</v>
      </c>
      <c r="S26" s="25">
        <f t="shared" si="4"/>
        <v>50.881999999999998</v>
      </c>
      <c r="T26" s="27">
        <f t="shared" si="5"/>
        <v>-8.1180000000000021</v>
      </c>
      <c r="U26" s="99"/>
      <c r="V26" s="100">
        <f t="shared" si="6"/>
        <v>5149.71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9563</v>
      </c>
      <c r="E27" s="38"/>
      <c r="F27" s="39"/>
      <c r="G27" s="39"/>
      <c r="H27" s="39"/>
      <c r="I27" s="31"/>
      <c r="J27" s="31"/>
      <c r="K27" s="31">
        <v>5</v>
      </c>
      <c r="L27" s="31"/>
      <c r="M27" s="20">
        <f t="shared" si="0"/>
        <v>9563</v>
      </c>
      <c r="N27" s="24">
        <f t="shared" si="1"/>
        <v>10473</v>
      </c>
      <c r="O27" s="25">
        <f t="shared" si="2"/>
        <v>262.98250000000002</v>
      </c>
      <c r="P27" s="26"/>
      <c r="Q27" s="26">
        <v>100</v>
      </c>
      <c r="R27" s="29">
        <f t="shared" si="3"/>
        <v>10110.0175</v>
      </c>
      <c r="S27" s="25">
        <f t="shared" si="4"/>
        <v>90.848500000000001</v>
      </c>
      <c r="T27" s="27">
        <f t="shared" si="5"/>
        <v>-9.1514999999999986</v>
      </c>
      <c r="U27" s="99"/>
      <c r="V27" s="100">
        <f t="shared" si="6"/>
        <v>10110.0175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234236</v>
      </c>
      <c r="E28" s="45">
        <f t="shared" si="7"/>
        <v>130</v>
      </c>
      <c r="F28" s="45">
        <f t="shared" ref="F28:V28" si="8">SUM(F7:F27)</f>
        <v>380</v>
      </c>
      <c r="G28" s="45">
        <f t="shared" si="8"/>
        <v>10</v>
      </c>
      <c r="H28" s="45">
        <f t="shared" si="8"/>
        <v>930</v>
      </c>
      <c r="I28" s="45">
        <f t="shared" si="8"/>
        <v>80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5">
        <f t="shared" si="8"/>
        <v>249096</v>
      </c>
      <c r="N28" s="65">
        <f t="shared" si="8"/>
        <v>265286</v>
      </c>
      <c r="O28" s="66">
        <f t="shared" si="8"/>
        <v>6850.14</v>
      </c>
      <c r="P28" s="65">
        <f t="shared" si="8"/>
        <v>0</v>
      </c>
      <c r="Q28" s="65">
        <f t="shared" si="8"/>
        <v>1860</v>
      </c>
      <c r="R28" s="65">
        <f t="shared" si="8"/>
        <v>256575.86</v>
      </c>
      <c r="S28" s="65">
        <f t="shared" si="8"/>
        <v>2366.4120000000003</v>
      </c>
      <c r="T28" s="65">
        <f t="shared" si="8"/>
        <v>506.41199999999998</v>
      </c>
      <c r="U28" s="65">
        <f t="shared" si="8"/>
        <v>180</v>
      </c>
      <c r="V28" s="65">
        <f t="shared" si="8"/>
        <v>256395.86</v>
      </c>
    </row>
    <row r="29" spans="1:22" ht="15.75" thickBot="1" x14ac:dyDescent="0.3">
      <c r="A29" s="108" t="s">
        <v>45</v>
      </c>
      <c r="B29" s="109"/>
      <c r="C29" s="110"/>
      <c r="D29" s="48">
        <f>D4+D5-D28</f>
        <v>684454</v>
      </c>
      <c r="E29" s="48">
        <f t="shared" ref="E29:L29" si="9">E4+E5-E28</f>
        <v>8090</v>
      </c>
      <c r="F29" s="48">
        <f t="shared" si="9"/>
        <v>14280</v>
      </c>
      <c r="G29" s="48">
        <f t="shared" si="9"/>
        <v>160</v>
      </c>
      <c r="H29" s="48">
        <f t="shared" si="9"/>
        <v>33240</v>
      </c>
      <c r="I29" s="48">
        <f t="shared" si="9"/>
        <v>1156</v>
      </c>
      <c r="J29" s="48">
        <f t="shared" si="9"/>
        <v>680</v>
      </c>
      <c r="K29" s="48">
        <f t="shared" si="9"/>
        <v>482</v>
      </c>
      <c r="L29" s="48">
        <f t="shared" si="9"/>
        <v>5</v>
      </c>
      <c r="M29" s="126"/>
      <c r="N29" s="127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54" priority="47" operator="equal">
      <formula>212030016606640</formula>
    </cfRule>
  </conditionalFormatting>
  <conditionalFormatting sqref="D29 E4:E6 E28:K29">
    <cfRule type="cellIs" dxfId="353" priority="45" operator="equal">
      <formula>$E$4</formula>
    </cfRule>
    <cfRule type="cellIs" dxfId="352" priority="46" operator="equal">
      <formula>2120</formula>
    </cfRule>
  </conditionalFormatting>
  <conditionalFormatting sqref="D29:E29 F4:F6 F28:F29">
    <cfRule type="cellIs" dxfId="351" priority="43" operator="equal">
      <formula>$F$4</formula>
    </cfRule>
    <cfRule type="cellIs" dxfId="350" priority="44" operator="equal">
      <formula>300</formula>
    </cfRule>
  </conditionalFormatting>
  <conditionalFormatting sqref="G4:G6 G28:G29">
    <cfRule type="cellIs" dxfId="349" priority="41" operator="equal">
      <formula>$G$4</formula>
    </cfRule>
    <cfRule type="cellIs" dxfId="348" priority="42" operator="equal">
      <formula>1660</formula>
    </cfRule>
  </conditionalFormatting>
  <conditionalFormatting sqref="H4:H6 H28:H29">
    <cfRule type="cellIs" dxfId="347" priority="39" operator="equal">
      <formula>$H$4</formula>
    </cfRule>
    <cfRule type="cellIs" dxfId="346" priority="40" operator="equal">
      <formula>6640</formula>
    </cfRule>
  </conditionalFormatting>
  <conditionalFormatting sqref="T6:T28 U28:V28">
    <cfRule type="cellIs" dxfId="345" priority="38" operator="lessThan">
      <formula>0</formula>
    </cfRule>
  </conditionalFormatting>
  <conditionalFormatting sqref="T7:T27">
    <cfRule type="cellIs" dxfId="344" priority="35" operator="lessThan">
      <formula>0</formula>
    </cfRule>
    <cfRule type="cellIs" dxfId="343" priority="36" operator="lessThan">
      <formula>0</formula>
    </cfRule>
    <cfRule type="cellIs" dxfId="342" priority="37" operator="lessThan">
      <formula>0</formula>
    </cfRule>
  </conditionalFormatting>
  <conditionalFormatting sqref="E4:E6 E28:K28">
    <cfRule type="cellIs" dxfId="341" priority="34" operator="equal">
      <formula>$E$4</formula>
    </cfRule>
  </conditionalFormatting>
  <conditionalFormatting sqref="D28:D29 D6 D4:M4">
    <cfRule type="cellIs" dxfId="340" priority="33" operator="equal">
      <formula>$D$4</formula>
    </cfRule>
  </conditionalFormatting>
  <conditionalFormatting sqref="I4:I6 I28:I29">
    <cfRule type="cellIs" dxfId="339" priority="32" operator="equal">
      <formula>$I$4</formula>
    </cfRule>
  </conditionalFormatting>
  <conditionalFormatting sqref="J4:J6 J28:J29">
    <cfRule type="cellIs" dxfId="338" priority="31" operator="equal">
      <formula>$J$4</formula>
    </cfRule>
  </conditionalFormatting>
  <conditionalFormatting sqref="K4:K6 K28:K29">
    <cfRule type="cellIs" dxfId="337" priority="30" operator="equal">
      <formula>$K$4</formula>
    </cfRule>
  </conditionalFormatting>
  <conditionalFormatting sqref="M4:M6">
    <cfRule type="cellIs" dxfId="336" priority="29" operator="equal">
      <formula>$L$4</formula>
    </cfRule>
  </conditionalFormatting>
  <conditionalFormatting sqref="T7:T28 U28:V28">
    <cfRule type="cellIs" dxfId="335" priority="26" operator="lessThan">
      <formula>0</formula>
    </cfRule>
    <cfRule type="cellIs" dxfId="334" priority="27" operator="lessThan">
      <formula>0</formula>
    </cfRule>
    <cfRule type="cellIs" dxfId="333" priority="28" operator="lessThan">
      <formula>0</formula>
    </cfRule>
  </conditionalFormatting>
  <conditionalFormatting sqref="D5:K5">
    <cfRule type="cellIs" dxfId="332" priority="25" operator="greaterThan">
      <formula>0</formula>
    </cfRule>
  </conditionalFormatting>
  <conditionalFormatting sqref="T6:T28 U28:V28">
    <cfRule type="cellIs" dxfId="331" priority="24" operator="lessThan">
      <formula>0</formula>
    </cfRule>
  </conditionalFormatting>
  <conditionalFormatting sqref="T7:T27">
    <cfRule type="cellIs" dxfId="330" priority="21" operator="lessThan">
      <formula>0</formula>
    </cfRule>
    <cfRule type="cellIs" dxfId="329" priority="22" operator="lessThan">
      <formula>0</formula>
    </cfRule>
    <cfRule type="cellIs" dxfId="328" priority="23" operator="lessThan">
      <formula>0</formula>
    </cfRule>
  </conditionalFormatting>
  <conditionalFormatting sqref="T7:T28 U28:V28">
    <cfRule type="cellIs" dxfId="327" priority="18" operator="lessThan">
      <formula>0</formula>
    </cfRule>
    <cfRule type="cellIs" dxfId="326" priority="19" operator="lessThan">
      <formula>0</formula>
    </cfRule>
    <cfRule type="cellIs" dxfId="325" priority="20" operator="lessThan">
      <formula>0</formula>
    </cfRule>
  </conditionalFormatting>
  <conditionalFormatting sqref="D5:K5">
    <cfRule type="cellIs" dxfId="324" priority="17" operator="greaterThan">
      <formula>0</formula>
    </cfRule>
  </conditionalFormatting>
  <conditionalFormatting sqref="L4 L6 L28:L29">
    <cfRule type="cellIs" dxfId="323" priority="16" operator="equal">
      <formula>$L$4</formula>
    </cfRule>
  </conditionalFormatting>
  <conditionalFormatting sqref="D7:S7">
    <cfRule type="cellIs" dxfId="322" priority="15" operator="greaterThan">
      <formula>0</formula>
    </cfRule>
  </conditionalFormatting>
  <conditionalFormatting sqref="D9:S9">
    <cfRule type="cellIs" dxfId="321" priority="14" operator="greaterThan">
      <formula>0</formula>
    </cfRule>
  </conditionalFormatting>
  <conditionalFormatting sqref="D11:S11">
    <cfRule type="cellIs" dxfId="320" priority="13" operator="greaterThan">
      <formula>0</formula>
    </cfRule>
  </conditionalFormatting>
  <conditionalFormatting sqref="D13:S13">
    <cfRule type="cellIs" dxfId="319" priority="12" operator="greaterThan">
      <formula>0</formula>
    </cfRule>
  </conditionalFormatting>
  <conditionalFormatting sqref="D15:S15">
    <cfRule type="cellIs" dxfId="318" priority="11" operator="greaterThan">
      <formula>0</formula>
    </cfRule>
  </conditionalFormatting>
  <conditionalFormatting sqref="D17:S17">
    <cfRule type="cellIs" dxfId="317" priority="10" operator="greaterThan">
      <formula>0</formula>
    </cfRule>
  </conditionalFormatting>
  <conditionalFormatting sqref="D19:S19">
    <cfRule type="cellIs" dxfId="316" priority="9" operator="greaterThan">
      <formula>0</formula>
    </cfRule>
  </conditionalFormatting>
  <conditionalFormatting sqref="D21:S21">
    <cfRule type="cellIs" dxfId="315" priority="8" operator="greaterThan">
      <formula>0</formula>
    </cfRule>
  </conditionalFormatting>
  <conditionalFormatting sqref="D23:S23">
    <cfRule type="cellIs" dxfId="314" priority="7" operator="greaterThan">
      <formula>0</formula>
    </cfRule>
  </conditionalFormatting>
  <conditionalFormatting sqref="D25:S25">
    <cfRule type="cellIs" dxfId="313" priority="6" operator="greaterThan">
      <formula>0</formula>
    </cfRule>
  </conditionalFormatting>
  <conditionalFormatting sqref="D27:S27">
    <cfRule type="cellIs" dxfId="312" priority="5" operator="greaterThan">
      <formula>0</formula>
    </cfRule>
  </conditionalFormatting>
  <conditionalFormatting sqref="U6">
    <cfRule type="cellIs" dxfId="311" priority="4" operator="lessThan">
      <formula>0</formula>
    </cfRule>
  </conditionalFormatting>
  <conditionalFormatting sqref="U6">
    <cfRule type="cellIs" dxfId="310" priority="3" operator="lessThan">
      <formula>0</formula>
    </cfRule>
  </conditionalFormatting>
  <conditionalFormatting sqref="V6">
    <cfRule type="cellIs" dxfId="309" priority="2" operator="lessThan">
      <formula>0</formula>
    </cfRule>
  </conditionalFormatting>
  <conditionalFormatting sqref="V6">
    <cfRule type="cellIs" dxfId="30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'25'!D29</f>
        <v>684454</v>
      </c>
      <c r="E4" s="2">
        <f>'25'!E29</f>
        <v>8090</v>
      </c>
      <c r="F4" s="2">
        <f>'25'!F29</f>
        <v>14280</v>
      </c>
      <c r="G4" s="2">
        <f>'25'!G29</f>
        <v>160</v>
      </c>
      <c r="H4" s="2">
        <f>'25'!H29</f>
        <v>33240</v>
      </c>
      <c r="I4" s="2">
        <f>'25'!I29</f>
        <v>1156</v>
      </c>
      <c r="J4" s="2">
        <f>'25'!J29</f>
        <v>680</v>
      </c>
      <c r="K4" s="2">
        <f>'25'!K29</f>
        <v>482</v>
      </c>
      <c r="L4" s="2">
        <f>'25'!L29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684454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7" priority="43" operator="equal">
      <formula>212030016606640</formula>
    </cfRule>
  </conditionalFormatting>
  <conditionalFormatting sqref="D29 E4:E6 E28:K29">
    <cfRule type="cellIs" dxfId="306" priority="41" operator="equal">
      <formula>$E$4</formula>
    </cfRule>
    <cfRule type="cellIs" dxfId="305" priority="42" operator="equal">
      <formula>2120</formula>
    </cfRule>
  </conditionalFormatting>
  <conditionalFormatting sqref="D29:E29 F4:F6 F28:F29">
    <cfRule type="cellIs" dxfId="304" priority="39" operator="equal">
      <formula>$F$4</formula>
    </cfRule>
    <cfRule type="cellIs" dxfId="303" priority="40" operator="equal">
      <formula>300</formula>
    </cfRule>
  </conditionalFormatting>
  <conditionalFormatting sqref="G4:G6 G28:G29">
    <cfRule type="cellIs" dxfId="302" priority="37" operator="equal">
      <formula>$G$4</formula>
    </cfRule>
    <cfRule type="cellIs" dxfId="301" priority="38" operator="equal">
      <formula>1660</formula>
    </cfRule>
  </conditionalFormatting>
  <conditionalFormatting sqref="H4:H6 H28:H29">
    <cfRule type="cellIs" dxfId="300" priority="35" operator="equal">
      <formula>$H$4</formula>
    </cfRule>
    <cfRule type="cellIs" dxfId="299" priority="36" operator="equal">
      <formula>6640</formula>
    </cfRule>
  </conditionalFormatting>
  <conditionalFormatting sqref="T6:T28">
    <cfRule type="cellIs" dxfId="298" priority="34" operator="lessThan">
      <formula>0</formula>
    </cfRule>
  </conditionalFormatting>
  <conditionalFormatting sqref="T7:T27">
    <cfRule type="cellIs" dxfId="297" priority="31" operator="lessThan">
      <formula>0</formula>
    </cfRule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E4:E6 E28:K28">
    <cfRule type="cellIs" dxfId="294" priority="30" operator="equal">
      <formula>$E$4</formula>
    </cfRule>
  </conditionalFormatting>
  <conditionalFormatting sqref="D28:D29 D6 D4:M4">
    <cfRule type="cellIs" dxfId="293" priority="29" operator="equal">
      <formula>$D$4</formula>
    </cfRule>
  </conditionalFormatting>
  <conditionalFormatting sqref="I4:I6 I28:I29">
    <cfRule type="cellIs" dxfId="292" priority="28" operator="equal">
      <formula>$I$4</formula>
    </cfRule>
  </conditionalFormatting>
  <conditionalFormatting sqref="J4:J6 J28:J29">
    <cfRule type="cellIs" dxfId="291" priority="27" operator="equal">
      <formula>$J$4</formula>
    </cfRule>
  </conditionalFormatting>
  <conditionalFormatting sqref="K4:K6 K28:K29">
    <cfRule type="cellIs" dxfId="290" priority="26" operator="equal">
      <formula>$K$4</formula>
    </cfRule>
  </conditionalFormatting>
  <conditionalFormatting sqref="M4:M6">
    <cfRule type="cellIs" dxfId="289" priority="25" operator="equal">
      <formula>$L$4</formula>
    </cfRule>
  </conditionalFormatting>
  <conditionalFormatting sqref="T7:T28">
    <cfRule type="cellIs" dxfId="288" priority="22" operator="lessThan">
      <formula>0</formula>
    </cfRule>
    <cfRule type="cellIs" dxfId="287" priority="23" operator="lessThan">
      <formula>0</formula>
    </cfRule>
    <cfRule type="cellIs" dxfId="286" priority="24" operator="lessThan">
      <formula>0</formula>
    </cfRule>
  </conditionalFormatting>
  <conditionalFormatting sqref="D5:K5">
    <cfRule type="cellIs" dxfId="285" priority="21" operator="greaterThan">
      <formula>0</formula>
    </cfRule>
  </conditionalFormatting>
  <conditionalFormatting sqref="T6:T28">
    <cfRule type="cellIs" dxfId="284" priority="20" operator="lessThan">
      <formula>0</formula>
    </cfRule>
  </conditionalFormatting>
  <conditionalFormatting sqref="T7:T27">
    <cfRule type="cellIs" dxfId="283" priority="17" operator="lessThan">
      <formula>0</formula>
    </cfRule>
    <cfRule type="cellIs" dxfId="282" priority="18" operator="lessThan">
      <formula>0</formula>
    </cfRule>
    <cfRule type="cellIs" dxfId="281" priority="19" operator="lessThan">
      <formula>0</formula>
    </cfRule>
  </conditionalFormatting>
  <conditionalFormatting sqref="T7:T28">
    <cfRule type="cellIs" dxfId="280" priority="14" operator="lessThan">
      <formula>0</formula>
    </cfRule>
    <cfRule type="cellIs" dxfId="279" priority="15" operator="lessThan">
      <formula>0</formula>
    </cfRule>
    <cfRule type="cellIs" dxfId="278" priority="16" operator="lessThan">
      <formula>0</formula>
    </cfRule>
  </conditionalFormatting>
  <conditionalFormatting sqref="D5:K5">
    <cfRule type="cellIs" dxfId="277" priority="13" operator="greaterThan">
      <formula>0</formula>
    </cfRule>
  </conditionalFormatting>
  <conditionalFormatting sqref="L4 L6 L28:L29">
    <cfRule type="cellIs" dxfId="276" priority="12" operator="equal">
      <formula>$L$4</formula>
    </cfRule>
  </conditionalFormatting>
  <conditionalFormatting sqref="D7:S7">
    <cfRule type="cellIs" dxfId="275" priority="11" operator="greaterThan">
      <formula>0</formula>
    </cfRule>
  </conditionalFormatting>
  <conditionalFormatting sqref="D9:S9">
    <cfRule type="cellIs" dxfId="274" priority="10" operator="greaterThan">
      <formula>0</formula>
    </cfRule>
  </conditionalFormatting>
  <conditionalFormatting sqref="D11:S11">
    <cfRule type="cellIs" dxfId="273" priority="9" operator="greaterThan">
      <formula>0</formula>
    </cfRule>
  </conditionalFormatting>
  <conditionalFormatting sqref="D13:S13">
    <cfRule type="cellIs" dxfId="272" priority="8" operator="greaterThan">
      <formula>0</formula>
    </cfRule>
  </conditionalFormatting>
  <conditionalFormatting sqref="D15:S15">
    <cfRule type="cellIs" dxfId="271" priority="7" operator="greaterThan">
      <formula>0</formula>
    </cfRule>
  </conditionalFormatting>
  <conditionalFormatting sqref="D17:S17">
    <cfRule type="cellIs" dxfId="270" priority="6" operator="greaterThan">
      <formula>0</formula>
    </cfRule>
  </conditionalFormatting>
  <conditionalFormatting sqref="D19:S19">
    <cfRule type="cellIs" dxfId="269" priority="5" operator="greaterThan">
      <formula>0</formula>
    </cfRule>
  </conditionalFormatting>
  <conditionalFormatting sqref="D21:S21">
    <cfRule type="cellIs" dxfId="268" priority="4" operator="greaterThan">
      <formula>0</formula>
    </cfRule>
  </conditionalFormatting>
  <conditionalFormatting sqref="D23:S23">
    <cfRule type="cellIs" dxfId="267" priority="3" operator="greaterThan">
      <formula>0</formula>
    </cfRule>
  </conditionalFormatting>
  <conditionalFormatting sqref="D25:S25">
    <cfRule type="cellIs" dxfId="266" priority="2" operator="greaterThan">
      <formula>0</formula>
    </cfRule>
  </conditionalFormatting>
  <conditionalFormatting sqref="D27:S27">
    <cfRule type="cellIs" dxfId="265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80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'26'!D29</f>
        <v>684454</v>
      </c>
      <c r="E4" s="2">
        <f>'26'!E29</f>
        <v>8090</v>
      </c>
      <c r="F4" s="2">
        <f>'26'!F29</f>
        <v>14280</v>
      </c>
      <c r="G4" s="2">
        <f>'26'!G29</f>
        <v>160</v>
      </c>
      <c r="H4" s="2">
        <f>'26'!H29</f>
        <v>33240</v>
      </c>
      <c r="I4" s="2">
        <f>'26'!I29</f>
        <v>1156</v>
      </c>
      <c r="J4" s="2">
        <f>'26'!J29</f>
        <v>680</v>
      </c>
      <c r="K4" s="2">
        <f>'26'!K29</f>
        <v>482</v>
      </c>
      <c r="L4" s="2">
        <f>'26'!L29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10419</v>
      </c>
      <c r="E7" s="22"/>
      <c r="F7" s="22">
        <v>10</v>
      </c>
      <c r="G7" s="22"/>
      <c r="H7" s="22">
        <v>30</v>
      </c>
      <c r="I7" s="23"/>
      <c r="J7" s="23">
        <v>1</v>
      </c>
      <c r="K7" s="23"/>
      <c r="L7" s="23"/>
      <c r="M7" s="20">
        <f>D7+E7*20+F7*10+G7*9+H7*9</f>
        <v>10789</v>
      </c>
      <c r="N7" s="24">
        <f>D7+E7*20+F7*10+G7*9+H7*9+I7*191+J7*191+K7*182+L7*100</f>
        <v>10980</v>
      </c>
      <c r="O7" s="25">
        <f>M7*2.75%</f>
        <v>296.69749999999999</v>
      </c>
      <c r="P7" s="26"/>
      <c r="Q7" s="26">
        <v>104</v>
      </c>
      <c r="R7" s="29">
        <f>M7-(M7*2.75%)+I7*191+J7*191+K7*182+L7*100-Q7</f>
        <v>10579.3025</v>
      </c>
      <c r="S7" s="25">
        <f>M7*0.95%</f>
        <v>102.49549999999999</v>
      </c>
      <c r="T7" s="27">
        <f>S7-Q7</f>
        <v>-1.5045000000000073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5865</v>
      </c>
      <c r="E8" s="30"/>
      <c r="F8" s="30"/>
      <c r="G8" s="30">
        <v>10</v>
      </c>
      <c r="H8" s="30"/>
      <c r="I8" s="20"/>
      <c r="J8" s="20"/>
      <c r="K8" s="20"/>
      <c r="L8" s="20"/>
      <c r="M8" s="20">
        <f t="shared" ref="M8:M27" si="0">D8+E8*20+F8*10+G8*9+H8*9</f>
        <v>5955</v>
      </c>
      <c r="N8" s="24">
        <f t="shared" ref="N8:N27" si="1">D8+E8*20+F8*10+G8*9+H8*9+I8*191+J8*191+K8*182+L8*100</f>
        <v>5955</v>
      </c>
      <c r="O8" s="25">
        <f t="shared" ref="O8:O27" si="2">M8*2.75%</f>
        <v>163.76249999999999</v>
      </c>
      <c r="P8" s="26"/>
      <c r="Q8" s="26">
        <v>70</v>
      </c>
      <c r="R8" s="29">
        <f t="shared" ref="R8:R27" si="3">M8-(M8*2.75%)+I8*191+J8*191+K8*182+L8*100-Q8</f>
        <v>5721.2375000000002</v>
      </c>
      <c r="S8" s="25">
        <f t="shared" ref="S8:S27" si="4">M8*0.95%</f>
        <v>56.572499999999998</v>
      </c>
      <c r="T8" s="27">
        <f t="shared" ref="T8:T27" si="5">S8-Q8</f>
        <v>-13.427500000000002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17815</v>
      </c>
      <c r="E9" s="30"/>
      <c r="F9" s="30">
        <v>100</v>
      </c>
      <c r="G9" s="30"/>
      <c r="H9" s="30">
        <v>100</v>
      </c>
      <c r="I9" s="20">
        <v>7</v>
      </c>
      <c r="J9" s="20"/>
      <c r="K9" s="20"/>
      <c r="L9" s="20"/>
      <c r="M9" s="20">
        <f t="shared" si="0"/>
        <v>19715</v>
      </c>
      <c r="N9" s="24">
        <f t="shared" si="1"/>
        <v>21052</v>
      </c>
      <c r="O9" s="25">
        <f t="shared" si="2"/>
        <v>542.16250000000002</v>
      </c>
      <c r="P9" s="26"/>
      <c r="Q9" s="26">
        <v>140</v>
      </c>
      <c r="R9" s="29">
        <f t="shared" si="3"/>
        <v>20369.837500000001</v>
      </c>
      <c r="S9" s="25">
        <f t="shared" si="4"/>
        <v>187.29249999999999</v>
      </c>
      <c r="T9" s="27">
        <f t="shared" si="5"/>
        <v>47.29249999999999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5974</v>
      </c>
      <c r="E10" s="30"/>
      <c r="F10" s="30"/>
      <c r="G10" s="30"/>
      <c r="H10" s="30"/>
      <c r="I10" s="20">
        <v>9</v>
      </c>
      <c r="J10" s="20">
        <v>2</v>
      </c>
      <c r="K10" s="20"/>
      <c r="L10" s="20"/>
      <c r="M10" s="20">
        <f t="shared" si="0"/>
        <v>5974</v>
      </c>
      <c r="N10" s="24">
        <f t="shared" si="1"/>
        <v>8075</v>
      </c>
      <c r="O10" s="25">
        <f t="shared" si="2"/>
        <v>164.285</v>
      </c>
      <c r="P10" s="26"/>
      <c r="Q10" s="26">
        <v>30</v>
      </c>
      <c r="R10" s="29">
        <f t="shared" si="3"/>
        <v>7880.7150000000001</v>
      </c>
      <c r="S10" s="25">
        <f t="shared" si="4"/>
        <v>56.753</v>
      </c>
      <c r="T10" s="27">
        <f t="shared" si="5"/>
        <v>26.753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4630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4630</v>
      </c>
      <c r="N11" s="24">
        <f t="shared" si="1"/>
        <v>4630</v>
      </c>
      <c r="O11" s="25">
        <f t="shared" si="2"/>
        <v>127.325</v>
      </c>
      <c r="P11" s="26"/>
      <c r="Q11" s="26">
        <v>37</v>
      </c>
      <c r="R11" s="29">
        <f t="shared" si="3"/>
        <v>4465.6750000000002</v>
      </c>
      <c r="S11" s="25">
        <f t="shared" si="4"/>
        <v>43.984999999999999</v>
      </c>
      <c r="T11" s="27">
        <f t="shared" si="5"/>
        <v>6.9849999999999994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5380</v>
      </c>
      <c r="N12" s="24">
        <f t="shared" si="1"/>
        <v>5380</v>
      </c>
      <c r="O12" s="25">
        <f t="shared" si="2"/>
        <v>147.94999999999999</v>
      </c>
      <c r="P12" s="26"/>
      <c r="Q12" s="26">
        <v>32</v>
      </c>
      <c r="R12" s="29">
        <f t="shared" si="3"/>
        <v>5200.05</v>
      </c>
      <c r="S12" s="25">
        <f t="shared" si="4"/>
        <v>51.11</v>
      </c>
      <c r="T12" s="27">
        <f t="shared" si="5"/>
        <v>19.11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4847</v>
      </c>
      <c r="E13" s="30"/>
      <c r="F13" s="30">
        <v>100</v>
      </c>
      <c r="G13" s="30"/>
      <c r="H13" s="30">
        <v>50</v>
      </c>
      <c r="I13" s="20"/>
      <c r="J13" s="20"/>
      <c r="K13" s="20"/>
      <c r="L13" s="20"/>
      <c r="M13" s="20">
        <f t="shared" si="0"/>
        <v>6297</v>
      </c>
      <c r="N13" s="24">
        <f t="shared" si="1"/>
        <v>6297</v>
      </c>
      <c r="O13" s="25">
        <f t="shared" si="2"/>
        <v>173.16749999999999</v>
      </c>
      <c r="P13" s="26"/>
      <c r="Q13" s="26">
        <v>55</v>
      </c>
      <c r="R13" s="29">
        <f t="shared" si="3"/>
        <v>6068.8325000000004</v>
      </c>
      <c r="S13" s="25">
        <f t="shared" si="4"/>
        <v>59.8215</v>
      </c>
      <c r="T13" s="27">
        <f t="shared" si="5"/>
        <v>4.8215000000000003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26337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26337</v>
      </c>
      <c r="N14" s="24">
        <f t="shared" si="1"/>
        <v>26337</v>
      </c>
      <c r="O14" s="25">
        <f t="shared" si="2"/>
        <v>724.26750000000004</v>
      </c>
      <c r="P14" s="26"/>
      <c r="Q14" s="26">
        <v>143</v>
      </c>
      <c r="R14" s="29">
        <f t="shared" si="3"/>
        <v>25469.732499999998</v>
      </c>
      <c r="S14" s="25">
        <f t="shared" si="4"/>
        <v>250.20149999999998</v>
      </c>
      <c r="T14" s="27">
        <f t="shared" si="5"/>
        <v>107.20149999999998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17969</v>
      </c>
      <c r="E15" s="30"/>
      <c r="F15" s="30"/>
      <c r="G15" s="30"/>
      <c r="H15" s="30"/>
      <c r="I15" s="20">
        <v>20</v>
      </c>
      <c r="J15" s="20"/>
      <c r="K15" s="20"/>
      <c r="L15" s="20"/>
      <c r="M15" s="20">
        <f t="shared" si="0"/>
        <v>17969</v>
      </c>
      <c r="N15" s="24">
        <f t="shared" si="1"/>
        <v>21789</v>
      </c>
      <c r="O15" s="25">
        <f t="shared" si="2"/>
        <v>494.14749999999998</v>
      </c>
      <c r="P15" s="26"/>
      <c r="Q15" s="26">
        <v>150</v>
      </c>
      <c r="R15" s="29">
        <f t="shared" si="3"/>
        <v>21144.852500000001</v>
      </c>
      <c r="S15" s="25">
        <f t="shared" si="4"/>
        <v>170.7055</v>
      </c>
      <c r="T15" s="27">
        <f t="shared" si="5"/>
        <v>20.705500000000001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7398</v>
      </c>
      <c r="E16" s="30"/>
      <c r="F16" s="30"/>
      <c r="G16" s="30"/>
      <c r="H16" s="30">
        <v>20</v>
      </c>
      <c r="I16" s="20">
        <v>20</v>
      </c>
      <c r="J16" s="20"/>
      <c r="K16" s="20"/>
      <c r="L16" s="20"/>
      <c r="M16" s="20">
        <f t="shared" si="0"/>
        <v>7578</v>
      </c>
      <c r="N16" s="24">
        <f t="shared" si="1"/>
        <v>11398</v>
      </c>
      <c r="O16" s="25">
        <f t="shared" si="2"/>
        <v>208.39500000000001</v>
      </c>
      <c r="P16" s="26"/>
      <c r="Q16" s="26">
        <v>100</v>
      </c>
      <c r="R16" s="29">
        <f t="shared" si="3"/>
        <v>11089.605</v>
      </c>
      <c r="S16" s="25">
        <f t="shared" si="4"/>
        <v>71.991</v>
      </c>
      <c r="T16" s="27">
        <f t="shared" si="5"/>
        <v>-28.009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5478</v>
      </c>
      <c r="E17" s="30">
        <v>20</v>
      </c>
      <c r="F17" s="30">
        <v>50</v>
      </c>
      <c r="G17" s="30"/>
      <c r="H17" s="30">
        <v>50</v>
      </c>
      <c r="I17" s="20">
        <v>10</v>
      </c>
      <c r="J17" s="20">
        <v>5</v>
      </c>
      <c r="K17" s="20"/>
      <c r="L17" s="20"/>
      <c r="M17" s="20">
        <f t="shared" si="0"/>
        <v>6828</v>
      </c>
      <c r="N17" s="24">
        <f t="shared" si="1"/>
        <v>9693</v>
      </c>
      <c r="O17" s="25">
        <f t="shared" si="2"/>
        <v>187.77</v>
      </c>
      <c r="P17" s="26"/>
      <c r="Q17" s="26">
        <v>65</v>
      </c>
      <c r="R17" s="29">
        <f t="shared" si="3"/>
        <v>9440.23</v>
      </c>
      <c r="S17" s="25">
        <f t="shared" si="4"/>
        <v>64.866</v>
      </c>
      <c r="T17" s="27">
        <f t="shared" si="5"/>
        <v>-0.13400000000000034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10850</v>
      </c>
      <c r="E18" s="30">
        <v>20</v>
      </c>
      <c r="F18" s="30">
        <v>20</v>
      </c>
      <c r="G18" s="30"/>
      <c r="H18" s="30">
        <v>30</v>
      </c>
      <c r="I18" s="20"/>
      <c r="J18" s="20"/>
      <c r="K18" s="20"/>
      <c r="L18" s="20"/>
      <c r="M18" s="20">
        <f t="shared" si="0"/>
        <v>11720</v>
      </c>
      <c r="N18" s="24">
        <f t="shared" si="1"/>
        <v>11720</v>
      </c>
      <c r="O18" s="25">
        <f t="shared" si="2"/>
        <v>322.3</v>
      </c>
      <c r="P18" s="26"/>
      <c r="Q18" s="26">
        <v>100</v>
      </c>
      <c r="R18" s="29">
        <f t="shared" si="3"/>
        <v>11297.7</v>
      </c>
      <c r="S18" s="25">
        <f t="shared" si="4"/>
        <v>111.34</v>
      </c>
      <c r="T18" s="27">
        <f t="shared" si="5"/>
        <v>11.340000000000003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13945</v>
      </c>
      <c r="E19" s="30"/>
      <c r="F19" s="30"/>
      <c r="G19" s="30"/>
      <c r="H19" s="30"/>
      <c r="I19" s="20">
        <v>7</v>
      </c>
      <c r="J19" s="20"/>
      <c r="K19" s="20"/>
      <c r="L19" s="20"/>
      <c r="M19" s="20">
        <f t="shared" si="0"/>
        <v>13945</v>
      </c>
      <c r="N19" s="24">
        <f t="shared" si="1"/>
        <v>15282</v>
      </c>
      <c r="O19" s="25">
        <f t="shared" si="2"/>
        <v>383.48750000000001</v>
      </c>
      <c r="P19" s="26"/>
      <c r="Q19" s="26">
        <v>170</v>
      </c>
      <c r="R19" s="29">
        <f t="shared" si="3"/>
        <v>14728.512500000001</v>
      </c>
      <c r="S19" s="25">
        <f t="shared" si="4"/>
        <v>132.47749999999999</v>
      </c>
      <c r="T19" s="27">
        <f t="shared" si="5"/>
        <v>-37.522500000000008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7302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7302</v>
      </c>
      <c r="N20" s="24">
        <f t="shared" si="1"/>
        <v>8257</v>
      </c>
      <c r="O20" s="25">
        <f t="shared" si="2"/>
        <v>200.80500000000001</v>
      </c>
      <c r="P20" s="26"/>
      <c r="Q20" s="26">
        <v>120</v>
      </c>
      <c r="R20" s="29">
        <f t="shared" si="3"/>
        <v>7936.1949999999997</v>
      </c>
      <c r="S20" s="25">
        <f t="shared" si="4"/>
        <v>69.369</v>
      </c>
      <c r="T20" s="27">
        <f t="shared" si="5"/>
        <v>-50.631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8088</v>
      </c>
      <c r="E21" s="30"/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8638</v>
      </c>
      <c r="N21" s="24">
        <f t="shared" si="1"/>
        <v>8638</v>
      </c>
      <c r="O21" s="25">
        <f t="shared" si="2"/>
        <v>237.54499999999999</v>
      </c>
      <c r="P21" s="26"/>
      <c r="Q21" s="26">
        <v>20</v>
      </c>
      <c r="R21" s="29">
        <f t="shared" si="3"/>
        <v>8380.4549999999999</v>
      </c>
      <c r="S21" s="25">
        <f t="shared" si="4"/>
        <v>82.060999999999993</v>
      </c>
      <c r="T21" s="27">
        <f t="shared" si="5"/>
        <v>62.060999999999993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12383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12383</v>
      </c>
      <c r="N22" s="24">
        <f t="shared" si="1"/>
        <v>12383</v>
      </c>
      <c r="O22" s="25">
        <f t="shared" si="2"/>
        <v>340.53250000000003</v>
      </c>
      <c r="P22" s="26"/>
      <c r="Q22" s="26">
        <v>100</v>
      </c>
      <c r="R22" s="29">
        <f t="shared" si="3"/>
        <v>11942.467500000001</v>
      </c>
      <c r="S22" s="25">
        <f t="shared" si="4"/>
        <v>117.63849999999999</v>
      </c>
      <c r="T22" s="27">
        <f t="shared" si="5"/>
        <v>17.638499999999993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7067</v>
      </c>
      <c r="N23" s="24">
        <f t="shared" si="1"/>
        <v>7067</v>
      </c>
      <c r="O23" s="25">
        <f t="shared" si="2"/>
        <v>194.3425</v>
      </c>
      <c r="P23" s="26"/>
      <c r="Q23" s="26">
        <v>70</v>
      </c>
      <c r="R23" s="29">
        <f t="shared" si="3"/>
        <v>6802.6575000000003</v>
      </c>
      <c r="S23" s="25">
        <f t="shared" si="4"/>
        <v>67.136499999999998</v>
      </c>
      <c r="T23" s="27">
        <f t="shared" si="5"/>
        <v>-2.8635000000000019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12453</v>
      </c>
      <c r="E24" s="30">
        <v>30</v>
      </c>
      <c r="F24" s="30"/>
      <c r="G24" s="30"/>
      <c r="H24" s="30">
        <v>100</v>
      </c>
      <c r="I24" s="20">
        <v>5</v>
      </c>
      <c r="J24" s="20"/>
      <c r="K24" s="20">
        <v>5</v>
      </c>
      <c r="L24" s="20"/>
      <c r="M24" s="20">
        <f t="shared" si="0"/>
        <v>13953</v>
      </c>
      <c r="N24" s="24">
        <f t="shared" si="1"/>
        <v>15818</v>
      </c>
      <c r="O24" s="25">
        <f t="shared" si="2"/>
        <v>383.70749999999998</v>
      </c>
      <c r="P24" s="26"/>
      <c r="Q24" s="26">
        <v>114</v>
      </c>
      <c r="R24" s="29">
        <f t="shared" si="3"/>
        <v>15320.2925</v>
      </c>
      <c r="S24" s="25">
        <f t="shared" si="4"/>
        <v>132.55349999999999</v>
      </c>
      <c r="T24" s="27">
        <f t="shared" si="5"/>
        <v>18.553499999999985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4732</v>
      </c>
      <c r="E25" s="30"/>
      <c r="F25" s="30"/>
      <c r="G25" s="30"/>
      <c r="H25" s="30"/>
      <c r="I25" s="20">
        <v>50</v>
      </c>
      <c r="J25" s="20"/>
      <c r="K25" s="20"/>
      <c r="L25" s="20"/>
      <c r="M25" s="20">
        <f t="shared" si="0"/>
        <v>4732</v>
      </c>
      <c r="N25" s="24">
        <f t="shared" si="1"/>
        <v>14282</v>
      </c>
      <c r="O25" s="25">
        <f t="shared" si="2"/>
        <v>130.13</v>
      </c>
      <c r="P25" s="26"/>
      <c r="Q25" s="26">
        <v>42</v>
      </c>
      <c r="R25" s="29">
        <f t="shared" si="3"/>
        <v>14109.869999999999</v>
      </c>
      <c r="S25" s="25">
        <f t="shared" si="4"/>
        <v>44.954000000000001</v>
      </c>
      <c r="T25" s="27">
        <f t="shared" si="5"/>
        <v>2.9540000000000006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4011</v>
      </c>
      <c r="E26" s="29">
        <v>40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6711</v>
      </c>
      <c r="N26" s="24">
        <f t="shared" si="1"/>
        <v>6711</v>
      </c>
      <c r="O26" s="25">
        <f t="shared" si="2"/>
        <v>184.55250000000001</v>
      </c>
      <c r="P26" s="26"/>
      <c r="Q26" s="26">
        <v>30</v>
      </c>
      <c r="R26" s="29">
        <f t="shared" si="3"/>
        <v>6496.4475000000002</v>
      </c>
      <c r="S26" s="25">
        <f t="shared" si="4"/>
        <v>63.7545</v>
      </c>
      <c r="T26" s="27">
        <f t="shared" si="5"/>
        <v>33.7545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6346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6346</v>
      </c>
      <c r="N27" s="40">
        <f t="shared" si="1"/>
        <v>6346</v>
      </c>
      <c r="O27" s="25">
        <f t="shared" si="2"/>
        <v>174.51500000000001</v>
      </c>
      <c r="P27" s="41"/>
      <c r="Q27" s="41">
        <v>100</v>
      </c>
      <c r="R27" s="29">
        <f t="shared" si="3"/>
        <v>6071.4849999999997</v>
      </c>
      <c r="S27" s="42">
        <f t="shared" si="4"/>
        <v>60.286999999999999</v>
      </c>
      <c r="T27" s="43">
        <f t="shared" si="5"/>
        <v>-39.713000000000001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199289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10</v>
      </c>
      <c r="H28" s="45">
        <f t="shared" si="7"/>
        <v>530</v>
      </c>
      <c r="I28" s="45">
        <f t="shared" si="7"/>
        <v>133</v>
      </c>
      <c r="J28" s="45">
        <f t="shared" si="7"/>
        <v>8</v>
      </c>
      <c r="K28" s="45">
        <f t="shared" si="7"/>
        <v>5</v>
      </c>
      <c r="L28" s="45">
        <f t="shared" si="7"/>
        <v>0</v>
      </c>
      <c r="M28" s="45">
        <f t="shared" si="7"/>
        <v>210249</v>
      </c>
      <c r="N28" s="45">
        <f t="shared" si="7"/>
        <v>238090</v>
      </c>
      <c r="O28" s="46">
        <f t="shared" si="7"/>
        <v>5781.8475000000017</v>
      </c>
      <c r="P28" s="45">
        <f t="shared" si="7"/>
        <v>0</v>
      </c>
      <c r="Q28" s="45">
        <f t="shared" si="7"/>
        <v>1792</v>
      </c>
      <c r="R28" s="45">
        <f t="shared" si="7"/>
        <v>230516.15250000003</v>
      </c>
      <c r="S28" s="45">
        <f t="shared" si="7"/>
        <v>1997.3654999999999</v>
      </c>
      <c r="T28" s="47">
        <f t="shared" si="7"/>
        <v>205.36549999999991</v>
      </c>
    </row>
    <row r="29" spans="1:20" ht="15.75" thickBot="1" x14ac:dyDescent="0.3">
      <c r="A29" s="108" t="s">
        <v>45</v>
      </c>
      <c r="B29" s="109"/>
      <c r="C29" s="110"/>
      <c r="D29" s="48">
        <f>D4+D5-D28</f>
        <v>485165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4" priority="43" operator="equal">
      <formula>212030016606640</formula>
    </cfRule>
  </conditionalFormatting>
  <conditionalFormatting sqref="D29 E4:E6 E28:K29">
    <cfRule type="cellIs" dxfId="263" priority="41" operator="equal">
      <formula>$E$4</formula>
    </cfRule>
    <cfRule type="cellIs" dxfId="262" priority="42" operator="equal">
      <formula>2120</formula>
    </cfRule>
  </conditionalFormatting>
  <conditionalFormatting sqref="D29:E29 F4:F6 F28:F29">
    <cfRule type="cellIs" dxfId="261" priority="39" operator="equal">
      <formula>$F$4</formula>
    </cfRule>
    <cfRule type="cellIs" dxfId="260" priority="40" operator="equal">
      <formula>300</formula>
    </cfRule>
  </conditionalFormatting>
  <conditionalFormatting sqref="G4:G6 G28:G29">
    <cfRule type="cellIs" dxfId="259" priority="37" operator="equal">
      <formula>$G$4</formula>
    </cfRule>
    <cfRule type="cellIs" dxfId="258" priority="38" operator="equal">
      <formula>1660</formula>
    </cfRule>
  </conditionalFormatting>
  <conditionalFormatting sqref="H4:H6 H28:H29">
    <cfRule type="cellIs" dxfId="257" priority="35" operator="equal">
      <formula>$H$4</formula>
    </cfRule>
    <cfRule type="cellIs" dxfId="256" priority="36" operator="equal">
      <formula>6640</formula>
    </cfRule>
  </conditionalFormatting>
  <conditionalFormatting sqref="T6:T28">
    <cfRule type="cellIs" dxfId="255" priority="34" operator="lessThan">
      <formula>0</formula>
    </cfRule>
  </conditionalFormatting>
  <conditionalFormatting sqref="T7:T27">
    <cfRule type="cellIs" dxfId="254" priority="31" operator="lessThan">
      <formula>0</formula>
    </cfRule>
    <cfRule type="cellIs" dxfId="253" priority="32" operator="lessThan">
      <formula>0</formula>
    </cfRule>
    <cfRule type="cellIs" dxfId="252" priority="33" operator="lessThan">
      <formula>0</formula>
    </cfRule>
  </conditionalFormatting>
  <conditionalFormatting sqref="E4:E6 E28:K28">
    <cfRule type="cellIs" dxfId="251" priority="30" operator="equal">
      <formula>$E$4</formula>
    </cfRule>
  </conditionalFormatting>
  <conditionalFormatting sqref="D28:D29 D6 D4:M4">
    <cfRule type="cellIs" dxfId="250" priority="29" operator="equal">
      <formula>$D$4</formula>
    </cfRule>
  </conditionalFormatting>
  <conditionalFormatting sqref="I4:I6 I28:I29">
    <cfRule type="cellIs" dxfId="249" priority="28" operator="equal">
      <formula>$I$4</formula>
    </cfRule>
  </conditionalFormatting>
  <conditionalFormatting sqref="J4:J6 J28:J29">
    <cfRule type="cellIs" dxfId="248" priority="27" operator="equal">
      <formula>$J$4</formula>
    </cfRule>
  </conditionalFormatting>
  <conditionalFormatting sqref="K4:K6 K28:K29">
    <cfRule type="cellIs" dxfId="247" priority="26" operator="equal">
      <formula>$K$4</formula>
    </cfRule>
  </conditionalFormatting>
  <conditionalFormatting sqref="M4:M6">
    <cfRule type="cellIs" dxfId="246" priority="25" operator="equal">
      <formula>$L$4</formula>
    </cfRule>
  </conditionalFormatting>
  <conditionalFormatting sqref="T7:T28">
    <cfRule type="cellIs" dxfId="245" priority="22" operator="lessThan">
      <formula>0</formula>
    </cfRule>
    <cfRule type="cellIs" dxfId="244" priority="23" operator="lessThan">
      <formula>0</formula>
    </cfRule>
    <cfRule type="cellIs" dxfId="243" priority="24" operator="lessThan">
      <formula>0</formula>
    </cfRule>
  </conditionalFormatting>
  <conditionalFormatting sqref="D5:K5">
    <cfRule type="cellIs" dxfId="242" priority="21" operator="greaterThan">
      <formula>0</formula>
    </cfRule>
  </conditionalFormatting>
  <conditionalFormatting sqref="T6:T28">
    <cfRule type="cellIs" dxfId="241" priority="20" operator="lessThan">
      <formula>0</formula>
    </cfRule>
  </conditionalFormatting>
  <conditionalFormatting sqref="T7:T27">
    <cfRule type="cellIs" dxfId="240" priority="17" operator="lessThan">
      <formula>0</formula>
    </cfRule>
    <cfRule type="cellIs" dxfId="239" priority="18" operator="lessThan">
      <formula>0</formula>
    </cfRule>
    <cfRule type="cellIs" dxfId="238" priority="19" operator="lessThan">
      <formula>0</formula>
    </cfRule>
  </conditionalFormatting>
  <conditionalFormatting sqref="T7:T28">
    <cfRule type="cellIs" dxfId="237" priority="14" operator="lessThan">
      <formula>0</formula>
    </cfRule>
    <cfRule type="cellIs" dxfId="236" priority="15" operator="lessThan">
      <formula>0</formula>
    </cfRule>
    <cfRule type="cellIs" dxfId="235" priority="16" operator="lessThan">
      <formula>0</formula>
    </cfRule>
  </conditionalFormatting>
  <conditionalFormatting sqref="D5:K5">
    <cfRule type="cellIs" dxfId="234" priority="13" operator="greaterThan">
      <formula>0</formula>
    </cfRule>
  </conditionalFormatting>
  <conditionalFormatting sqref="L4 L6 L28:L29">
    <cfRule type="cellIs" dxfId="233" priority="12" operator="equal">
      <formula>$L$4</formula>
    </cfRule>
  </conditionalFormatting>
  <conditionalFormatting sqref="D7:S7">
    <cfRule type="cellIs" dxfId="232" priority="11" operator="greaterThan">
      <formula>0</formula>
    </cfRule>
  </conditionalFormatting>
  <conditionalFormatting sqref="D9:S9">
    <cfRule type="cellIs" dxfId="231" priority="10" operator="greaterThan">
      <formula>0</formula>
    </cfRule>
  </conditionalFormatting>
  <conditionalFormatting sqref="D11:S11">
    <cfRule type="cellIs" dxfId="230" priority="9" operator="greaterThan">
      <formula>0</formula>
    </cfRule>
  </conditionalFormatting>
  <conditionalFormatting sqref="D13:S13">
    <cfRule type="cellIs" dxfId="229" priority="8" operator="greaterThan">
      <formula>0</formula>
    </cfRule>
  </conditionalFormatting>
  <conditionalFormatting sqref="D15:S15">
    <cfRule type="cellIs" dxfId="228" priority="7" operator="greaterThan">
      <formula>0</formula>
    </cfRule>
  </conditionalFormatting>
  <conditionalFormatting sqref="D17:S17">
    <cfRule type="cellIs" dxfId="227" priority="6" operator="greaterThan">
      <formula>0</formula>
    </cfRule>
  </conditionalFormatting>
  <conditionalFormatting sqref="D19:S19">
    <cfRule type="cellIs" dxfId="226" priority="5" operator="greaterThan">
      <formula>0</formula>
    </cfRule>
  </conditionalFormatting>
  <conditionalFormatting sqref="D21:S21">
    <cfRule type="cellIs" dxfId="225" priority="4" operator="greaterThan">
      <formula>0</formula>
    </cfRule>
  </conditionalFormatting>
  <conditionalFormatting sqref="D23:S23">
    <cfRule type="cellIs" dxfId="224" priority="3" operator="greaterThan">
      <formula>0</formula>
    </cfRule>
  </conditionalFormatting>
  <conditionalFormatting sqref="D25:S25">
    <cfRule type="cellIs" dxfId="223" priority="2" operator="greaterThan">
      <formula>0</formula>
    </cfRule>
  </conditionalFormatting>
  <conditionalFormatting sqref="D27:S27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6" activePane="bottomLeft" state="frozen"/>
      <selection pane="bottomLeft" activeCell="T28" sqref="T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81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'27'!D29</f>
        <v>485165</v>
      </c>
      <c r="E4" s="2">
        <f>'27'!E29</f>
        <v>7980</v>
      </c>
      <c r="F4" s="2">
        <f>'27'!F29</f>
        <v>13890</v>
      </c>
      <c r="G4" s="2">
        <f>'27'!G29</f>
        <v>150</v>
      </c>
      <c r="H4" s="2">
        <f>'27'!H29</f>
        <v>32710</v>
      </c>
      <c r="I4" s="2">
        <f>'27'!I29</f>
        <v>1023</v>
      </c>
      <c r="J4" s="2">
        <f>'27'!J29</f>
        <v>672</v>
      </c>
      <c r="K4" s="2">
        <f>'27'!K29</f>
        <v>477</v>
      </c>
      <c r="L4" s="2">
        <f>'27'!L29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8045</v>
      </c>
      <c r="E7" s="22">
        <v>100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11045</v>
      </c>
      <c r="N7" s="24">
        <f>D7+E7*20+F7*10+G7*9+H7*9+I7*191+J7*191+K7*182+L7*100</f>
        <v>11045</v>
      </c>
      <c r="O7" s="25">
        <f>M7*2.75%</f>
        <v>303.73750000000001</v>
      </c>
      <c r="P7" s="26"/>
      <c r="Q7" s="26">
        <v>90</v>
      </c>
      <c r="R7" s="24">
        <f>M7-(M7*2.75%)+I7*191+J7*191+K7*182+L7*100-Q7</f>
        <v>10651.262500000001</v>
      </c>
      <c r="S7" s="25">
        <f>M7*0.95%</f>
        <v>104.92749999999999</v>
      </c>
      <c r="T7" s="27">
        <f>S7-Q7</f>
        <v>14.927499999999995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5193</v>
      </c>
      <c r="E8" s="30"/>
      <c r="F8" s="30">
        <v>90</v>
      </c>
      <c r="G8" s="30"/>
      <c r="H8" s="30">
        <v>110</v>
      </c>
      <c r="I8" s="20">
        <v>2</v>
      </c>
      <c r="J8" s="20">
        <v>1</v>
      </c>
      <c r="K8" s="20">
        <v>3</v>
      </c>
      <c r="L8" s="20"/>
      <c r="M8" s="20">
        <f t="shared" ref="M8:M27" si="0">D8+E8*20+F8*10+G8*9+H8*9</f>
        <v>7083</v>
      </c>
      <c r="N8" s="24">
        <f t="shared" ref="N8:N27" si="1">D8+E8*20+F8*10+G8*9+H8*9+I8*191+J8*191+K8*182+L8*100</f>
        <v>8202</v>
      </c>
      <c r="O8" s="25">
        <f t="shared" ref="O8:O27" si="2">M8*2.75%</f>
        <v>194.7825</v>
      </c>
      <c r="P8" s="26"/>
      <c r="Q8" s="26">
        <v>86</v>
      </c>
      <c r="R8" s="24">
        <f t="shared" ref="R8:R27" si="3">M8-(M8*2.75%)+I8*191+J8*191+K8*182+L8*100-Q8</f>
        <v>7921.2174999999997</v>
      </c>
      <c r="S8" s="25">
        <f t="shared" ref="S8:S27" si="4">M8*0.95%</f>
        <v>67.288499999999999</v>
      </c>
      <c r="T8" s="27">
        <f t="shared" ref="T8:T27" si="5">S8-Q8</f>
        <v>-18.711500000000001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12162</v>
      </c>
      <c r="E9" s="30">
        <v>30</v>
      </c>
      <c r="F9" s="30">
        <v>70</v>
      </c>
      <c r="G9" s="30"/>
      <c r="H9" s="30">
        <v>200</v>
      </c>
      <c r="I9" s="20">
        <v>6</v>
      </c>
      <c r="J9" s="20"/>
      <c r="K9" s="20">
        <v>5</v>
      </c>
      <c r="L9" s="20"/>
      <c r="M9" s="20">
        <f t="shared" si="0"/>
        <v>15262</v>
      </c>
      <c r="N9" s="24">
        <f t="shared" si="1"/>
        <v>17318</v>
      </c>
      <c r="O9" s="25">
        <f t="shared" si="2"/>
        <v>419.70499999999998</v>
      </c>
      <c r="P9" s="26"/>
      <c r="Q9" s="26">
        <v>138</v>
      </c>
      <c r="R9" s="24">
        <f t="shared" si="3"/>
        <v>16760.294999999998</v>
      </c>
      <c r="S9" s="25">
        <f t="shared" si="4"/>
        <v>144.989</v>
      </c>
      <c r="T9" s="27">
        <f t="shared" si="5"/>
        <v>6.9890000000000043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5646</v>
      </c>
      <c r="E10" s="30"/>
      <c r="F10" s="30"/>
      <c r="G10" s="30"/>
      <c r="H10" s="30">
        <v>20</v>
      </c>
      <c r="I10" s="20"/>
      <c r="J10" s="20">
        <v>3</v>
      </c>
      <c r="K10" s="20">
        <v>1</v>
      </c>
      <c r="L10" s="20"/>
      <c r="M10" s="20">
        <f t="shared" si="0"/>
        <v>5826</v>
      </c>
      <c r="N10" s="24">
        <f t="shared" si="1"/>
        <v>6581</v>
      </c>
      <c r="O10" s="25">
        <f t="shared" si="2"/>
        <v>160.215</v>
      </c>
      <c r="P10" s="26"/>
      <c r="Q10" s="26">
        <v>30</v>
      </c>
      <c r="R10" s="24">
        <f t="shared" si="3"/>
        <v>6390.7849999999999</v>
      </c>
      <c r="S10" s="25">
        <f t="shared" si="4"/>
        <v>55.347000000000001</v>
      </c>
      <c r="T10" s="27">
        <f t="shared" si="5"/>
        <v>25.347000000000001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5406</v>
      </c>
      <c r="E11" s="30"/>
      <c r="F11" s="30"/>
      <c r="G11" s="32"/>
      <c r="H11" s="30">
        <v>10</v>
      </c>
      <c r="I11" s="20">
        <v>6</v>
      </c>
      <c r="J11" s="20"/>
      <c r="K11" s="20"/>
      <c r="L11" s="20"/>
      <c r="M11" s="20">
        <f t="shared" si="0"/>
        <v>5496</v>
      </c>
      <c r="N11" s="24">
        <f t="shared" si="1"/>
        <v>6642</v>
      </c>
      <c r="O11" s="25">
        <f t="shared" si="2"/>
        <v>151.14000000000001</v>
      </c>
      <c r="P11" s="26"/>
      <c r="Q11" s="26">
        <v>41</v>
      </c>
      <c r="R11" s="24">
        <f t="shared" si="3"/>
        <v>6449.86</v>
      </c>
      <c r="S11" s="25">
        <f t="shared" si="4"/>
        <v>52.211999999999996</v>
      </c>
      <c r="T11" s="27">
        <f t="shared" si="5"/>
        <v>11.211999999999996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5073</v>
      </c>
      <c r="N12" s="24">
        <f t="shared" si="1"/>
        <v>5073</v>
      </c>
      <c r="O12" s="25">
        <f t="shared" si="2"/>
        <v>139.50749999999999</v>
      </c>
      <c r="P12" s="26"/>
      <c r="Q12" s="26">
        <v>33</v>
      </c>
      <c r="R12" s="24">
        <f t="shared" si="3"/>
        <v>4900.4925000000003</v>
      </c>
      <c r="S12" s="25">
        <f t="shared" si="4"/>
        <v>48.1935</v>
      </c>
      <c r="T12" s="27">
        <f t="shared" si="5"/>
        <v>15.1935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5370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5370</v>
      </c>
      <c r="N13" s="24">
        <f t="shared" si="1"/>
        <v>5370</v>
      </c>
      <c r="O13" s="25">
        <f t="shared" si="2"/>
        <v>147.67500000000001</v>
      </c>
      <c r="P13" s="26"/>
      <c r="Q13" s="26">
        <v>52</v>
      </c>
      <c r="R13" s="24">
        <f t="shared" si="3"/>
        <v>5170.3249999999998</v>
      </c>
      <c r="S13" s="25">
        <f t="shared" si="4"/>
        <v>51.015000000000001</v>
      </c>
      <c r="T13" s="27">
        <f t="shared" si="5"/>
        <v>-0.98499999999999943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15636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15636</v>
      </c>
      <c r="N14" s="24">
        <f t="shared" si="1"/>
        <v>15636</v>
      </c>
      <c r="O14" s="25">
        <f t="shared" si="2"/>
        <v>429.99</v>
      </c>
      <c r="P14" s="26"/>
      <c r="Q14" s="26">
        <v>146</v>
      </c>
      <c r="R14" s="24">
        <f t="shared" si="3"/>
        <v>15060.01</v>
      </c>
      <c r="S14" s="25">
        <f t="shared" si="4"/>
        <v>148.542</v>
      </c>
      <c r="T14" s="27">
        <f t="shared" si="5"/>
        <v>2.5420000000000016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10351</v>
      </c>
      <c r="E15" s="30">
        <v>30</v>
      </c>
      <c r="F15" s="30">
        <v>110</v>
      </c>
      <c r="G15" s="30"/>
      <c r="H15" s="30">
        <v>60</v>
      </c>
      <c r="I15" s="20"/>
      <c r="J15" s="20"/>
      <c r="K15" s="20"/>
      <c r="L15" s="20"/>
      <c r="M15" s="20">
        <f t="shared" si="0"/>
        <v>12591</v>
      </c>
      <c r="N15" s="24">
        <f t="shared" si="1"/>
        <v>12591</v>
      </c>
      <c r="O15" s="25">
        <f t="shared" si="2"/>
        <v>346.2525</v>
      </c>
      <c r="P15" s="26"/>
      <c r="Q15" s="26">
        <v>100</v>
      </c>
      <c r="R15" s="24">
        <f t="shared" si="3"/>
        <v>12144.747499999999</v>
      </c>
      <c r="S15" s="25">
        <f t="shared" si="4"/>
        <v>119.61449999999999</v>
      </c>
      <c r="T15" s="27">
        <f t="shared" si="5"/>
        <v>19.614499999999992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22025</v>
      </c>
      <c r="E16" s="30">
        <v>50</v>
      </c>
      <c r="F16" s="30"/>
      <c r="G16" s="30">
        <v>60</v>
      </c>
      <c r="H16" s="30">
        <v>100</v>
      </c>
      <c r="I16" s="20">
        <v>4</v>
      </c>
      <c r="J16" s="20"/>
      <c r="K16" s="20"/>
      <c r="L16" s="20"/>
      <c r="M16" s="20">
        <f t="shared" si="0"/>
        <v>24465</v>
      </c>
      <c r="N16" s="24">
        <f t="shared" si="1"/>
        <v>25229</v>
      </c>
      <c r="O16" s="25">
        <f t="shared" si="2"/>
        <v>672.78750000000002</v>
      </c>
      <c r="P16" s="26"/>
      <c r="Q16" s="26">
        <v>355</v>
      </c>
      <c r="R16" s="24">
        <f t="shared" si="3"/>
        <v>24201.212500000001</v>
      </c>
      <c r="S16" s="25">
        <f t="shared" si="4"/>
        <v>232.41749999999999</v>
      </c>
      <c r="T16" s="27">
        <f t="shared" si="5"/>
        <v>-122.58250000000001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6183</v>
      </c>
      <c r="E17" s="30">
        <v>30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8683</v>
      </c>
      <c r="N17" s="24">
        <f t="shared" si="1"/>
        <v>9638</v>
      </c>
      <c r="O17" s="25">
        <f t="shared" si="2"/>
        <v>238.7825</v>
      </c>
      <c r="P17" s="26"/>
      <c r="Q17" s="26">
        <v>80</v>
      </c>
      <c r="R17" s="24">
        <f t="shared" si="3"/>
        <v>9319.2175000000007</v>
      </c>
      <c r="S17" s="25">
        <f t="shared" si="4"/>
        <v>82.488500000000002</v>
      </c>
      <c r="T17" s="27">
        <f t="shared" si="5"/>
        <v>2.4885000000000019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>
        <v>10</v>
      </c>
      <c r="G18" s="30"/>
      <c r="H18" s="30">
        <v>50</v>
      </c>
      <c r="I18" s="20">
        <v>3</v>
      </c>
      <c r="J18" s="20"/>
      <c r="K18" s="20">
        <v>5</v>
      </c>
      <c r="L18" s="20"/>
      <c r="M18" s="20">
        <f t="shared" si="0"/>
        <v>8777</v>
      </c>
      <c r="N18" s="24">
        <f t="shared" si="1"/>
        <v>10260</v>
      </c>
      <c r="O18" s="25">
        <f t="shared" si="2"/>
        <v>241.36750000000001</v>
      </c>
      <c r="P18" s="26"/>
      <c r="Q18" s="26">
        <v>550</v>
      </c>
      <c r="R18" s="24">
        <f t="shared" si="3"/>
        <v>9468.6324999999997</v>
      </c>
      <c r="S18" s="25">
        <f t="shared" si="4"/>
        <v>83.381500000000003</v>
      </c>
      <c r="T18" s="27">
        <f t="shared" si="5"/>
        <v>-466.61849999999998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9427</v>
      </c>
      <c r="E19" s="30">
        <v>80</v>
      </c>
      <c r="F19" s="30">
        <v>100</v>
      </c>
      <c r="G19" s="30"/>
      <c r="H19" s="30">
        <v>100</v>
      </c>
      <c r="I19" s="20">
        <v>21</v>
      </c>
      <c r="J19" s="20"/>
      <c r="K19" s="20">
        <v>5</v>
      </c>
      <c r="L19" s="20"/>
      <c r="M19" s="20">
        <f t="shared" si="0"/>
        <v>12927</v>
      </c>
      <c r="N19" s="24">
        <f t="shared" si="1"/>
        <v>17848</v>
      </c>
      <c r="O19" s="25">
        <f t="shared" si="2"/>
        <v>355.49250000000001</v>
      </c>
      <c r="P19" s="26"/>
      <c r="Q19" s="26">
        <v>170</v>
      </c>
      <c r="R19" s="24">
        <f t="shared" si="3"/>
        <v>17322.5075</v>
      </c>
      <c r="S19" s="25">
        <f t="shared" si="4"/>
        <v>122.8065</v>
      </c>
      <c r="T19" s="27">
        <f t="shared" si="5"/>
        <v>-47.1935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6813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6813</v>
      </c>
      <c r="N20" s="24">
        <f t="shared" si="1"/>
        <v>7768</v>
      </c>
      <c r="O20" s="25">
        <f t="shared" si="2"/>
        <v>187.35749999999999</v>
      </c>
      <c r="P20" s="26"/>
      <c r="Q20" s="26">
        <v>120</v>
      </c>
      <c r="R20" s="24">
        <f t="shared" si="3"/>
        <v>7460.6424999999999</v>
      </c>
      <c r="S20" s="25">
        <f t="shared" si="4"/>
        <v>64.723500000000001</v>
      </c>
      <c r="T20" s="27">
        <f t="shared" si="5"/>
        <v>-55.276499999999999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5928</v>
      </c>
      <c r="E21" s="30"/>
      <c r="F21" s="30"/>
      <c r="G21" s="30"/>
      <c r="H21" s="30">
        <v>10</v>
      </c>
      <c r="I21" s="20"/>
      <c r="J21" s="20"/>
      <c r="K21" s="20"/>
      <c r="L21" s="20"/>
      <c r="M21" s="20">
        <f t="shared" si="0"/>
        <v>6018</v>
      </c>
      <c r="N21" s="24">
        <f t="shared" si="1"/>
        <v>6018</v>
      </c>
      <c r="O21" s="25">
        <f t="shared" si="2"/>
        <v>165.495</v>
      </c>
      <c r="P21" s="26"/>
      <c r="Q21" s="26">
        <v>10</v>
      </c>
      <c r="R21" s="24">
        <f t="shared" si="3"/>
        <v>5842.5050000000001</v>
      </c>
      <c r="S21" s="25">
        <f t="shared" si="4"/>
        <v>57.170999999999999</v>
      </c>
      <c r="T21" s="27">
        <f t="shared" si="5"/>
        <v>47.170999999999999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19922</v>
      </c>
      <c r="E22" s="30"/>
      <c r="F22" s="30">
        <v>60</v>
      </c>
      <c r="G22" s="20"/>
      <c r="H22" s="30"/>
      <c r="I22" s="20"/>
      <c r="J22" s="20"/>
      <c r="K22" s="20"/>
      <c r="L22" s="20"/>
      <c r="M22" s="20">
        <f t="shared" si="0"/>
        <v>20522</v>
      </c>
      <c r="N22" s="24">
        <f t="shared" si="1"/>
        <v>20522</v>
      </c>
      <c r="O22" s="25">
        <f t="shared" si="2"/>
        <v>564.35500000000002</v>
      </c>
      <c r="P22" s="26"/>
      <c r="Q22" s="26">
        <v>530</v>
      </c>
      <c r="R22" s="24">
        <f t="shared" si="3"/>
        <v>19427.645</v>
      </c>
      <c r="S22" s="25">
        <f t="shared" si="4"/>
        <v>194.959</v>
      </c>
      <c r="T22" s="27">
        <f t="shared" si="5"/>
        <v>-335.041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7423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7423</v>
      </c>
      <c r="N23" s="24">
        <f t="shared" si="1"/>
        <v>7423</v>
      </c>
      <c r="O23" s="25">
        <f t="shared" si="2"/>
        <v>204.13249999999999</v>
      </c>
      <c r="P23" s="26"/>
      <c r="Q23" s="26">
        <v>70</v>
      </c>
      <c r="R23" s="24">
        <f t="shared" si="3"/>
        <v>7148.8675000000003</v>
      </c>
      <c r="S23" s="25">
        <f t="shared" si="4"/>
        <v>70.518500000000003</v>
      </c>
      <c r="T23" s="27">
        <f t="shared" si="5"/>
        <v>0.51850000000000307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25528</v>
      </c>
      <c r="E24" s="30">
        <v>100</v>
      </c>
      <c r="F24" s="30">
        <v>100</v>
      </c>
      <c r="G24" s="30"/>
      <c r="H24" s="30">
        <v>20</v>
      </c>
      <c r="I24" s="20">
        <v>10</v>
      </c>
      <c r="J24" s="20"/>
      <c r="K24" s="20"/>
      <c r="L24" s="20"/>
      <c r="M24" s="20">
        <f t="shared" si="0"/>
        <v>28708</v>
      </c>
      <c r="N24" s="24">
        <f t="shared" si="1"/>
        <v>30618</v>
      </c>
      <c r="O24" s="25">
        <f t="shared" si="2"/>
        <v>789.47</v>
      </c>
      <c r="P24" s="26"/>
      <c r="Q24" s="26">
        <v>129</v>
      </c>
      <c r="R24" s="24">
        <f t="shared" si="3"/>
        <v>29699.53</v>
      </c>
      <c r="S24" s="25">
        <f t="shared" si="4"/>
        <v>272.726</v>
      </c>
      <c r="T24" s="27">
        <f t="shared" si="5"/>
        <v>143.726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/>
      <c r="Q25" s="26">
        <v>75</v>
      </c>
      <c r="R25" s="24">
        <f t="shared" si="3"/>
        <v>8124.1474999999991</v>
      </c>
      <c r="S25" s="25">
        <f t="shared" si="4"/>
        <v>80.094499999999996</v>
      </c>
      <c r="T25" s="27">
        <f t="shared" si="5"/>
        <v>5.0944999999999965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8841</v>
      </c>
      <c r="E26" s="29"/>
      <c r="F26" s="30"/>
      <c r="G26" s="30"/>
      <c r="H26" s="30"/>
      <c r="I26" s="20">
        <v>23</v>
      </c>
      <c r="J26" s="20"/>
      <c r="K26" s="20"/>
      <c r="L26" s="20"/>
      <c r="M26" s="20">
        <f t="shared" si="0"/>
        <v>8841</v>
      </c>
      <c r="N26" s="24">
        <f t="shared" si="1"/>
        <v>13234</v>
      </c>
      <c r="O26" s="25">
        <f t="shared" si="2"/>
        <v>243.1275</v>
      </c>
      <c r="P26" s="26"/>
      <c r="Q26" s="26">
        <v>90</v>
      </c>
      <c r="R26" s="24">
        <f t="shared" si="3"/>
        <v>12900.872499999999</v>
      </c>
      <c r="S26" s="25">
        <f t="shared" si="4"/>
        <v>83.989499999999992</v>
      </c>
      <c r="T26" s="27">
        <f t="shared" si="5"/>
        <v>-6.0105000000000075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4771</v>
      </c>
      <c r="E27" s="38"/>
      <c r="F27" s="39"/>
      <c r="G27" s="39"/>
      <c r="H27" s="39"/>
      <c r="I27" s="31">
        <v>10</v>
      </c>
      <c r="J27" s="31">
        <v>5</v>
      </c>
      <c r="K27" s="31"/>
      <c r="L27" s="31"/>
      <c r="M27" s="31">
        <f t="shared" si="0"/>
        <v>4771</v>
      </c>
      <c r="N27" s="40">
        <f t="shared" si="1"/>
        <v>7636</v>
      </c>
      <c r="O27" s="25">
        <f t="shared" si="2"/>
        <v>131.20250000000001</v>
      </c>
      <c r="P27" s="41"/>
      <c r="Q27" s="41">
        <v>100</v>
      </c>
      <c r="R27" s="24">
        <f t="shared" si="3"/>
        <v>7404.7974999999997</v>
      </c>
      <c r="S27" s="42">
        <f t="shared" si="4"/>
        <v>45.3245</v>
      </c>
      <c r="T27" s="43">
        <f t="shared" si="5"/>
        <v>-54.6755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206401</v>
      </c>
      <c r="E28" s="45">
        <f t="shared" si="6"/>
        <v>420</v>
      </c>
      <c r="F28" s="45">
        <f t="shared" ref="F28:T28" si="7">SUM(F7:F27)</f>
        <v>740</v>
      </c>
      <c r="G28" s="45">
        <f t="shared" si="7"/>
        <v>60</v>
      </c>
      <c r="H28" s="45">
        <f t="shared" si="7"/>
        <v>780</v>
      </c>
      <c r="I28" s="45">
        <f t="shared" si="7"/>
        <v>95</v>
      </c>
      <c r="J28" s="45">
        <f t="shared" si="7"/>
        <v>9</v>
      </c>
      <c r="K28" s="45">
        <f t="shared" si="7"/>
        <v>19</v>
      </c>
      <c r="L28" s="45">
        <f t="shared" si="7"/>
        <v>0</v>
      </c>
      <c r="M28" s="45">
        <f t="shared" si="7"/>
        <v>229761</v>
      </c>
      <c r="N28" s="45">
        <f t="shared" si="7"/>
        <v>253083</v>
      </c>
      <c r="O28" s="46">
        <f t="shared" si="7"/>
        <v>6318.4274999999998</v>
      </c>
      <c r="P28" s="45">
        <f t="shared" si="7"/>
        <v>0</v>
      </c>
      <c r="Q28" s="45">
        <f t="shared" si="7"/>
        <v>2995</v>
      </c>
      <c r="R28" s="45">
        <f t="shared" si="7"/>
        <v>243769.57249999995</v>
      </c>
      <c r="S28" s="45">
        <f t="shared" si="7"/>
        <v>2182.7295000000004</v>
      </c>
      <c r="T28" s="47">
        <f t="shared" si="7"/>
        <v>-812.27049999999986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21" priority="43" operator="equal">
      <formula>212030016606640</formula>
    </cfRule>
  </conditionalFormatting>
  <conditionalFormatting sqref="D29 E4:E6 E28:K29">
    <cfRule type="cellIs" dxfId="220" priority="41" operator="equal">
      <formula>$E$4</formula>
    </cfRule>
    <cfRule type="cellIs" dxfId="219" priority="42" operator="equal">
      <formula>2120</formula>
    </cfRule>
  </conditionalFormatting>
  <conditionalFormatting sqref="D29:E29 F4:F6 F28:F29">
    <cfRule type="cellIs" dxfId="218" priority="39" operator="equal">
      <formula>$F$4</formula>
    </cfRule>
    <cfRule type="cellIs" dxfId="217" priority="40" operator="equal">
      <formula>300</formula>
    </cfRule>
  </conditionalFormatting>
  <conditionalFormatting sqref="G4:G6 G28:G29">
    <cfRule type="cellIs" dxfId="216" priority="37" operator="equal">
      <formula>$G$4</formula>
    </cfRule>
    <cfRule type="cellIs" dxfId="215" priority="38" operator="equal">
      <formula>1660</formula>
    </cfRule>
  </conditionalFormatting>
  <conditionalFormatting sqref="H4:H6 H28:H29">
    <cfRule type="cellIs" dxfId="214" priority="35" operator="equal">
      <formula>$H$4</formula>
    </cfRule>
    <cfRule type="cellIs" dxfId="213" priority="36" operator="equal">
      <formula>6640</formula>
    </cfRule>
  </conditionalFormatting>
  <conditionalFormatting sqref="T6:T28">
    <cfRule type="cellIs" dxfId="212" priority="34" operator="lessThan">
      <formula>0</formula>
    </cfRule>
  </conditionalFormatting>
  <conditionalFormatting sqref="T7:T27">
    <cfRule type="cellIs" dxfId="211" priority="31" operator="lessThan">
      <formula>0</formula>
    </cfRule>
    <cfRule type="cellIs" dxfId="210" priority="32" operator="lessThan">
      <formula>0</formula>
    </cfRule>
    <cfRule type="cellIs" dxfId="209" priority="33" operator="lessThan">
      <formula>0</formula>
    </cfRule>
  </conditionalFormatting>
  <conditionalFormatting sqref="E4:E6 E28:K28">
    <cfRule type="cellIs" dxfId="208" priority="30" operator="equal">
      <formula>$E$4</formula>
    </cfRule>
  </conditionalFormatting>
  <conditionalFormatting sqref="D28:D29 D6 D4:M4">
    <cfRule type="cellIs" dxfId="207" priority="29" operator="equal">
      <formula>$D$4</formula>
    </cfRule>
  </conditionalFormatting>
  <conditionalFormatting sqref="I4:I6 I28:I29">
    <cfRule type="cellIs" dxfId="206" priority="28" operator="equal">
      <formula>$I$4</formula>
    </cfRule>
  </conditionalFormatting>
  <conditionalFormatting sqref="J4:J6 J28:J29">
    <cfRule type="cellIs" dxfId="205" priority="27" operator="equal">
      <formula>$J$4</formula>
    </cfRule>
  </conditionalFormatting>
  <conditionalFormatting sqref="K4:K6 K28:K29">
    <cfRule type="cellIs" dxfId="204" priority="26" operator="equal">
      <formula>$K$4</formula>
    </cfRule>
  </conditionalFormatting>
  <conditionalFormatting sqref="M4:M6">
    <cfRule type="cellIs" dxfId="203" priority="25" operator="equal">
      <formula>$L$4</formula>
    </cfRule>
  </conditionalFormatting>
  <conditionalFormatting sqref="T7:T28">
    <cfRule type="cellIs" dxfId="202" priority="22" operator="lessThan">
      <formula>0</formula>
    </cfRule>
    <cfRule type="cellIs" dxfId="201" priority="23" operator="lessThan">
      <formula>0</formula>
    </cfRule>
    <cfRule type="cellIs" dxfId="200" priority="24" operator="lessThan">
      <formula>0</formula>
    </cfRule>
  </conditionalFormatting>
  <conditionalFormatting sqref="D5:K5">
    <cfRule type="cellIs" dxfId="199" priority="21" operator="greaterThan">
      <formula>0</formula>
    </cfRule>
  </conditionalFormatting>
  <conditionalFormatting sqref="T6:T28">
    <cfRule type="cellIs" dxfId="198" priority="20" operator="lessThan">
      <formula>0</formula>
    </cfRule>
  </conditionalFormatting>
  <conditionalFormatting sqref="T7:T27">
    <cfRule type="cellIs" dxfId="197" priority="17" operator="lessThan">
      <formula>0</formula>
    </cfRule>
    <cfRule type="cellIs" dxfId="196" priority="18" operator="lessThan">
      <formula>0</formula>
    </cfRule>
    <cfRule type="cellIs" dxfId="195" priority="19" operator="lessThan">
      <formula>0</formula>
    </cfRule>
  </conditionalFormatting>
  <conditionalFormatting sqref="T7:T28">
    <cfRule type="cellIs" dxfId="194" priority="14" operator="lessThan">
      <formula>0</formula>
    </cfRule>
    <cfRule type="cellIs" dxfId="193" priority="15" operator="lessThan">
      <formula>0</formula>
    </cfRule>
    <cfRule type="cellIs" dxfId="192" priority="16" operator="lessThan">
      <formula>0</formula>
    </cfRule>
  </conditionalFormatting>
  <conditionalFormatting sqref="D5:K5">
    <cfRule type="cellIs" dxfId="191" priority="13" operator="greaterThan">
      <formula>0</formula>
    </cfRule>
  </conditionalFormatting>
  <conditionalFormatting sqref="L4 L6 L28:L29">
    <cfRule type="cellIs" dxfId="190" priority="12" operator="equal">
      <formula>$L$4</formula>
    </cfRule>
  </conditionalFormatting>
  <conditionalFormatting sqref="D7:S7">
    <cfRule type="cellIs" dxfId="189" priority="11" operator="greaterThan">
      <formula>0</formula>
    </cfRule>
  </conditionalFormatting>
  <conditionalFormatting sqref="D9:S9">
    <cfRule type="cellIs" dxfId="188" priority="10" operator="greaterThan">
      <formula>0</formula>
    </cfRule>
  </conditionalFormatting>
  <conditionalFormatting sqref="D11:S11">
    <cfRule type="cellIs" dxfId="187" priority="9" operator="greaterThan">
      <formula>0</formula>
    </cfRule>
  </conditionalFormatting>
  <conditionalFormatting sqref="D13:S13">
    <cfRule type="cellIs" dxfId="186" priority="8" operator="greaterThan">
      <formula>0</formula>
    </cfRule>
  </conditionalFormatting>
  <conditionalFormatting sqref="D15:S15">
    <cfRule type="cellIs" dxfId="185" priority="7" operator="greaterThan">
      <formula>0</formula>
    </cfRule>
  </conditionalFormatting>
  <conditionalFormatting sqref="D17:S17">
    <cfRule type="cellIs" dxfId="184" priority="6" operator="greaterThan">
      <formula>0</formula>
    </cfRule>
  </conditionalFormatting>
  <conditionalFormatting sqref="D19:S19">
    <cfRule type="cellIs" dxfId="183" priority="5" operator="greaterThan">
      <formula>0</formula>
    </cfRule>
  </conditionalFormatting>
  <conditionalFormatting sqref="D21:S21">
    <cfRule type="cellIs" dxfId="182" priority="4" operator="greaterThan">
      <formula>0</formula>
    </cfRule>
  </conditionalFormatting>
  <conditionalFormatting sqref="D23:S23">
    <cfRule type="cellIs" dxfId="181" priority="3" operator="greaterThan">
      <formula>0</formula>
    </cfRule>
  </conditionalFormatting>
  <conditionalFormatting sqref="D25:S25">
    <cfRule type="cellIs" dxfId="180" priority="2" operator="greaterThan">
      <formula>0</formula>
    </cfRule>
  </conditionalFormatting>
  <conditionalFormatting sqref="D27:S27">
    <cfRule type="cellIs" dxfId="179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82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'28'!D29</f>
        <v>590452</v>
      </c>
      <c r="E4" s="2">
        <f>'28'!E29</f>
        <v>7560</v>
      </c>
      <c r="F4" s="2">
        <f>'28'!F29</f>
        <v>13150</v>
      </c>
      <c r="G4" s="2">
        <f>'28'!G29</f>
        <v>90</v>
      </c>
      <c r="H4" s="2">
        <f>'28'!H29</f>
        <v>31930</v>
      </c>
      <c r="I4" s="2">
        <f>'28'!I29</f>
        <v>928</v>
      </c>
      <c r="J4" s="2">
        <f>'28'!J29</f>
        <v>663</v>
      </c>
      <c r="K4" s="2">
        <f>'28'!K29</f>
        <v>458</v>
      </c>
      <c r="L4" s="2">
        <f>'28'!L29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6067</v>
      </c>
      <c r="E7" s="22"/>
      <c r="F7" s="22">
        <v>20</v>
      </c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7167</v>
      </c>
      <c r="N7" s="24">
        <f>D7+E7*20+F7*10+G7*9+H7*9+I7*191+J7*191+K7*182+L7*100</f>
        <v>8122</v>
      </c>
      <c r="O7" s="25">
        <f>M7*2.75%</f>
        <v>197.0925</v>
      </c>
      <c r="P7" s="26"/>
      <c r="Q7" s="26">
        <v>60</v>
      </c>
      <c r="R7" s="24">
        <f>M7-(M7*2.75%)+I7*191+J7*191+K7*182+L7*100-Q7</f>
        <v>7864.9075000000003</v>
      </c>
      <c r="S7" s="25">
        <f>M7*0.95%</f>
        <v>68.086500000000001</v>
      </c>
      <c r="T7" s="27">
        <f>S7-Q7</f>
        <v>8.0865000000000009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4198</v>
      </c>
      <c r="E8" s="30">
        <v>150</v>
      </c>
      <c r="F8" s="30">
        <v>200</v>
      </c>
      <c r="G8" s="30"/>
      <c r="H8" s="30">
        <v>250</v>
      </c>
      <c r="I8" s="20">
        <v>15</v>
      </c>
      <c r="J8" s="20"/>
      <c r="K8" s="20"/>
      <c r="L8" s="20"/>
      <c r="M8" s="20">
        <f t="shared" ref="M8:M27" si="0">D8+E8*20+F8*10+G8*9+H8*9</f>
        <v>11448</v>
      </c>
      <c r="N8" s="24">
        <f t="shared" ref="N8:N27" si="1">D8+E8*20+F8*10+G8*9+H8*9+I8*191+J8*191+K8*182+L8*100</f>
        <v>14313</v>
      </c>
      <c r="O8" s="25">
        <f t="shared" ref="O8:O27" si="2">M8*2.75%</f>
        <v>314.82</v>
      </c>
      <c r="P8" s="26"/>
      <c r="Q8" s="26">
        <v>83</v>
      </c>
      <c r="R8" s="24">
        <f t="shared" ref="R8:R27" si="3">M8-(M8*2.75%)+I8*191+J8*191+K8*182+L8*100-Q8</f>
        <v>13915.18</v>
      </c>
      <c r="S8" s="25">
        <f t="shared" ref="S8:S27" si="4">M8*0.95%</f>
        <v>108.756</v>
      </c>
      <c r="T8" s="27">
        <f t="shared" ref="T8:T27" si="5">S8-Q8</f>
        <v>25.756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11116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11116</v>
      </c>
      <c r="N9" s="24">
        <f t="shared" si="1"/>
        <v>11116</v>
      </c>
      <c r="O9" s="25">
        <f t="shared" si="2"/>
        <v>305.69</v>
      </c>
      <c r="P9" s="26"/>
      <c r="Q9" s="26">
        <v>100</v>
      </c>
      <c r="R9" s="24">
        <f t="shared" si="3"/>
        <v>10710.31</v>
      </c>
      <c r="S9" s="25">
        <f t="shared" si="4"/>
        <v>105.602</v>
      </c>
      <c r="T9" s="27">
        <f t="shared" si="5"/>
        <v>5.6020000000000039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>
        <v>50</v>
      </c>
      <c r="I10" s="20"/>
      <c r="J10" s="20">
        <v>2</v>
      </c>
      <c r="K10" s="20"/>
      <c r="L10" s="20"/>
      <c r="M10" s="20">
        <f t="shared" si="0"/>
        <v>3536</v>
      </c>
      <c r="N10" s="24">
        <f t="shared" si="1"/>
        <v>3918</v>
      </c>
      <c r="O10" s="25">
        <f t="shared" si="2"/>
        <v>97.24</v>
      </c>
      <c r="P10" s="26"/>
      <c r="Q10" s="26">
        <v>30</v>
      </c>
      <c r="R10" s="24">
        <f t="shared" si="3"/>
        <v>3790.76</v>
      </c>
      <c r="S10" s="25">
        <f t="shared" si="4"/>
        <v>33.591999999999999</v>
      </c>
      <c r="T10" s="27">
        <f t="shared" si="5"/>
        <v>3.5919999999999987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3602</v>
      </c>
      <c r="E11" s="30"/>
      <c r="F11" s="30"/>
      <c r="G11" s="32"/>
      <c r="H11" s="30">
        <v>250</v>
      </c>
      <c r="I11" s="20">
        <v>2</v>
      </c>
      <c r="J11" s="20"/>
      <c r="K11" s="20"/>
      <c r="L11" s="20"/>
      <c r="M11" s="20">
        <f t="shared" si="0"/>
        <v>5852</v>
      </c>
      <c r="N11" s="24">
        <f t="shared" si="1"/>
        <v>6234</v>
      </c>
      <c r="O11" s="25">
        <f t="shared" si="2"/>
        <v>160.93</v>
      </c>
      <c r="P11" s="26"/>
      <c r="Q11" s="26">
        <v>33</v>
      </c>
      <c r="R11" s="24">
        <f t="shared" si="3"/>
        <v>6040.07</v>
      </c>
      <c r="S11" s="25">
        <f t="shared" si="4"/>
        <v>55.594000000000001</v>
      </c>
      <c r="T11" s="27">
        <f t="shared" si="5"/>
        <v>22.594000000000001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7332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7332</v>
      </c>
      <c r="N12" s="24">
        <f t="shared" si="1"/>
        <v>7332</v>
      </c>
      <c r="O12" s="25">
        <f t="shared" si="2"/>
        <v>201.63</v>
      </c>
      <c r="P12" s="26"/>
      <c r="Q12" s="26">
        <v>30</v>
      </c>
      <c r="R12" s="24">
        <f t="shared" si="3"/>
        <v>7100.37</v>
      </c>
      <c r="S12" s="25">
        <f t="shared" si="4"/>
        <v>69.653999999999996</v>
      </c>
      <c r="T12" s="27">
        <f t="shared" si="5"/>
        <v>39.653999999999996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4219</v>
      </c>
      <c r="N13" s="24">
        <f t="shared" si="1"/>
        <v>4219</v>
      </c>
      <c r="O13" s="25">
        <f t="shared" si="2"/>
        <v>116.02249999999999</v>
      </c>
      <c r="P13" s="26"/>
      <c r="Q13" s="26">
        <v>55</v>
      </c>
      <c r="R13" s="24">
        <f t="shared" si="3"/>
        <v>4047.9775</v>
      </c>
      <c r="S13" s="25">
        <f t="shared" si="4"/>
        <v>40.080500000000001</v>
      </c>
      <c r="T13" s="27">
        <f t="shared" si="5"/>
        <v>-14.919499999999999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9372</v>
      </c>
      <c r="E14" s="30">
        <v>500</v>
      </c>
      <c r="F14" s="30">
        <v>600</v>
      </c>
      <c r="G14" s="30"/>
      <c r="H14" s="30">
        <v>500</v>
      </c>
      <c r="I14" s="20">
        <v>14</v>
      </c>
      <c r="J14" s="20"/>
      <c r="K14" s="20">
        <v>10</v>
      </c>
      <c r="L14" s="20"/>
      <c r="M14" s="20">
        <f t="shared" si="0"/>
        <v>29872</v>
      </c>
      <c r="N14" s="24">
        <f t="shared" si="1"/>
        <v>34366</v>
      </c>
      <c r="O14" s="25">
        <f t="shared" si="2"/>
        <v>821.48</v>
      </c>
      <c r="P14" s="26"/>
      <c r="Q14" s="26">
        <v>120</v>
      </c>
      <c r="R14" s="24">
        <f t="shared" si="3"/>
        <v>33424.520000000004</v>
      </c>
      <c r="S14" s="25">
        <f t="shared" si="4"/>
        <v>283.78399999999999</v>
      </c>
      <c r="T14" s="27">
        <f t="shared" si="5"/>
        <v>163.78399999999999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28242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28242</v>
      </c>
      <c r="N15" s="24">
        <f t="shared" si="1"/>
        <v>28242</v>
      </c>
      <c r="O15" s="25">
        <f t="shared" si="2"/>
        <v>776.65499999999997</v>
      </c>
      <c r="P15" s="26"/>
      <c r="Q15" s="26">
        <v>180</v>
      </c>
      <c r="R15" s="24">
        <f t="shared" si="3"/>
        <v>27285.345000000001</v>
      </c>
      <c r="S15" s="25">
        <f t="shared" si="4"/>
        <v>268.29899999999998</v>
      </c>
      <c r="T15" s="27">
        <f t="shared" si="5"/>
        <v>88.298999999999978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9504</v>
      </c>
      <c r="E16" s="30"/>
      <c r="F16" s="30">
        <v>100</v>
      </c>
      <c r="G16" s="30"/>
      <c r="H16" s="30">
        <v>100</v>
      </c>
      <c r="J16" s="20"/>
      <c r="K16" s="20"/>
      <c r="L16" s="20"/>
      <c r="M16" s="20">
        <f t="shared" si="0"/>
        <v>11404</v>
      </c>
      <c r="N16" s="24">
        <f t="shared" si="1"/>
        <v>11404</v>
      </c>
      <c r="O16" s="25">
        <f t="shared" si="2"/>
        <v>313.61</v>
      </c>
      <c r="P16" s="26"/>
      <c r="Q16" s="26">
        <v>90</v>
      </c>
      <c r="R16" s="24">
        <f t="shared" si="3"/>
        <v>11000.39</v>
      </c>
      <c r="S16" s="25">
        <f t="shared" si="4"/>
        <v>108.33799999999999</v>
      </c>
      <c r="T16" s="27">
        <f t="shared" si="5"/>
        <v>18.337999999999994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4270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5220</v>
      </c>
      <c r="N17" s="24">
        <f t="shared" si="1"/>
        <v>5220</v>
      </c>
      <c r="O17" s="25">
        <f t="shared" si="2"/>
        <v>143.55000000000001</v>
      </c>
      <c r="P17" s="26"/>
      <c r="Q17" s="26">
        <v>75</v>
      </c>
      <c r="R17" s="24">
        <f t="shared" si="3"/>
        <v>5001.45</v>
      </c>
      <c r="S17" s="25">
        <f t="shared" si="4"/>
        <v>49.589999999999996</v>
      </c>
      <c r="T17" s="27">
        <f t="shared" si="5"/>
        <v>-25.410000000000004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4220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4220</v>
      </c>
      <c r="N18" s="24">
        <f t="shared" si="1"/>
        <v>4220</v>
      </c>
      <c r="O18" s="25">
        <f t="shared" si="2"/>
        <v>116.05</v>
      </c>
      <c r="P18" s="26"/>
      <c r="Q18" s="26">
        <v>100</v>
      </c>
      <c r="R18" s="24">
        <f t="shared" si="3"/>
        <v>4003.95</v>
      </c>
      <c r="S18" s="25">
        <f t="shared" si="4"/>
        <v>40.089999999999996</v>
      </c>
      <c r="T18" s="27">
        <f t="shared" si="5"/>
        <v>-59.910000000000004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10008</v>
      </c>
      <c r="E19" s="30"/>
      <c r="F19" s="30">
        <v>30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11208</v>
      </c>
      <c r="N19" s="24">
        <f t="shared" si="1"/>
        <v>12163</v>
      </c>
      <c r="O19" s="25">
        <f t="shared" si="2"/>
        <v>308.22000000000003</v>
      </c>
      <c r="P19" s="26"/>
      <c r="Q19" s="26">
        <v>570</v>
      </c>
      <c r="R19" s="24">
        <f t="shared" si="3"/>
        <v>11284.78</v>
      </c>
      <c r="S19" s="25">
        <f t="shared" si="4"/>
        <v>106.476</v>
      </c>
      <c r="T19" s="27">
        <f t="shared" si="5"/>
        <v>-463.524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7609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7609</v>
      </c>
      <c r="N20" s="24">
        <f t="shared" si="1"/>
        <v>7609</v>
      </c>
      <c r="O20" s="25">
        <f t="shared" si="2"/>
        <v>209.2475</v>
      </c>
      <c r="P20" s="26"/>
      <c r="Q20" s="26">
        <v>120</v>
      </c>
      <c r="R20" s="24">
        <f t="shared" si="3"/>
        <v>7279.7524999999996</v>
      </c>
      <c r="S20" s="25">
        <f t="shared" si="4"/>
        <v>72.285499999999999</v>
      </c>
      <c r="T20" s="27">
        <f t="shared" si="5"/>
        <v>-47.714500000000001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5812</v>
      </c>
      <c r="E21" s="30"/>
      <c r="F21" s="30"/>
      <c r="G21" s="30"/>
      <c r="H21" s="30"/>
      <c r="I21" s="20"/>
      <c r="J21" s="20"/>
      <c r="K21" s="20">
        <v>1</v>
      </c>
      <c r="L21" s="20"/>
      <c r="M21" s="20">
        <f t="shared" si="0"/>
        <v>5812</v>
      </c>
      <c r="N21" s="24">
        <f t="shared" si="1"/>
        <v>5994</v>
      </c>
      <c r="O21" s="25">
        <f t="shared" si="2"/>
        <v>159.83000000000001</v>
      </c>
      <c r="P21" s="26"/>
      <c r="Q21" s="26">
        <v>10</v>
      </c>
      <c r="R21" s="24">
        <f t="shared" si="3"/>
        <v>5824.17</v>
      </c>
      <c r="S21" s="25">
        <f t="shared" si="4"/>
        <v>55.213999999999999</v>
      </c>
      <c r="T21" s="27">
        <f t="shared" si="5"/>
        <v>45.213999999999999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10028</v>
      </c>
      <c r="N22" s="24">
        <f t="shared" si="1"/>
        <v>10028</v>
      </c>
      <c r="O22" s="25">
        <f t="shared" si="2"/>
        <v>275.77</v>
      </c>
      <c r="P22" s="26"/>
      <c r="Q22" s="26">
        <v>450</v>
      </c>
      <c r="R22" s="24">
        <f t="shared" si="3"/>
        <v>9302.23</v>
      </c>
      <c r="S22" s="25">
        <f t="shared" si="4"/>
        <v>95.265999999999991</v>
      </c>
      <c r="T22" s="27">
        <f t="shared" si="5"/>
        <v>-354.73400000000004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6442</v>
      </c>
      <c r="E23" s="30">
        <v>100</v>
      </c>
      <c r="F23" s="30">
        <v>100</v>
      </c>
      <c r="G23" s="30"/>
      <c r="H23" s="30">
        <v>100</v>
      </c>
      <c r="I23" s="20">
        <v>20</v>
      </c>
      <c r="J23" s="20"/>
      <c r="K23" s="20"/>
      <c r="L23" s="20"/>
      <c r="M23" s="20">
        <f t="shared" si="0"/>
        <v>10342</v>
      </c>
      <c r="N23" s="24">
        <f t="shared" si="1"/>
        <v>14162</v>
      </c>
      <c r="O23" s="25">
        <f t="shared" si="2"/>
        <v>284.40500000000003</v>
      </c>
      <c r="P23" s="26"/>
      <c r="Q23" s="26">
        <v>60</v>
      </c>
      <c r="R23" s="24">
        <f t="shared" si="3"/>
        <v>13817.594999999999</v>
      </c>
      <c r="S23" s="25">
        <f t="shared" si="4"/>
        <v>98.248999999999995</v>
      </c>
      <c r="T23" s="27">
        <f t="shared" si="5"/>
        <v>38.248999999999995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11000</v>
      </c>
      <c r="N24" s="24">
        <f t="shared" si="1"/>
        <v>11000</v>
      </c>
      <c r="O24" s="25">
        <f t="shared" si="2"/>
        <v>302.5</v>
      </c>
      <c r="P24" s="26"/>
      <c r="Q24" s="26">
        <v>98</v>
      </c>
      <c r="R24" s="24">
        <f t="shared" si="3"/>
        <v>10599.5</v>
      </c>
      <c r="S24" s="25">
        <f t="shared" si="4"/>
        <v>104.5</v>
      </c>
      <c r="T24" s="27">
        <f t="shared" si="5"/>
        <v>6.5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40</v>
      </c>
      <c r="R25" s="24">
        <f t="shared" si="3"/>
        <v>3861.67</v>
      </c>
      <c r="S25" s="25">
        <f t="shared" si="4"/>
        <v>38.113999999999997</v>
      </c>
      <c r="T25" s="27">
        <f t="shared" si="5"/>
        <v>-1.8860000000000028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3443</v>
      </c>
      <c r="N26" s="24">
        <f t="shared" si="1"/>
        <v>3443</v>
      </c>
      <c r="O26" s="25">
        <f t="shared" si="2"/>
        <v>94.682500000000005</v>
      </c>
      <c r="P26" s="26"/>
      <c r="Q26" s="26">
        <v>48</v>
      </c>
      <c r="R26" s="24">
        <f t="shared" si="3"/>
        <v>3300.3175000000001</v>
      </c>
      <c r="S26" s="25">
        <f t="shared" si="4"/>
        <v>32.708500000000001</v>
      </c>
      <c r="T26" s="27">
        <f t="shared" si="5"/>
        <v>-15.291499999999999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6093</v>
      </c>
      <c r="E27" s="38"/>
      <c r="F27" s="39"/>
      <c r="G27" s="39"/>
      <c r="H27" s="39"/>
      <c r="I27" s="31">
        <v>5</v>
      </c>
      <c r="J27" s="31"/>
      <c r="K27" s="31">
        <v>5</v>
      </c>
      <c r="L27" s="31"/>
      <c r="M27" s="31">
        <f t="shared" si="0"/>
        <v>6093</v>
      </c>
      <c r="N27" s="40">
        <f t="shared" si="1"/>
        <v>7958</v>
      </c>
      <c r="O27" s="25">
        <f t="shared" si="2"/>
        <v>167.5575</v>
      </c>
      <c r="P27" s="41"/>
      <c r="Q27" s="41">
        <v>100</v>
      </c>
      <c r="R27" s="24">
        <f t="shared" si="3"/>
        <v>7690.4425000000001</v>
      </c>
      <c r="S27" s="42">
        <f t="shared" si="4"/>
        <v>57.883499999999998</v>
      </c>
      <c r="T27" s="43">
        <f t="shared" si="5"/>
        <v>-42.116500000000002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159675</v>
      </c>
      <c r="E28" s="45">
        <f t="shared" si="6"/>
        <v>750</v>
      </c>
      <c r="F28" s="45">
        <f t="shared" ref="F28:T28" si="7">SUM(F7:F27)</f>
        <v>1100</v>
      </c>
      <c r="G28" s="45">
        <f t="shared" si="7"/>
        <v>0</v>
      </c>
      <c r="H28" s="45">
        <f t="shared" si="7"/>
        <v>1500</v>
      </c>
      <c r="I28" s="45">
        <f t="shared" si="7"/>
        <v>66</v>
      </c>
      <c r="J28" s="45">
        <f t="shared" si="7"/>
        <v>2</v>
      </c>
      <c r="K28" s="45">
        <f t="shared" si="7"/>
        <v>16</v>
      </c>
      <c r="L28" s="45">
        <f t="shared" si="7"/>
        <v>0</v>
      </c>
      <c r="M28" s="45">
        <f t="shared" si="7"/>
        <v>199175</v>
      </c>
      <c r="N28" s="45">
        <f t="shared" si="7"/>
        <v>215075</v>
      </c>
      <c r="O28" s="46">
        <f t="shared" si="7"/>
        <v>5477.3125000000009</v>
      </c>
      <c r="P28" s="45">
        <f t="shared" si="7"/>
        <v>0</v>
      </c>
      <c r="Q28" s="45">
        <f t="shared" si="7"/>
        <v>2452</v>
      </c>
      <c r="R28" s="45">
        <f t="shared" si="7"/>
        <v>207145.68750000006</v>
      </c>
      <c r="S28" s="45">
        <f t="shared" si="7"/>
        <v>1892.1624999999995</v>
      </c>
      <c r="T28" s="47">
        <f t="shared" si="7"/>
        <v>-559.83750000000009</v>
      </c>
    </row>
    <row r="29" spans="1:20" ht="15.75" thickBot="1" x14ac:dyDescent="0.3">
      <c r="A29" s="108" t="s">
        <v>45</v>
      </c>
      <c r="B29" s="109"/>
      <c r="C29" s="110"/>
      <c r="D29" s="48">
        <f>D4+D5-D28</f>
        <v>950257</v>
      </c>
      <c r="E29" s="48">
        <f t="shared" ref="E29:L29" si="8">E4+E5-E28</f>
        <v>6810</v>
      </c>
      <c r="F29" s="48">
        <f t="shared" si="8"/>
        <v>12050</v>
      </c>
      <c r="G29" s="48">
        <f t="shared" si="8"/>
        <v>90</v>
      </c>
      <c r="H29" s="48">
        <f t="shared" si="8"/>
        <v>30430</v>
      </c>
      <c r="I29" s="48">
        <f t="shared" si="8"/>
        <v>862</v>
      </c>
      <c r="J29" s="48">
        <f t="shared" si="8"/>
        <v>661</v>
      </c>
      <c r="K29" s="48">
        <f t="shared" si="8"/>
        <v>442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8" priority="43" operator="equal">
      <formula>212030016606640</formula>
    </cfRule>
  </conditionalFormatting>
  <conditionalFormatting sqref="D29 E4:E6 E28:K29">
    <cfRule type="cellIs" dxfId="177" priority="41" operator="equal">
      <formula>$E$4</formula>
    </cfRule>
    <cfRule type="cellIs" dxfId="176" priority="42" operator="equal">
      <formula>2120</formula>
    </cfRule>
  </conditionalFormatting>
  <conditionalFormatting sqref="D29:E29 F4:F6 F28:F29">
    <cfRule type="cellIs" dxfId="175" priority="39" operator="equal">
      <formula>$F$4</formula>
    </cfRule>
    <cfRule type="cellIs" dxfId="174" priority="40" operator="equal">
      <formula>300</formula>
    </cfRule>
  </conditionalFormatting>
  <conditionalFormatting sqref="G4:G6 G28:G29">
    <cfRule type="cellIs" dxfId="173" priority="37" operator="equal">
      <formula>$G$4</formula>
    </cfRule>
    <cfRule type="cellIs" dxfId="172" priority="38" operator="equal">
      <formula>1660</formula>
    </cfRule>
  </conditionalFormatting>
  <conditionalFormatting sqref="H4:H6 H28:H29">
    <cfRule type="cellIs" dxfId="171" priority="35" operator="equal">
      <formula>$H$4</formula>
    </cfRule>
    <cfRule type="cellIs" dxfId="170" priority="36" operator="equal">
      <formula>6640</formula>
    </cfRule>
  </conditionalFormatting>
  <conditionalFormatting sqref="T6:T28">
    <cfRule type="cellIs" dxfId="169" priority="34" operator="lessThan">
      <formula>0</formula>
    </cfRule>
  </conditionalFormatting>
  <conditionalFormatting sqref="T7:T27">
    <cfRule type="cellIs" dxfId="168" priority="31" operator="lessThan">
      <formula>0</formula>
    </cfRule>
    <cfRule type="cellIs" dxfId="167" priority="32" operator="lessThan">
      <formula>0</formula>
    </cfRule>
    <cfRule type="cellIs" dxfId="166" priority="33" operator="lessThan">
      <formula>0</formula>
    </cfRule>
  </conditionalFormatting>
  <conditionalFormatting sqref="E4:E6 E28:K28">
    <cfRule type="cellIs" dxfId="165" priority="30" operator="equal">
      <formula>$E$4</formula>
    </cfRule>
  </conditionalFormatting>
  <conditionalFormatting sqref="D28:D29 D6 D4:M4">
    <cfRule type="cellIs" dxfId="164" priority="29" operator="equal">
      <formula>$D$4</formula>
    </cfRule>
  </conditionalFormatting>
  <conditionalFormatting sqref="I4:I6 I28:I29">
    <cfRule type="cellIs" dxfId="163" priority="28" operator="equal">
      <formula>$I$4</formula>
    </cfRule>
  </conditionalFormatting>
  <conditionalFormatting sqref="J4:J6 J28:J29">
    <cfRule type="cellIs" dxfId="162" priority="27" operator="equal">
      <formula>$J$4</formula>
    </cfRule>
  </conditionalFormatting>
  <conditionalFormatting sqref="K4:K6 K28:K29">
    <cfRule type="cellIs" dxfId="161" priority="26" operator="equal">
      <formula>$K$4</formula>
    </cfRule>
  </conditionalFormatting>
  <conditionalFormatting sqref="M4:M6">
    <cfRule type="cellIs" dxfId="160" priority="25" operator="equal">
      <formula>$L$4</formula>
    </cfRule>
  </conditionalFormatting>
  <conditionalFormatting sqref="T7:T28">
    <cfRule type="cellIs" dxfId="159" priority="22" operator="lessThan">
      <formula>0</formula>
    </cfRule>
    <cfRule type="cellIs" dxfId="158" priority="23" operator="lessThan">
      <formula>0</formula>
    </cfRule>
    <cfRule type="cellIs" dxfId="157" priority="24" operator="lessThan">
      <formula>0</formula>
    </cfRule>
  </conditionalFormatting>
  <conditionalFormatting sqref="D5:K5">
    <cfRule type="cellIs" dxfId="156" priority="21" operator="greaterThan">
      <formula>0</formula>
    </cfRule>
  </conditionalFormatting>
  <conditionalFormatting sqref="T6:T28">
    <cfRule type="cellIs" dxfId="155" priority="20" operator="lessThan">
      <formula>0</formula>
    </cfRule>
  </conditionalFormatting>
  <conditionalFormatting sqref="T7:T27">
    <cfRule type="cellIs" dxfId="154" priority="17" operator="lessThan">
      <formula>0</formula>
    </cfRule>
    <cfRule type="cellIs" dxfId="153" priority="18" operator="lessThan">
      <formula>0</formula>
    </cfRule>
    <cfRule type="cellIs" dxfId="152" priority="19" operator="lessThan">
      <formula>0</formula>
    </cfRule>
  </conditionalFormatting>
  <conditionalFormatting sqref="T7:T28">
    <cfRule type="cellIs" dxfId="151" priority="14" operator="lessThan">
      <formula>0</formula>
    </cfRule>
    <cfRule type="cellIs" dxfId="150" priority="15" operator="lessThan">
      <formula>0</formula>
    </cfRule>
    <cfRule type="cellIs" dxfId="149" priority="16" operator="lessThan">
      <formula>0</formula>
    </cfRule>
  </conditionalFormatting>
  <conditionalFormatting sqref="D5:K5">
    <cfRule type="cellIs" dxfId="148" priority="13" operator="greaterThan">
      <formula>0</formula>
    </cfRule>
  </conditionalFormatting>
  <conditionalFormatting sqref="L4 L6 L28:L29">
    <cfRule type="cellIs" dxfId="147" priority="12" operator="equal">
      <formula>$L$4</formula>
    </cfRule>
  </conditionalFormatting>
  <conditionalFormatting sqref="D7:S7">
    <cfRule type="cellIs" dxfId="146" priority="11" operator="greaterThan">
      <formula>0</formula>
    </cfRule>
  </conditionalFormatting>
  <conditionalFormatting sqref="D9:S9">
    <cfRule type="cellIs" dxfId="145" priority="10" operator="greaterThan">
      <formula>0</formula>
    </cfRule>
  </conditionalFormatting>
  <conditionalFormatting sqref="D11:S11">
    <cfRule type="cellIs" dxfId="144" priority="9" operator="greaterThan">
      <formula>0</formula>
    </cfRule>
  </conditionalFormatting>
  <conditionalFormatting sqref="D13:S13">
    <cfRule type="cellIs" dxfId="143" priority="8" operator="greaterThan">
      <formula>0</formula>
    </cfRule>
  </conditionalFormatting>
  <conditionalFormatting sqref="D15:S15 N16 R16">
    <cfRule type="cellIs" dxfId="142" priority="7" operator="greaterThan">
      <formula>0</formula>
    </cfRule>
  </conditionalFormatting>
  <conditionalFormatting sqref="D17:S17">
    <cfRule type="cellIs" dxfId="141" priority="6" operator="greaterThan">
      <formula>0</formula>
    </cfRule>
  </conditionalFormatting>
  <conditionalFormatting sqref="D19:S19">
    <cfRule type="cellIs" dxfId="140" priority="5" operator="greaterThan">
      <formula>0</formula>
    </cfRule>
  </conditionalFormatting>
  <conditionalFormatting sqref="D21:S21">
    <cfRule type="cellIs" dxfId="139" priority="4" operator="greaterThan">
      <formula>0</formula>
    </cfRule>
  </conditionalFormatting>
  <conditionalFormatting sqref="D23:S23">
    <cfRule type="cellIs" dxfId="138" priority="3" operator="greaterThan">
      <formula>0</formula>
    </cfRule>
  </conditionalFormatting>
  <conditionalFormatting sqref="D25:S25">
    <cfRule type="cellIs" dxfId="137" priority="2" operator="greaterThan">
      <formula>0</formula>
    </cfRule>
  </conditionalFormatting>
  <conditionalFormatting sqref="D27:S27">
    <cfRule type="cellIs" dxfId="13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L14" sqref="L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49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8" t="s">
        <v>45</v>
      </c>
      <c r="B29" s="109"/>
      <c r="C29" s="110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2" priority="43" operator="equal">
      <formula>212030016606640</formula>
    </cfRule>
  </conditionalFormatting>
  <conditionalFormatting sqref="D29 E4:E6 E28:K29">
    <cfRule type="cellIs" dxfId="1341" priority="41" operator="equal">
      <formula>$E$4</formula>
    </cfRule>
    <cfRule type="cellIs" dxfId="1340" priority="42" operator="equal">
      <formula>2120</formula>
    </cfRule>
  </conditionalFormatting>
  <conditionalFormatting sqref="D29:E29 F4:F6 F28:F29">
    <cfRule type="cellIs" dxfId="1339" priority="39" operator="equal">
      <formula>$F$4</formula>
    </cfRule>
    <cfRule type="cellIs" dxfId="1338" priority="40" operator="equal">
      <formula>300</formula>
    </cfRule>
  </conditionalFormatting>
  <conditionalFormatting sqref="G4:G6 G28:G29">
    <cfRule type="cellIs" dxfId="1337" priority="37" operator="equal">
      <formula>$G$4</formula>
    </cfRule>
    <cfRule type="cellIs" dxfId="1336" priority="38" operator="equal">
      <formula>1660</formula>
    </cfRule>
  </conditionalFormatting>
  <conditionalFormatting sqref="H4:H6 H28:H29">
    <cfRule type="cellIs" dxfId="1335" priority="35" operator="equal">
      <formula>$H$4</formula>
    </cfRule>
    <cfRule type="cellIs" dxfId="1334" priority="36" operator="equal">
      <formula>6640</formula>
    </cfRule>
  </conditionalFormatting>
  <conditionalFormatting sqref="T6:T28">
    <cfRule type="cellIs" dxfId="1333" priority="34" operator="lessThan">
      <formula>0</formula>
    </cfRule>
  </conditionalFormatting>
  <conditionalFormatting sqref="T7:T27">
    <cfRule type="cellIs" dxfId="1332" priority="31" operator="lessThan">
      <formula>0</formula>
    </cfRule>
    <cfRule type="cellIs" dxfId="1331" priority="32" operator="lessThan">
      <formula>0</formula>
    </cfRule>
    <cfRule type="cellIs" dxfId="1330" priority="33" operator="lessThan">
      <formula>0</formula>
    </cfRule>
  </conditionalFormatting>
  <conditionalFormatting sqref="E4:E6 E28:K28">
    <cfRule type="cellIs" dxfId="1329" priority="30" operator="equal">
      <formula>$E$4</formula>
    </cfRule>
  </conditionalFormatting>
  <conditionalFormatting sqref="D28:D29 D6 D4:M4">
    <cfRule type="cellIs" dxfId="1328" priority="29" operator="equal">
      <formula>$D$4</formula>
    </cfRule>
  </conditionalFormatting>
  <conditionalFormatting sqref="I4:I6 I28:I29">
    <cfRule type="cellIs" dxfId="1327" priority="28" operator="equal">
      <formula>$I$4</formula>
    </cfRule>
  </conditionalFormatting>
  <conditionalFormatting sqref="J4:J6 J28:J29">
    <cfRule type="cellIs" dxfId="1326" priority="27" operator="equal">
      <formula>$J$4</formula>
    </cfRule>
  </conditionalFormatting>
  <conditionalFormatting sqref="K4:K6 K28:K29">
    <cfRule type="cellIs" dxfId="1325" priority="26" operator="equal">
      <formula>$K$4</formula>
    </cfRule>
  </conditionalFormatting>
  <conditionalFormatting sqref="M4:M6">
    <cfRule type="cellIs" dxfId="1324" priority="25" operator="equal">
      <formula>$L$4</formula>
    </cfRule>
  </conditionalFormatting>
  <conditionalFormatting sqref="T7:T28">
    <cfRule type="cellIs" dxfId="1323" priority="22" operator="lessThan">
      <formula>0</formula>
    </cfRule>
    <cfRule type="cellIs" dxfId="1322" priority="23" operator="lessThan">
      <formula>0</formula>
    </cfRule>
    <cfRule type="cellIs" dxfId="1321" priority="24" operator="lessThan">
      <formula>0</formula>
    </cfRule>
  </conditionalFormatting>
  <conditionalFormatting sqref="D5:K5">
    <cfRule type="cellIs" dxfId="1320" priority="21" operator="greaterThan">
      <formula>0</formula>
    </cfRule>
  </conditionalFormatting>
  <conditionalFormatting sqref="T6:T28">
    <cfRule type="cellIs" dxfId="1319" priority="20" operator="lessThan">
      <formula>0</formula>
    </cfRule>
  </conditionalFormatting>
  <conditionalFormatting sqref="T7:T27">
    <cfRule type="cellIs" dxfId="1318" priority="17" operator="lessThan">
      <formula>0</formula>
    </cfRule>
    <cfRule type="cellIs" dxfId="1317" priority="18" operator="lessThan">
      <formula>0</formula>
    </cfRule>
    <cfRule type="cellIs" dxfId="1316" priority="19" operator="lessThan">
      <formula>0</formula>
    </cfRule>
  </conditionalFormatting>
  <conditionalFormatting sqref="T7:T28">
    <cfRule type="cellIs" dxfId="1315" priority="14" operator="lessThan">
      <formula>0</formula>
    </cfRule>
    <cfRule type="cellIs" dxfId="1314" priority="15" operator="lessThan">
      <formula>0</formula>
    </cfRule>
    <cfRule type="cellIs" dxfId="1313" priority="16" operator="lessThan">
      <formula>0</formula>
    </cfRule>
  </conditionalFormatting>
  <conditionalFormatting sqref="D5:K5">
    <cfRule type="cellIs" dxfId="1312" priority="13" operator="greaterThan">
      <formula>0</formula>
    </cfRule>
  </conditionalFormatting>
  <conditionalFormatting sqref="L4 L6 L28:L29">
    <cfRule type="cellIs" dxfId="1311" priority="12" operator="equal">
      <formula>$L$4</formula>
    </cfRule>
  </conditionalFormatting>
  <conditionalFormatting sqref="D7:S7">
    <cfRule type="cellIs" dxfId="1310" priority="11" operator="greaterThan">
      <formula>0</formula>
    </cfRule>
  </conditionalFormatting>
  <conditionalFormatting sqref="D9:S9">
    <cfRule type="cellIs" dxfId="1309" priority="10" operator="greaterThan">
      <formula>0</formula>
    </cfRule>
  </conditionalFormatting>
  <conditionalFormatting sqref="D11:S11">
    <cfRule type="cellIs" dxfId="1308" priority="9" operator="greaterThan">
      <formula>0</formula>
    </cfRule>
  </conditionalFormatting>
  <conditionalFormatting sqref="D13:S13">
    <cfRule type="cellIs" dxfId="1307" priority="8" operator="greaterThan">
      <formula>0</formula>
    </cfRule>
  </conditionalFormatting>
  <conditionalFormatting sqref="D15:S15">
    <cfRule type="cellIs" dxfId="1306" priority="7" operator="greaterThan">
      <formula>0</formula>
    </cfRule>
  </conditionalFormatting>
  <conditionalFormatting sqref="D17:S17">
    <cfRule type="cellIs" dxfId="1305" priority="6" operator="greaterThan">
      <formula>0</formula>
    </cfRule>
  </conditionalFormatting>
  <conditionalFormatting sqref="D19:S19">
    <cfRule type="cellIs" dxfId="1304" priority="5" operator="greaterThan">
      <formula>0</formula>
    </cfRule>
  </conditionalFormatting>
  <conditionalFormatting sqref="D21:S21">
    <cfRule type="cellIs" dxfId="1303" priority="4" operator="greaterThan">
      <formula>0</formula>
    </cfRule>
  </conditionalFormatting>
  <conditionalFormatting sqref="D23:S23">
    <cfRule type="cellIs" dxfId="1302" priority="3" operator="greaterThan">
      <formula>0</formula>
    </cfRule>
  </conditionalFormatting>
  <conditionalFormatting sqref="D25:S25">
    <cfRule type="cellIs" dxfId="1301" priority="2" operator="greaterThan">
      <formula>0</formula>
    </cfRule>
  </conditionalFormatting>
  <conditionalFormatting sqref="D27:S27">
    <cfRule type="cellIs" dxfId="130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zoomScaleNormal="100" workbookViewId="0">
      <pane ySplit="6" topLeftCell="A13" activePane="bottomLeft" state="frozen"/>
      <selection pane="bottomLeft" activeCell="L21" sqref="L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2" ht="18.75" x14ac:dyDescent="0.25">
      <c r="A3" s="115" t="s">
        <v>83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2" x14ac:dyDescent="0.25">
      <c r="A4" s="119" t="s">
        <v>1</v>
      </c>
      <c r="B4" s="119"/>
      <c r="C4" s="1"/>
      <c r="D4" s="2">
        <f>'29'!D29</f>
        <v>950257</v>
      </c>
      <c r="E4" s="2">
        <f>'29'!E29</f>
        <v>6810</v>
      </c>
      <c r="F4" s="2">
        <f>'29'!F29</f>
        <v>12050</v>
      </c>
      <c r="G4" s="2">
        <f>'29'!G29</f>
        <v>90</v>
      </c>
      <c r="H4" s="2">
        <f>'29'!H29</f>
        <v>30430</v>
      </c>
      <c r="I4" s="2">
        <f>'29'!I29</f>
        <v>862</v>
      </c>
      <c r="J4" s="2">
        <f>'29'!J29</f>
        <v>661</v>
      </c>
      <c r="K4" s="2">
        <f>'29'!K29</f>
        <v>442</v>
      </c>
      <c r="L4" s="2">
        <f>'29'!L29</f>
        <v>5</v>
      </c>
      <c r="M4" s="3"/>
      <c r="N4" s="120"/>
      <c r="O4" s="120"/>
      <c r="P4" s="120"/>
      <c r="Q4" s="120"/>
      <c r="R4" s="120"/>
      <c r="S4" s="120"/>
      <c r="T4" s="121"/>
      <c r="U4" s="101"/>
      <c r="V4" s="76"/>
    </row>
    <row r="5" spans="1:22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1"/>
      <c r="U5" s="101"/>
      <c r="V5" s="7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84</v>
      </c>
      <c r="V6" s="54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20915</v>
      </c>
      <c r="E7" s="22">
        <v>10</v>
      </c>
      <c r="F7" s="22">
        <v>10</v>
      </c>
      <c r="G7" s="22"/>
      <c r="H7" s="22"/>
      <c r="I7" s="23"/>
      <c r="J7" s="23"/>
      <c r="K7" s="23"/>
      <c r="L7" s="23"/>
      <c r="M7" s="20">
        <f>D7+E7*20+F7*10+G7*9+H7*9</f>
        <v>21215</v>
      </c>
      <c r="N7" s="24">
        <f>D7+E7*20+F7*10+G7*9+H7*9+I7*191+J7*191+K7*182+L7*100</f>
        <v>21215</v>
      </c>
      <c r="O7" s="25">
        <f>M7*2.75%</f>
        <v>583.41250000000002</v>
      </c>
      <c r="P7" s="26"/>
      <c r="Q7" s="26">
        <v>100</v>
      </c>
      <c r="R7" s="24">
        <f>M7-(M7*2.75%)+I7*191+J7*191+K7*182+L7*100-Q7</f>
        <v>20531.587500000001</v>
      </c>
      <c r="S7" s="25">
        <f>M7*0.95%</f>
        <v>201.54249999999999</v>
      </c>
      <c r="T7" s="55">
        <f>S7-Q7</f>
        <v>101.54249999999999</v>
      </c>
      <c r="U7" s="101">
        <v>117</v>
      </c>
      <c r="V7" s="58">
        <f>R7-U7</f>
        <v>20414.587500000001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22250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26750</v>
      </c>
      <c r="N8" s="24">
        <f t="shared" ref="N8:N27" si="1">D8+E8*20+F8*10+G8*9+H8*9+I8*191+J8*191+K8*182+L8*100</f>
        <v>26750</v>
      </c>
      <c r="O8" s="25">
        <f t="shared" ref="O8:O27" si="2">M8*2.75%</f>
        <v>735.625</v>
      </c>
      <c r="P8" s="26"/>
      <c r="Q8" s="26">
        <v>166</v>
      </c>
      <c r="R8" s="24">
        <f t="shared" ref="R8:R27" si="3">M8-(M8*2.75%)+I8*191+J8*191+K8*182+L8*100-Q8</f>
        <v>25848.375</v>
      </c>
      <c r="S8" s="25">
        <f t="shared" ref="S8:S27" si="4">M8*0.95%</f>
        <v>254.125</v>
      </c>
      <c r="T8" s="55">
        <f t="shared" ref="T8:T27" si="5">S8-Q8</f>
        <v>88.125</v>
      </c>
      <c r="U8" s="101">
        <v>108</v>
      </c>
      <c r="V8" s="58">
        <f t="shared" ref="V8:V27" si="6">R8-U8</f>
        <v>25740.375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21093</v>
      </c>
      <c r="E9" s="30">
        <v>30</v>
      </c>
      <c r="F9" s="30"/>
      <c r="G9" s="30"/>
      <c r="H9" s="30"/>
      <c r="I9" s="20">
        <v>11</v>
      </c>
      <c r="J9" s="20"/>
      <c r="K9" s="20"/>
      <c r="L9" s="20"/>
      <c r="M9" s="20">
        <f t="shared" si="0"/>
        <v>21693</v>
      </c>
      <c r="N9" s="24">
        <f t="shared" si="1"/>
        <v>23794</v>
      </c>
      <c r="O9" s="25">
        <f t="shared" si="2"/>
        <v>596.5575</v>
      </c>
      <c r="P9" s="26"/>
      <c r="Q9" s="26">
        <v>148</v>
      </c>
      <c r="R9" s="24">
        <f t="shared" si="3"/>
        <v>23049.442500000001</v>
      </c>
      <c r="S9" s="25">
        <f t="shared" si="4"/>
        <v>206.08349999999999</v>
      </c>
      <c r="T9" s="55">
        <f t="shared" si="5"/>
        <v>58.083499999999987</v>
      </c>
      <c r="U9" s="101">
        <v>149</v>
      </c>
      <c r="V9" s="58">
        <f t="shared" si="6"/>
        <v>22900.442500000001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10363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10363</v>
      </c>
      <c r="N10" s="24">
        <f t="shared" si="1"/>
        <v>10363</v>
      </c>
      <c r="O10" s="25">
        <f t="shared" si="2"/>
        <v>284.98250000000002</v>
      </c>
      <c r="P10" s="26"/>
      <c r="Q10" s="26">
        <v>30</v>
      </c>
      <c r="R10" s="24">
        <f t="shared" si="3"/>
        <v>10048.0175</v>
      </c>
      <c r="S10" s="25">
        <f t="shared" si="4"/>
        <v>98.448499999999996</v>
      </c>
      <c r="T10" s="55">
        <f t="shared" si="5"/>
        <v>68.448499999999996</v>
      </c>
      <c r="U10" s="101">
        <v>18</v>
      </c>
      <c r="V10" s="58">
        <f t="shared" si="6"/>
        <v>10030.0175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15538</v>
      </c>
      <c r="E11" s="30"/>
      <c r="F11" s="30">
        <v>100</v>
      </c>
      <c r="G11" s="32"/>
      <c r="H11" s="30">
        <v>150</v>
      </c>
      <c r="I11" s="20"/>
      <c r="J11" s="20"/>
      <c r="K11" s="20"/>
      <c r="L11" s="20"/>
      <c r="M11" s="20">
        <f t="shared" si="0"/>
        <v>17888</v>
      </c>
      <c r="N11" s="24">
        <f t="shared" si="1"/>
        <v>17888</v>
      </c>
      <c r="O11" s="25">
        <f t="shared" si="2"/>
        <v>491.92</v>
      </c>
      <c r="P11" s="26"/>
      <c r="Q11" s="26">
        <v>49</v>
      </c>
      <c r="R11" s="24">
        <f t="shared" si="3"/>
        <v>17347.080000000002</v>
      </c>
      <c r="S11" s="25">
        <f t="shared" si="4"/>
        <v>169.93600000000001</v>
      </c>
      <c r="T11" s="55">
        <f t="shared" si="5"/>
        <v>120.93600000000001</v>
      </c>
      <c r="U11" s="101">
        <v>117</v>
      </c>
      <c r="V11" s="58">
        <f t="shared" si="6"/>
        <v>17230.080000000002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13393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13393</v>
      </c>
      <c r="N12" s="24">
        <f t="shared" si="1"/>
        <v>13393</v>
      </c>
      <c r="O12" s="25">
        <f t="shared" si="2"/>
        <v>368.3075</v>
      </c>
      <c r="P12" s="26"/>
      <c r="Q12" s="26">
        <v>37</v>
      </c>
      <c r="R12" s="24">
        <f t="shared" si="3"/>
        <v>12987.692499999999</v>
      </c>
      <c r="S12" s="25">
        <f t="shared" si="4"/>
        <v>127.23349999999999</v>
      </c>
      <c r="T12" s="55">
        <f t="shared" si="5"/>
        <v>90.233499999999992</v>
      </c>
      <c r="U12" s="101">
        <v>117</v>
      </c>
      <c r="V12" s="58">
        <f t="shared" si="6"/>
        <v>12870.692499999999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8162</v>
      </c>
      <c r="E13" s="30"/>
      <c r="F13" s="30"/>
      <c r="G13" s="30"/>
      <c r="H13" s="30"/>
      <c r="I13" s="20">
        <v>15</v>
      </c>
      <c r="J13" s="20"/>
      <c r="K13" s="20"/>
      <c r="L13" s="20"/>
      <c r="M13" s="20">
        <f t="shared" si="0"/>
        <v>8162</v>
      </c>
      <c r="N13" s="24">
        <f t="shared" si="1"/>
        <v>11027</v>
      </c>
      <c r="O13" s="25">
        <f t="shared" si="2"/>
        <v>224.45500000000001</v>
      </c>
      <c r="P13" s="26"/>
      <c r="Q13" s="26">
        <v>55</v>
      </c>
      <c r="R13" s="24">
        <f t="shared" si="3"/>
        <v>10747.545</v>
      </c>
      <c r="S13" s="25">
        <f t="shared" si="4"/>
        <v>77.539000000000001</v>
      </c>
      <c r="T13" s="55">
        <f t="shared" si="5"/>
        <v>22.539000000000001</v>
      </c>
      <c r="U13" s="101">
        <v>54</v>
      </c>
      <c r="V13" s="58">
        <f t="shared" si="6"/>
        <v>10693.545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82315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82315</v>
      </c>
      <c r="N14" s="24">
        <f t="shared" si="1"/>
        <v>82315</v>
      </c>
      <c r="O14" s="25">
        <f t="shared" si="2"/>
        <v>2263.6624999999999</v>
      </c>
      <c r="P14" s="26"/>
      <c r="Q14" s="26">
        <v>290</v>
      </c>
      <c r="R14" s="24">
        <f t="shared" si="3"/>
        <v>79761.337499999994</v>
      </c>
      <c r="S14" s="25">
        <f t="shared" si="4"/>
        <v>781.99249999999995</v>
      </c>
      <c r="T14" s="55">
        <f t="shared" si="5"/>
        <v>491.99249999999995</v>
      </c>
      <c r="U14" s="101">
        <v>666</v>
      </c>
      <c r="V14" s="58">
        <f t="shared" si="6"/>
        <v>79095.337499999994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21367</v>
      </c>
      <c r="E15" s="30"/>
      <c r="F15" s="30"/>
      <c r="G15" s="30"/>
      <c r="H15" s="30"/>
      <c r="I15" s="20">
        <v>12</v>
      </c>
      <c r="J15" s="20"/>
      <c r="K15" s="20">
        <v>10</v>
      </c>
      <c r="L15" s="20"/>
      <c r="M15" s="20">
        <f t="shared" si="0"/>
        <v>21367</v>
      </c>
      <c r="N15" s="24">
        <f t="shared" si="1"/>
        <v>25479</v>
      </c>
      <c r="O15" s="25">
        <f t="shared" si="2"/>
        <v>587.59249999999997</v>
      </c>
      <c r="P15" s="26"/>
      <c r="Q15" s="26">
        <v>160</v>
      </c>
      <c r="R15" s="24">
        <f t="shared" si="3"/>
        <v>24731.407500000001</v>
      </c>
      <c r="S15" s="25">
        <f t="shared" si="4"/>
        <v>202.98650000000001</v>
      </c>
      <c r="T15" s="55">
        <f t="shared" si="5"/>
        <v>42.986500000000007</v>
      </c>
      <c r="U15" s="101">
        <v>135</v>
      </c>
      <c r="V15" s="58">
        <f t="shared" si="6"/>
        <v>24596.407500000001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42965</v>
      </c>
      <c r="E16" s="30"/>
      <c r="F16" s="30"/>
      <c r="G16" s="30">
        <v>90</v>
      </c>
      <c r="H16" s="30">
        <v>110</v>
      </c>
      <c r="I16" s="20">
        <v>12</v>
      </c>
      <c r="J16" s="20">
        <v>5</v>
      </c>
      <c r="K16" s="20"/>
      <c r="L16" s="20"/>
      <c r="M16" s="20">
        <f t="shared" si="0"/>
        <v>44765</v>
      </c>
      <c r="N16" s="24">
        <f t="shared" si="1"/>
        <v>48012</v>
      </c>
      <c r="O16" s="25">
        <f t="shared" si="2"/>
        <v>1231.0374999999999</v>
      </c>
      <c r="P16" s="26"/>
      <c r="Q16" s="26">
        <v>127</v>
      </c>
      <c r="R16" s="24">
        <f t="shared" si="3"/>
        <v>46653.962500000001</v>
      </c>
      <c r="S16" s="25">
        <f t="shared" si="4"/>
        <v>425.26749999999998</v>
      </c>
      <c r="T16" s="55">
        <f t="shared" si="5"/>
        <v>298.26749999999998</v>
      </c>
      <c r="U16" s="101">
        <v>324</v>
      </c>
      <c r="V16" s="58">
        <f t="shared" si="6"/>
        <v>46329.962500000001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19234</v>
      </c>
      <c r="E17" s="30">
        <v>50</v>
      </c>
      <c r="F17" s="30">
        <v>100</v>
      </c>
      <c r="G17" s="30"/>
      <c r="H17" s="30">
        <v>50</v>
      </c>
      <c r="I17" s="20"/>
      <c r="J17" s="20"/>
      <c r="K17" s="20"/>
      <c r="L17" s="20"/>
      <c r="M17" s="20">
        <f t="shared" si="0"/>
        <v>21684</v>
      </c>
      <c r="N17" s="24">
        <f t="shared" si="1"/>
        <v>21684</v>
      </c>
      <c r="O17" s="25">
        <f t="shared" si="2"/>
        <v>596.31000000000006</v>
      </c>
      <c r="P17" s="26"/>
      <c r="Q17" s="26">
        <v>140</v>
      </c>
      <c r="R17" s="24">
        <f t="shared" si="3"/>
        <v>20947.689999999999</v>
      </c>
      <c r="S17" s="25">
        <f t="shared" si="4"/>
        <v>205.99799999999999</v>
      </c>
      <c r="T17" s="55">
        <f t="shared" si="5"/>
        <v>65.99799999999999</v>
      </c>
      <c r="U17" s="101">
        <v>162</v>
      </c>
      <c r="V17" s="58">
        <f t="shared" si="6"/>
        <v>20785.689999999999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19724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20374</v>
      </c>
      <c r="N18" s="24">
        <f t="shared" si="1"/>
        <v>20374</v>
      </c>
      <c r="O18" s="25">
        <f t="shared" si="2"/>
        <v>560.28499999999997</v>
      </c>
      <c r="P18" s="26"/>
      <c r="Q18" s="26">
        <v>150</v>
      </c>
      <c r="R18" s="24">
        <f t="shared" si="3"/>
        <v>19663.715</v>
      </c>
      <c r="S18" s="25">
        <f t="shared" si="4"/>
        <v>193.553</v>
      </c>
      <c r="T18" s="55">
        <f t="shared" si="5"/>
        <v>43.552999999999997</v>
      </c>
      <c r="U18" s="101">
        <v>144</v>
      </c>
      <c r="V18" s="58">
        <f t="shared" si="6"/>
        <v>19519.715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40390</v>
      </c>
      <c r="E19" s="30"/>
      <c r="F19" s="30"/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40930</v>
      </c>
      <c r="N19" s="24">
        <f t="shared" si="1"/>
        <v>41885</v>
      </c>
      <c r="O19" s="25">
        <f t="shared" si="2"/>
        <v>1125.575</v>
      </c>
      <c r="P19" s="26"/>
      <c r="Q19" s="26">
        <v>170</v>
      </c>
      <c r="R19" s="24">
        <f t="shared" si="3"/>
        <v>40589.425000000003</v>
      </c>
      <c r="S19" s="25">
        <f t="shared" si="4"/>
        <v>388.83499999999998</v>
      </c>
      <c r="T19" s="55">
        <f t="shared" si="5"/>
        <v>218.83499999999998</v>
      </c>
      <c r="U19" s="101">
        <v>342</v>
      </c>
      <c r="V19" s="58">
        <f t="shared" si="6"/>
        <v>40247.425000000003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12658</v>
      </c>
      <c r="E20" s="30"/>
      <c r="F20" s="30"/>
      <c r="G20" s="30"/>
      <c r="H20" s="30"/>
      <c r="I20" s="20">
        <v>3</v>
      </c>
      <c r="J20" s="20"/>
      <c r="K20" s="20">
        <v>5</v>
      </c>
      <c r="L20" s="20"/>
      <c r="M20" s="20">
        <f t="shared" si="0"/>
        <v>12658</v>
      </c>
      <c r="N20" s="24">
        <f t="shared" si="1"/>
        <v>14141</v>
      </c>
      <c r="O20" s="25">
        <f t="shared" si="2"/>
        <v>348.09500000000003</v>
      </c>
      <c r="P20" s="26"/>
      <c r="Q20" s="26">
        <v>120</v>
      </c>
      <c r="R20" s="24">
        <f t="shared" si="3"/>
        <v>13672.905000000001</v>
      </c>
      <c r="S20" s="25">
        <f t="shared" si="4"/>
        <v>120.25099999999999</v>
      </c>
      <c r="T20" s="55">
        <f t="shared" si="5"/>
        <v>0.25099999999999056</v>
      </c>
      <c r="U20" s="101">
        <v>72</v>
      </c>
      <c r="V20" s="58">
        <f t="shared" si="6"/>
        <v>13600.905000000001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10000</v>
      </c>
      <c r="N21" s="24">
        <f t="shared" si="1"/>
        <v>10382</v>
      </c>
      <c r="O21" s="25">
        <f t="shared" si="2"/>
        <v>275</v>
      </c>
      <c r="P21" s="26"/>
      <c r="Q21" s="26">
        <v>40</v>
      </c>
      <c r="R21" s="24">
        <f t="shared" si="3"/>
        <v>10067</v>
      </c>
      <c r="S21" s="25">
        <f t="shared" si="4"/>
        <v>95</v>
      </c>
      <c r="T21" s="55">
        <f t="shared" si="5"/>
        <v>55</v>
      </c>
      <c r="U21" s="101">
        <v>36</v>
      </c>
      <c r="V21" s="58">
        <f t="shared" si="6"/>
        <v>10031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60000</v>
      </c>
      <c r="E22" s="30">
        <v>500</v>
      </c>
      <c r="F22" s="30">
        <v>1000</v>
      </c>
      <c r="G22" s="20"/>
      <c r="H22" s="30"/>
      <c r="I22" s="20">
        <v>15</v>
      </c>
      <c r="J22" s="20"/>
      <c r="K22" s="20">
        <v>5</v>
      </c>
      <c r="L22" s="20"/>
      <c r="M22" s="20">
        <f t="shared" si="0"/>
        <v>80000</v>
      </c>
      <c r="N22" s="24">
        <f t="shared" si="1"/>
        <v>83775</v>
      </c>
      <c r="O22" s="25">
        <f t="shared" si="2"/>
        <v>2200</v>
      </c>
      <c r="P22" s="26"/>
      <c r="Q22" s="26">
        <v>150</v>
      </c>
      <c r="R22" s="24">
        <f t="shared" si="3"/>
        <v>81425</v>
      </c>
      <c r="S22" s="25">
        <f t="shared" si="4"/>
        <v>760</v>
      </c>
      <c r="T22" s="55">
        <f t="shared" si="5"/>
        <v>610</v>
      </c>
      <c r="U22" s="101">
        <v>522</v>
      </c>
      <c r="V22" s="58">
        <f t="shared" si="6"/>
        <v>80903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55">
        <f t="shared" si="5"/>
        <v>12.5</v>
      </c>
      <c r="U23" s="101">
        <v>99</v>
      </c>
      <c r="V23" s="58">
        <f t="shared" si="6"/>
        <v>14358.5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60000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60000</v>
      </c>
      <c r="N24" s="24">
        <f t="shared" si="1"/>
        <v>63820</v>
      </c>
      <c r="O24" s="25">
        <f t="shared" si="2"/>
        <v>1650</v>
      </c>
      <c r="P24" s="26"/>
      <c r="Q24" s="26">
        <v>180</v>
      </c>
      <c r="R24" s="24">
        <f t="shared" si="3"/>
        <v>61990</v>
      </c>
      <c r="S24" s="25">
        <f t="shared" si="4"/>
        <v>570</v>
      </c>
      <c r="T24" s="55">
        <f t="shared" si="5"/>
        <v>390</v>
      </c>
      <c r="U24" s="101">
        <v>540</v>
      </c>
      <c r="V24" s="58">
        <f t="shared" si="6"/>
        <v>61450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28359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28359</v>
      </c>
      <c r="N25" s="24">
        <f t="shared" si="1"/>
        <v>28359</v>
      </c>
      <c r="O25" s="25">
        <f t="shared" si="2"/>
        <v>779.87250000000006</v>
      </c>
      <c r="P25" s="26"/>
      <c r="Q25" s="26">
        <v>150</v>
      </c>
      <c r="R25" s="24">
        <f t="shared" si="3"/>
        <v>27429.127499999999</v>
      </c>
      <c r="S25" s="25">
        <f t="shared" si="4"/>
        <v>269.41050000000001</v>
      </c>
      <c r="T25" s="55">
        <f t="shared" si="5"/>
        <v>119.41050000000001</v>
      </c>
      <c r="U25" s="101">
        <v>189</v>
      </c>
      <c r="V25" s="58">
        <f t="shared" si="6"/>
        <v>27240.127499999999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21152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21152</v>
      </c>
      <c r="N26" s="24">
        <f t="shared" si="1"/>
        <v>21152</v>
      </c>
      <c r="O26" s="25">
        <f t="shared" si="2"/>
        <v>581.67999999999995</v>
      </c>
      <c r="P26" s="26"/>
      <c r="Q26" s="26">
        <v>99</v>
      </c>
      <c r="R26" s="24">
        <f t="shared" si="3"/>
        <v>20471.32</v>
      </c>
      <c r="S26" s="25">
        <f t="shared" si="4"/>
        <v>200.94399999999999</v>
      </c>
      <c r="T26" s="55">
        <f t="shared" si="5"/>
        <v>101.94399999999999</v>
      </c>
      <c r="U26" s="101">
        <v>171</v>
      </c>
      <c r="V26" s="58">
        <f t="shared" si="6"/>
        <v>20300.32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17170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17170</v>
      </c>
      <c r="N27" s="40">
        <f t="shared" si="1"/>
        <v>17170</v>
      </c>
      <c r="O27" s="25">
        <f t="shared" si="2"/>
        <v>472.17500000000001</v>
      </c>
      <c r="P27" s="41"/>
      <c r="Q27" s="41">
        <v>100</v>
      </c>
      <c r="R27" s="24">
        <f t="shared" si="3"/>
        <v>16597.825000000001</v>
      </c>
      <c r="S27" s="42">
        <f t="shared" si="4"/>
        <v>163.11500000000001</v>
      </c>
      <c r="T27" s="56">
        <f t="shared" si="5"/>
        <v>63.115000000000009</v>
      </c>
      <c r="U27" s="101"/>
      <c r="V27" s="58">
        <f t="shared" si="6"/>
        <v>16597.825000000001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562048</v>
      </c>
      <c r="E28" s="45">
        <f t="shared" si="7"/>
        <v>590</v>
      </c>
      <c r="F28" s="45">
        <f t="shared" ref="F28:U28" si="8">SUM(F7:F27)</f>
        <v>1230</v>
      </c>
      <c r="G28" s="45">
        <f t="shared" si="8"/>
        <v>90</v>
      </c>
      <c r="H28" s="45">
        <f t="shared" si="8"/>
        <v>920</v>
      </c>
      <c r="I28" s="45">
        <f t="shared" si="8"/>
        <v>95</v>
      </c>
      <c r="J28" s="45">
        <f t="shared" si="8"/>
        <v>5</v>
      </c>
      <c r="K28" s="45">
        <f t="shared" si="8"/>
        <v>20</v>
      </c>
      <c r="L28" s="45">
        <f t="shared" si="8"/>
        <v>0</v>
      </c>
      <c r="M28" s="45">
        <f t="shared" si="8"/>
        <v>595238</v>
      </c>
      <c r="N28" s="45">
        <f t="shared" si="8"/>
        <v>617978</v>
      </c>
      <c r="O28" s="46">
        <f t="shared" si="8"/>
        <v>16369.045</v>
      </c>
      <c r="P28" s="45">
        <f t="shared" si="8"/>
        <v>0</v>
      </c>
      <c r="Q28" s="45">
        <f t="shared" si="8"/>
        <v>2591</v>
      </c>
      <c r="R28" s="45">
        <f t="shared" si="8"/>
        <v>599017.95499999996</v>
      </c>
      <c r="S28" s="45">
        <f t="shared" si="8"/>
        <v>5654.7609999999995</v>
      </c>
      <c r="T28" s="75">
        <f t="shared" si="8"/>
        <v>3063.7609999999995</v>
      </c>
      <c r="U28" s="75">
        <f t="shared" si="8"/>
        <v>4082</v>
      </c>
      <c r="V28" s="58">
        <f>SUM(V7:V27)</f>
        <v>594935.95499999996</v>
      </c>
    </row>
    <row r="29" spans="1:22" ht="15.75" thickBot="1" x14ac:dyDescent="0.3">
      <c r="A29" s="108" t="s">
        <v>45</v>
      </c>
      <c r="B29" s="109"/>
      <c r="C29" s="110"/>
      <c r="D29" s="48">
        <f>D4+D5-D28</f>
        <v>388209</v>
      </c>
      <c r="E29" s="48">
        <f t="shared" ref="E29:L29" si="9">E4+E5-E28</f>
        <v>6220</v>
      </c>
      <c r="F29" s="48">
        <f t="shared" si="9"/>
        <v>10820</v>
      </c>
      <c r="G29" s="48">
        <f t="shared" si="9"/>
        <v>0</v>
      </c>
      <c r="H29" s="48">
        <f t="shared" si="9"/>
        <v>29510</v>
      </c>
      <c r="I29" s="48">
        <f t="shared" si="9"/>
        <v>767</v>
      </c>
      <c r="J29" s="48">
        <f t="shared" si="9"/>
        <v>656</v>
      </c>
      <c r="K29" s="48">
        <f t="shared" si="9"/>
        <v>422</v>
      </c>
      <c r="L29" s="48">
        <f t="shared" si="9"/>
        <v>5</v>
      </c>
      <c r="M29" s="111"/>
      <c r="N29" s="112"/>
      <c r="O29" s="112"/>
      <c r="P29" s="112"/>
      <c r="Q29" s="112"/>
      <c r="R29" s="112"/>
      <c r="S29" s="112"/>
      <c r="T29" s="112"/>
      <c r="U29" s="101"/>
      <c r="V29" s="7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" priority="47" operator="equal">
      <formula>212030016606640</formula>
    </cfRule>
  </conditionalFormatting>
  <conditionalFormatting sqref="D29 E4:E6 E28:K29">
    <cfRule type="cellIs" dxfId="134" priority="45" operator="equal">
      <formula>$E$4</formula>
    </cfRule>
    <cfRule type="cellIs" dxfId="133" priority="46" operator="equal">
      <formula>2120</formula>
    </cfRule>
  </conditionalFormatting>
  <conditionalFormatting sqref="D29:E29 F4:F6 F28:F29">
    <cfRule type="cellIs" dxfId="132" priority="43" operator="equal">
      <formula>$F$4</formula>
    </cfRule>
    <cfRule type="cellIs" dxfId="131" priority="44" operator="equal">
      <formula>300</formula>
    </cfRule>
  </conditionalFormatting>
  <conditionalFormatting sqref="G4:G6 G28:G29">
    <cfRule type="cellIs" dxfId="130" priority="41" operator="equal">
      <formula>$G$4</formula>
    </cfRule>
    <cfRule type="cellIs" dxfId="129" priority="42" operator="equal">
      <formula>1660</formula>
    </cfRule>
  </conditionalFormatting>
  <conditionalFormatting sqref="H4:H6 H28:H29">
    <cfRule type="cellIs" dxfId="128" priority="39" operator="equal">
      <formula>$H$4</formula>
    </cfRule>
    <cfRule type="cellIs" dxfId="127" priority="40" operator="equal">
      <formula>6640</formula>
    </cfRule>
  </conditionalFormatting>
  <conditionalFormatting sqref="T6:T28 U28">
    <cfRule type="cellIs" dxfId="126" priority="38" operator="lessThan">
      <formula>0</formula>
    </cfRule>
  </conditionalFormatting>
  <conditionalFormatting sqref="T7:T27">
    <cfRule type="cellIs" dxfId="125" priority="35" operator="lessThan">
      <formula>0</formula>
    </cfRule>
    <cfRule type="cellIs" dxfId="124" priority="36" operator="lessThan">
      <formula>0</formula>
    </cfRule>
    <cfRule type="cellIs" dxfId="123" priority="37" operator="lessThan">
      <formula>0</formula>
    </cfRule>
  </conditionalFormatting>
  <conditionalFormatting sqref="E4:E6 E28:K28">
    <cfRule type="cellIs" dxfId="122" priority="34" operator="equal">
      <formula>$E$4</formula>
    </cfRule>
  </conditionalFormatting>
  <conditionalFormatting sqref="D28:D29 D6 D4:M4">
    <cfRule type="cellIs" dxfId="121" priority="33" operator="equal">
      <formula>$D$4</formula>
    </cfRule>
  </conditionalFormatting>
  <conditionalFormatting sqref="I4:I6 I28:I29">
    <cfRule type="cellIs" dxfId="120" priority="32" operator="equal">
      <formula>$I$4</formula>
    </cfRule>
  </conditionalFormatting>
  <conditionalFormatting sqref="J4:J6 J28:J29">
    <cfRule type="cellIs" dxfId="119" priority="31" operator="equal">
      <formula>$J$4</formula>
    </cfRule>
  </conditionalFormatting>
  <conditionalFormatting sqref="K4:K6 K28:K29">
    <cfRule type="cellIs" dxfId="118" priority="30" operator="equal">
      <formula>$K$4</formula>
    </cfRule>
  </conditionalFormatting>
  <conditionalFormatting sqref="M4:M6">
    <cfRule type="cellIs" dxfId="117" priority="29" operator="equal">
      <formula>$L$4</formula>
    </cfRule>
  </conditionalFormatting>
  <conditionalFormatting sqref="T7:T28 U28">
    <cfRule type="cellIs" dxfId="116" priority="26" operator="lessThan">
      <formula>0</formula>
    </cfRule>
    <cfRule type="cellIs" dxfId="115" priority="27" operator="lessThan">
      <formula>0</formula>
    </cfRule>
    <cfRule type="cellIs" dxfId="114" priority="28" operator="lessThan">
      <formula>0</formula>
    </cfRule>
  </conditionalFormatting>
  <conditionalFormatting sqref="D5:K5">
    <cfRule type="cellIs" dxfId="113" priority="25" operator="greaterThan">
      <formula>0</formula>
    </cfRule>
  </conditionalFormatting>
  <conditionalFormatting sqref="T6:T28 U28">
    <cfRule type="cellIs" dxfId="112" priority="24" operator="lessThan">
      <formula>0</formula>
    </cfRule>
  </conditionalFormatting>
  <conditionalFormatting sqref="T7:T27">
    <cfRule type="cellIs" dxfId="111" priority="21" operator="lessThan">
      <formula>0</formula>
    </cfRule>
    <cfRule type="cellIs" dxfId="110" priority="22" operator="lessThan">
      <formula>0</formula>
    </cfRule>
    <cfRule type="cellIs" dxfId="109" priority="23" operator="lessThan">
      <formula>0</formula>
    </cfRule>
  </conditionalFormatting>
  <conditionalFormatting sqref="T7:T28 U28">
    <cfRule type="cellIs" dxfId="108" priority="18" operator="lessThan">
      <formula>0</formula>
    </cfRule>
    <cfRule type="cellIs" dxfId="107" priority="19" operator="lessThan">
      <formula>0</formula>
    </cfRule>
    <cfRule type="cellIs" dxfId="106" priority="20" operator="lessThan">
      <formula>0</formula>
    </cfRule>
  </conditionalFormatting>
  <conditionalFormatting sqref="D5:K5">
    <cfRule type="cellIs" dxfId="105" priority="17" operator="greaterThan">
      <formula>0</formula>
    </cfRule>
  </conditionalFormatting>
  <conditionalFormatting sqref="L4 L6 L28:L29">
    <cfRule type="cellIs" dxfId="104" priority="16" operator="equal">
      <formula>$L$4</formula>
    </cfRule>
  </conditionalFormatting>
  <conditionalFormatting sqref="D7:S7">
    <cfRule type="cellIs" dxfId="103" priority="15" operator="greaterThan">
      <formula>0</formula>
    </cfRule>
  </conditionalFormatting>
  <conditionalFormatting sqref="D9:S9">
    <cfRule type="cellIs" dxfId="102" priority="14" operator="greaterThan">
      <formula>0</formula>
    </cfRule>
  </conditionalFormatting>
  <conditionalFormatting sqref="D11:S11">
    <cfRule type="cellIs" dxfId="101" priority="13" operator="greaterThan">
      <formula>0</formula>
    </cfRule>
  </conditionalFormatting>
  <conditionalFormatting sqref="D13:S13">
    <cfRule type="cellIs" dxfId="100" priority="12" operator="greaterThan">
      <formula>0</formula>
    </cfRule>
  </conditionalFormatting>
  <conditionalFormatting sqref="D15:S15">
    <cfRule type="cellIs" dxfId="99" priority="11" operator="greaterThan">
      <formula>0</formula>
    </cfRule>
  </conditionalFormatting>
  <conditionalFormatting sqref="D17:S17">
    <cfRule type="cellIs" dxfId="98" priority="10" operator="greaterThan">
      <formula>0</formula>
    </cfRule>
  </conditionalFormatting>
  <conditionalFormatting sqref="D19:S19">
    <cfRule type="cellIs" dxfId="97" priority="9" operator="greaterThan">
      <formula>0</formula>
    </cfRule>
  </conditionalFormatting>
  <conditionalFormatting sqref="D21:S21">
    <cfRule type="cellIs" dxfId="96" priority="8" operator="greaterThan">
      <formula>0</formula>
    </cfRule>
  </conditionalFormatting>
  <conditionalFormatting sqref="D23:S23">
    <cfRule type="cellIs" dxfId="95" priority="7" operator="greaterThan">
      <formula>0</formula>
    </cfRule>
  </conditionalFormatting>
  <conditionalFormatting sqref="D25:S25">
    <cfRule type="cellIs" dxfId="94" priority="6" operator="greaterThan">
      <formula>0</formula>
    </cfRule>
  </conditionalFormatting>
  <conditionalFormatting sqref="D27:S27">
    <cfRule type="cellIs" dxfId="93" priority="5" operator="greaterThan">
      <formula>0</formula>
    </cfRule>
  </conditionalFormatting>
  <conditionalFormatting sqref="U6">
    <cfRule type="cellIs" dxfId="92" priority="4" operator="lessThan">
      <formula>0</formula>
    </cfRule>
  </conditionalFormatting>
  <conditionalFormatting sqref="U6">
    <cfRule type="cellIs" dxfId="91" priority="3" operator="lessThan">
      <formula>0</formula>
    </cfRule>
  </conditionalFormatting>
  <conditionalFormatting sqref="V6">
    <cfRule type="cellIs" dxfId="90" priority="2" operator="lessThan">
      <formula>0</formula>
    </cfRule>
  </conditionalFormatting>
  <conditionalFormatting sqref="V6">
    <cfRule type="cellIs" dxfId="89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22" activePane="bottomLeft" state="frozen"/>
      <selection pane="bottomLeft" activeCell="H38" sqref="H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9.28515625" customWidth="1"/>
    <col min="22" max="22" width="10.7109375" customWidth="1"/>
  </cols>
  <sheetData>
    <row r="1" spans="1:22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2" ht="18.75" x14ac:dyDescent="0.25">
      <c r="A3" s="115" t="s">
        <v>85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2" x14ac:dyDescent="0.25">
      <c r="A4" s="119" t="s">
        <v>1</v>
      </c>
      <c r="B4" s="119"/>
      <c r="C4" s="1"/>
      <c r="D4" s="2">
        <f>'30'!D29</f>
        <v>388209</v>
      </c>
      <c r="E4" s="2">
        <f>'30'!E29</f>
        <v>6220</v>
      </c>
      <c r="F4" s="2">
        <f>'30'!F29</f>
        <v>10820</v>
      </c>
      <c r="G4" s="2">
        <f>'30'!G29</f>
        <v>0</v>
      </c>
      <c r="H4" s="2">
        <f>'30'!H29</f>
        <v>29510</v>
      </c>
      <c r="I4" s="2">
        <f>'30'!I29</f>
        <v>767</v>
      </c>
      <c r="J4" s="2">
        <f>'30'!J29</f>
        <v>656</v>
      </c>
      <c r="K4" s="2">
        <f>'30'!K29</f>
        <v>422</v>
      </c>
      <c r="L4" s="2">
        <f>'30'!L29</f>
        <v>5</v>
      </c>
      <c r="M4" s="3"/>
      <c r="N4" s="120"/>
      <c r="O4" s="120"/>
      <c r="P4" s="120"/>
      <c r="Q4" s="120"/>
      <c r="R4" s="120"/>
      <c r="S4" s="120"/>
      <c r="T4" s="120"/>
      <c r="U4" s="120"/>
      <c r="V4" s="120"/>
    </row>
    <row r="5" spans="1:22" x14ac:dyDescent="0.25">
      <c r="A5" s="119" t="s">
        <v>2</v>
      </c>
      <c r="B5" s="119"/>
      <c r="C5" s="1"/>
      <c r="D5" s="1">
        <v>427592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  <c r="U5" s="120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102" t="s">
        <v>16</v>
      </c>
      <c r="O6" s="17" t="s">
        <v>17</v>
      </c>
      <c r="P6" s="102" t="s">
        <v>18</v>
      </c>
      <c r="Q6" s="102" t="s">
        <v>19</v>
      </c>
      <c r="R6" s="102" t="s">
        <v>20</v>
      </c>
      <c r="S6" s="17" t="s">
        <v>21</v>
      </c>
      <c r="T6" s="18" t="s">
        <v>22</v>
      </c>
      <c r="U6" s="18" t="s">
        <v>84</v>
      </c>
      <c r="V6" s="18" t="s">
        <v>86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13064</v>
      </c>
      <c r="N7" s="24">
        <f>D7+E7*20+F7*10+G7*9+H7*9+I7*191+J7*191+K7*182+L7*100</f>
        <v>13064</v>
      </c>
      <c r="O7" s="25">
        <f>M7*2.75%</f>
        <v>359.26</v>
      </c>
      <c r="P7" s="26"/>
      <c r="Q7" s="26">
        <v>80</v>
      </c>
      <c r="R7" s="24">
        <f>M7-(M7*2.75%)+I7*191+J7*191+K7*182+L7*100-Q7</f>
        <v>12624.74</v>
      </c>
      <c r="S7" s="25">
        <f>M7*0.95%</f>
        <v>124.10799999999999</v>
      </c>
      <c r="T7" s="27">
        <f>S7-Q7</f>
        <v>44.10799999999999</v>
      </c>
      <c r="U7" s="103">
        <v>63</v>
      </c>
      <c r="V7" s="104">
        <f>R7-U7</f>
        <v>12561.74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927</v>
      </c>
      <c r="E8" s="30">
        <v>50</v>
      </c>
      <c r="F8" s="30">
        <v>100</v>
      </c>
      <c r="G8" s="30"/>
      <c r="H8" s="30">
        <v>350</v>
      </c>
      <c r="I8" s="20"/>
      <c r="J8" s="20"/>
      <c r="K8" s="20"/>
      <c r="L8" s="20"/>
      <c r="M8" s="20">
        <f t="shared" ref="M8:M27" si="0">D8+E8*20+F8*10+G8*9+H8*9</f>
        <v>6077</v>
      </c>
      <c r="N8" s="24">
        <f t="shared" ref="N8:N27" si="1">D8+E8*20+F8*10+G8*9+H8*9+I8*191+J8*191+K8*182+L8*100</f>
        <v>6077</v>
      </c>
      <c r="O8" s="25">
        <f t="shared" ref="O8:O27" si="2">M8*2.75%</f>
        <v>167.11750000000001</v>
      </c>
      <c r="P8" s="26"/>
      <c r="Q8" s="26">
        <v>33</v>
      </c>
      <c r="R8" s="24">
        <f t="shared" ref="R8:R27" si="3">M8-(M8*2.75%)+I8*191+J8*191+K8*182+L8*100-Q8</f>
        <v>5876.8824999999997</v>
      </c>
      <c r="S8" s="25">
        <f t="shared" ref="S8:S27" si="4">M8*0.95%</f>
        <v>57.731499999999997</v>
      </c>
      <c r="T8" s="27">
        <f t="shared" ref="T8:T27" si="5">S8-Q8</f>
        <v>24.731499999999997</v>
      </c>
      <c r="U8" s="103"/>
      <c r="V8" s="104">
        <f t="shared" ref="V8:V27" si="6">R8-U8</f>
        <v>5876.8824999999997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32876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32876</v>
      </c>
      <c r="N9" s="24">
        <f t="shared" si="1"/>
        <v>32876</v>
      </c>
      <c r="O9" s="25">
        <f t="shared" si="2"/>
        <v>904.09</v>
      </c>
      <c r="P9" s="26"/>
      <c r="Q9" s="26">
        <v>150</v>
      </c>
      <c r="R9" s="24">
        <f t="shared" si="3"/>
        <v>31821.91</v>
      </c>
      <c r="S9" s="25">
        <f t="shared" si="4"/>
        <v>312.322</v>
      </c>
      <c r="T9" s="27">
        <f t="shared" si="5"/>
        <v>162.322</v>
      </c>
      <c r="U9" s="103">
        <v>261</v>
      </c>
      <c r="V9" s="104">
        <f t="shared" si="6"/>
        <v>31560.91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5516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5516</v>
      </c>
      <c r="N10" s="24">
        <f t="shared" si="1"/>
        <v>5516</v>
      </c>
      <c r="O10" s="25">
        <f t="shared" si="2"/>
        <v>151.69</v>
      </c>
      <c r="P10" s="26"/>
      <c r="Q10" s="26">
        <v>29</v>
      </c>
      <c r="R10" s="24">
        <f t="shared" si="3"/>
        <v>5335.31</v>
      </c>
      <c r="S10" s="25">
        <f t="shared" si="4"/>
        <v>52.402000000000001</v>
      </c>
      <c r="T10" s="27">
        <f t="shared" si="5"/>
        <v>23.402000000000001</v>
      </c>
      <c r="U10" s="103"/>
      <c r="V10" s="104">
        <f t="shared" si="6"/>
        <v>5335.31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206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206</v>
      </c>
      <c r="N11" s="24">
        <f t="shared" si="1"/>
        <v>206</v>
      </c>
      <c r="O11" s="25">
        <f t="shared" si="2"/>
        <v>5.665</v>
      </c>
      <c r="P11" s="26"/>
      <c r="Q11" s="26"/>
      <c r="R11" s="24">
        <f t="shared" si="3"/>
        <v>200.33500000000001</v>
      </c>
      <c r="S11" s="25">
        <f t="shared" si="4"/>
        <v>1.9569999999999999</v>
      </c>
      <c r="T11" s="27">
        <f t="shared" si="5"/>
        <v>1.9569999999999999</v>
      </c>
      <c r="U11" s="103"/>
      <c r="V11" s="104">
        <f t="shared" si="6"/>
        <v>200.33500000000001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3515</v>
      </c>
      <c r="E12" s="30"/>
      <c r="F12" s="30"/>
      <c r="G12" s="30"/>
      <c r="H12" s="30"/>
      <c r="I12" s="20">
        <v>262</v>
      </c>
      <c r="J12" s="20"/>
      <c r="K12" s="20"/>
      <c r="L12" s="20"/>
      <c r="M12" s="20">
        <f t="shared" si="0"/>
        <v>3515</v>
      </c>
      <c r="N12" s="24">
        <f t="shared" si="1"/>
        <v>53557</v>
      </c>
      <c r="O12" s="25">
        <f t="shared" si="2"/>
        <v>96.662499999999994</v>
      </c>
      <c r="P12" s="26"/>
      <c r="Q12" s="26">
        <v>55</v>
      </c>
      <c r="R12" s="24">
        <f t="shared" si="3"/>
        <v>53405.337500000001</v>
      </c>
      <c r="S12" s="25">
        <f t="shared" si="4"/>
        <v>33.392499999999998</v>
      </c>
      <c r="T12" s="27">
        <f t="shared" si="5"/>
        <v>-21.607500000000002</v>
      </c>
      <c r="U12" s="103"/>
      <c r="V12" s="104">
        <f t="shared" si="6"/>
        <v>53405.337500000001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7360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7360</v>
      </c>
      <c r="N13" s="24">
        <f t="shared" si="1"/>
        <v>7360</v>
      </c>
      <c r="O13" s="25">
        <f t="shared" si="2"/>
        <v>202.4</v>
      </c>
      <c r="P13" s="26"/>
      <c r="Q13" s="26">
        <v>34</v>
      </c>
      <c r="R13" s="24">
        <f t="shared" si="3"/>
        <v>7123.6</v>
      </c>
      <c r="S13" s="25">
        <f t="shared" si="4"/>
        <v>69.92</v>
      </c>
      <c r="T13" s="27">
        <f t="shared" si="5"/>
        <v>35.92</v>
      </c>
      <c r="U13" s="103">
        <v>63</v>
      </c>
      <c r="V13" s="104">
        <f t="shared" si="6"/>
        <v>7060.6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1337</v>
      </c>
      <c r="N14" s="24">
        <f t="shared" si="1"/>
        <v>1337</v>
      </c>
      <c r="O14" s="25">
        <f t="shared" si="2"/>
        <v>36.767499999999998</v>
      </c>
      <c r="P14" s="26"/>
      <c r="Q14" s="26"/>
      <c r="R14" s="24">
        <f t="shared" si="3"/>
        <v>1300.2325000000001</v>
      </c>
      <c r="S14" s="25">
        <f t="shared" si="4"/>
        <v>12.701499999999999</v>
      </c>
      <c r="T14" s="27">
        <f t="shared" si="5"/>
        <v>12.701499999999999</v>
      </c>
      <c r="U14" s="103"/>
      <c r="V14" s="104">
        <f t="shared" si="6"/>
        <v>1300.2325000000001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31223</v>
      </c>
      <c r="E15" s="30">
        <v>20</v>
      </c>
      <c r="F15" s="30">
        <v>50</v>
      </c>
      <c r="G15" s="30"/>
      <c r="H15" s="30"/>
      <c r="I15" s="20">
        <v>33</v>
      </c>
      <c r="J15" s="20">
        <v>2</v>
      </c>
      <c r="K15" s="20">
        <v>4</v>
      </c>
      <c r="L15" s="20"/>
      <c r="M15" s="20">
        <f t="shared" si="0"/>
        <v>32123</v>
      </c>
      <c r="N15" s="24">
        <f t="shared" si="1"/>
        <v>39536</v>
      </c>
      <c r="O15" s="25">
        <f t="shared" si="2"/>
        <v>883.38250000000005</v>
      </c>
      <c r="P15" s="26"/>
      <c r="Q15" s="26">
        <v>200</v>
      </c>
      <c r="R15" s="24">
        <f t="shared" si="3"/>
        <v>38452.6175</v>
      </c>
      <c r="S15" s="25">
        <f t="shared" si="4"/>
        <v>305.16849999999999</v>
      </c>
      <c r="T15" s="27">
        <f t="shared" si="5"/>
        <v>105.16849999999999</v>
      </c>
      <c r="U15" s="103">
        <v>189</v>
      </c>
      <c r="V15" s="104">
        <f t="shared" si="6"/>
        <v>38263.6175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20099</v>
      </c>
      <c r="E16" s="30"/>
      <c r="F16" s="30"/>
      <c r="G16" s="30"/>
      <c r="H16" s="30"/>
      <c r="I16" s="20">
        <v>20</v>
      </c>
      <c r="J16" s="20"/>
      <c r="K16" s="20"/>
      <c r="L16" s="20"/>
      <c r="M16" s="20">
        <f t="shared" si="0"/>
        <v>20099</v>
      </c>
      <c r="N16" s="24">
        <f t="shared" si="1"/>
        <v>23919</v>
      </c>
      <c r="O16" s="25">
        <f t="shared" si="2"/>
        <v>552.72249999999997</v>
      </c>
      <c r="P16" s="26"/>
      <c r="Q16" s="26">
        <v>121</v>
      </c>
      <c r="R16" s="24">
        <f t="shared" si="3"/>
        <v>23245.2775</v>
      </c>
      <c r="S16" s="25">
        <f t="shared" si="4"/>
        <v>190.94049999999999</v>
      </c>
      <c r="T16" s="27">
        <f t="shared" si="5"/>
        <v>69.940499999999986</v>
      </c>
      <c r="U16" s="103">
        <v>135</v>
      </c>
      <c r="V16" s="104">
        <f t="shared" si="6"/>
        <v>23110.2775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11995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11995</v>
      </c>
      <c r="N17" s="24">
        <f t="shared" si="1"/>
        <v>11995</v>
      </c>
      <c r="O17" s="25">
        <f t="shared" si="2"/>
        <v>329.86250000000001</v>
      </c>
      <c r="P17" s="26"/>
      <c r="Q17" s="26">
        <v>100</v>
      </c>
      <c r="R17" s="24">
        <f t="shared" si="3"/>
        <v>11565.137500000001</v>
      </c>
      <c r="S17" s="25">
        <f t="shared" si="4"/>
        <v>113.9525</v>
      </c>
      <c r="T17" s="27">
        <f t="shared" si="5"/>
        <v>13.952500000000001</v>
      </c>
      <c r="U17" s="103">
        <v>99</v>
      </c>
      <c r="V17" s="104">
        <f t="shared" si="6"/>
        <v>11466.137500000001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26980</v>
      </c>
      <c r="E18" s="30"/>
      <c r="F18" s="30"/>
      <c r="G18" s="30"/>
      <c r="H18" s="30">
        <v>20</v>
      </c>
      <c r="I18" s="20"/>
      <c r="J18" s="20"/>
      <c r="K18" s="20"/>
      <c r="L18" s="20"/>
      <c r="M18" s="20">
        <f t="shared" si="0"/>
        <v>27160</v>
      </c>
      <c r="N18" s="24">
        <f t="shared" si="1"/>
        <v>27160</v>
      </c>
      <c r="O18" s="25">
        <f t="shared" si="2"/>
        <v>746.9</v>
      </c>
      <c r="P18" s="26"/>
      <c r="Q18" s="26">
        <v>100</v>
      </c>
      <c r="R18" s="24">
        <f t="shared" si="3"/>
        <v>26313.1</v>
      </c>
      <c r="S18" s="25">
        <f t="shared" si="4"/>
        <v>258.02</v>
      </c>
      <c r="T18" s="27">
        <f t="shared" si="5"/>
        <v>158.01999999999998</v>
      </c>
      <c r="U18" s="103">
        <v>234</v>
      </c>
      <c r="V18" s="104">
        <f t="shared" si="6"/>
        <v>26079.1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9880</v>
      </c>
      <c r="E19" s="30">
        <v>50</v>
      </c>
      <c r="F19" s="30"/>
      <c r="G19" s="30"/>
      <c r="H19" s="30"/>
      <c r="I19" s="20"/>
      <c r="J19" s="20"/>
      <c r="K19" s="20"/>
      <c r="L19" s="20"/>
      <c r="M19" s="20">
        <f t="shared" si="0"/>
        <v>10880</v>
      </c>
      <c r="N19" s="24">
        <f t="shared" si="1"/>
        <v>10880</v>
      </c>
      <c r="O19" s="25">
        <f t="shared" si="2"/>
        <v>299.2</v>
      </c>
      <c r="P19" s="26"/>
      <c r="Q19" s="26">
        <v>170</v>
      </c>
      <c r="R19" s="24">
        <f t="shared" si="3"/>
        <v>10410.799999999999</v>
      </c>
      <c r="S19" s="25">
        <f t="shared" si="4"/>
        <v>103.36</v>
      </c>
      <c r="T19" s="27">
        <f t="shared" si="5"/>
        <v>-66.64</v>
      </c>
      <c r="U19" s="103">
        <v>54</v>
      </c>
      <c r="V19" s="104">
        <f t="shared" si="6"/>
        <v>10356.799999999999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8538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8538</v>
      </c>
      <c r="N20" s="24">
        <f t="shared" si="1"/>
        <v>9493</v>
      </c>
      <c r="O20" s="25">
        <f t="shared" si="2"/>
        <v>234.79499999999999</v>
      </c>
      <c r="P20" s="26"/>
      <c r="Q20" s="26">
        <v>800</v>
      </c>
      <c r="R20" s="24">
        <f t="shared" si="3"/>
        <v>8458.2049999999999</v>
      </c>
      <c r="S20" s="25">
        <f t="shared" si="4"/>
        <v>81.111000000000004</v>
      </c>
      <c r="T20" s="27">
        <f t="shared" si="5"/>
        <v>-718.88900000000001</v>
      </c>
      <c r="U20" s="103">
        <v>18</v>
      </c>
      <c r="V20" s="104">
        <f t="shared" si="6"/>
        <v>8440.2049999999999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8000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8000</v>
      </c>
      <c r="N21" s="24">
        <f t="shared" si="1"/>
        <v>9146</v>
      </c>
      <c r="O21" s="25">
        <f t="shared" si="2"/>
        <v>220</v>
      </c>
      <c r="P21" s="26"/>
      <c r="Q21" s="26">
        <v>20</v>
      </c>
      <c r="R21" s="24">
        <f t="shared" si="3"/>
        <v>8906</v>
      </c>
      <c r="S21" s="25">
        <f t="shared" si="4"/>
        <v>76</v>
      </c>
      <c r="T21" s="27">
        <f t="shared" si="5"/>
        <v>56</v>
      </c>
      <c r="U21" s="103">
        <v>36</v>
      </c>
      <c r="V21" s="104">
        <f t="shared" si="6"/>
        <v>8870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15000</v>
      </c>
      <c r="N22" s="24">
        <f t="shared" si="1"/>
        <v>20730</v>
      </c>
      <c r="O22" s="25">
        <f t="shared" si="2"/>
        <v>412.5</v>
      </c>
      <c r="P22" s="26"/>
      <c r="Q22" s="26">
        <v>100</v>
      </c>
      <c r="R22" s="24">
        <f t="shared" si="3"/>
        <v>20217.5</v>
      </c>
      <c r="S22" s="25">
        <f t="shared" si="4"/>
        <v>142.5</v>
      </c>
      <c r="T22" s="27">
        <f t="shared" si="5"/>
        <v>42.5</v>
      </c>
      <c r="U22" s="103">
        <v>135</v>
      </c>
      <c r="V22" s="104">
        <f t="shared" si="6"/>
        <v>20082.5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8869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8869</v>
      </c>
      <c r="N23" s="24">
        <f t="shared" si="1"/>
        <v>8869</v>
      </c>
      <c r="O23" s="25">
        <f t="shared" si="2"/>
        <v>243.89750000000001</v>
      </c>
      <c r="P23" s="26"/>
      <c r="Q23" s="26">
        <v>80</v>
      </c>
      <c r="R23" s="24">
        <f t="shared" si="3"/>
        <v>8545.1025000000009</v>
      </c>
      <c r="S23" s="25">
        <f t="shared" si="4"/>
        <v>84.255499999999998</v>
      </c>
      <c r="T23" s="27">
        <f t="shared" si="5"/>
        <v>4.2554999999999978</v>
      </c>
      <c r="U23" s="103">
        <v>54</v>
      </c>
      <c r="V23" s="104">
        <f t="shared" si="6"/>
        <v>8491.1025000000009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12365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12365</v>
      </c>
      <c r="N24" s="24">
        <f t="shared" si="1"/>
        <v>12365</v>
      </c>
      <c r="O24" s="25">
        <f t="shared" si="2"/>
        <v>340.03750000000002</v>
      </c>
      <c r="P24" s="26"/>
      <c r="Q24" s="26">
        <v>95</v>
      </c>
      <c r="R24" s="24">
        <f t="shared" si="3"/>
        <v>11929.9625</v>
      </c>
      <c r="S24" s="25">
        <f t="shared" si="4"/>
        <v>117.4675</v>
      </c>
      <c r="T24" s="27">
        <f t="shared" si="5"/>
        <v>22.467500000000001</v>
      </c>
      <c r="U24" s="103">
        <v>90</v>
      </c>
      <c r="V24" s="104">
        <f t="shared" si="6"/>
        <v>11839.9625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</v>
      </c>
      <c r="N25" s="24">
        <f t="shared" si="1"/>
        <v>2000</v>
      </c>
      <c r="O25" s="25">
        <f t="shared" si="2"/>
        <v>55</v>
      </c>
      <c r="P25" s="26"/>
      <c r="Q25" s="26"/>
      <c r="R25" s="24">
        <f t="shared" si="3"/>
        <v>1945</v>
      </c>
      <c r="S25" s="25">
        <f t="shared" si="4"/>
        <v>19</v>
      </c>
      <c r="T25" s="27">
        <f t="shared" si="5"/>
        <v>19</v>
      </c>
      <c r="U25" s="103"/>
      <c r="V25" s="104">
        <f t="shared" si="6"/>
        <v>1945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6754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6754</v>
      </c>
      <c r="N26" s="24">
        <f t="shared" si="1"/>
        <v>6754</v>
      </c>
      <c r="O26" s="25">
        <f t="shared" si="2"/>
        <v>185.73500000000001</v>
      </c>
      <c r="P26" s="26"/>
      <c r="Q26" s="26">
        <v>48</v>
      </c>
      <c r="R26" s="24">
        <f t="shared" si="3"/>
        <v>6520.2650000000003</v>
      </c>
      <c r="S26" s="25">
        <f t="shared" si="4"/>
        <v>64.162999999999997</v>
      </c>
      <c r="T26" s="27">
        <f t="shared" si="5"/>
        <v>16.162999999999997</v>
      </c>
      <c r="U26" s="103"/>
      <c r="V26" s="104">
        <f t="shared" si="6"/>
        <v>6520.2650000000003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15124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15124</v>
      </c>
      <c r="N27" s="24">
        <f t="shared" si="1"/>
        <v>15124</v>
      </c>
      <c r="O27" s="25">
        <f t="shared" si="2"/>
        <v>415.91</v>
      </c>
      <c r="P27" s="26"/>
      <c r="Q27" s="26">
        <v>100</v>
      </c>
      <c r="R27" s="24">
        <f t="shared" si="3"/>
        <v>14608.09</v>
      </c>
      <c r="S27" s="25">
        <f t="shared" si="4"/>
        <v>143.678</v>
      </c>
      <c r="T27" s="27">
        <f t="shared" si="5"/>
        <v>43.677999999999997</v>
      </c>
      <c r="U27" s="103">
        <v>125</v>
      </c>
      <c r="V27" s="104">
        <f t="shared" si="6"/>
        <v>14483.09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241628</v>
      </c>
      <c r="E28" s="45">
        <f t="shared" si="7"/>
        <v>120</v>
      </c>
      <c r="F28" s="45">
        <f t="shared" ref="F28:V28" si="8">SUM(F7:F27)</f>
        <v>150</v>
      </c>
      <c r="G28" s="45">
        <f t="shared" si="8"/>
        <v>0</v>
      </c>
      <c r="H28" s="45">
        <f t="shared" si="8"/>
        <v>370</v>
      </c>
      <c r="I28" s="45">
        <f t="shared" si="8"/>
        <v>356</v>
      </c>
      <c r="J28" s="45">
        <f t="shared" si="8"/>
        <v>2</v>
      </c>
      <c r="K28" s="45">
        <f t="shared" si="8"/>
        <v>4</v>
      </c>
      <c r="L28" s="45">
        <f t="shared" si="8"/>
        <v>0</v>
      </c>
      <c r="M28" s="65">
        <f t="shared" si="8"/>
        <v>248858</v>
      </c>
      <c r="N28" s="65">
        <f t="shared" si="8"/>
        <v>317964</v>
      </c>
      <c r="O28" s="66">
        <f t="shared" si="8"/>
        <v>6843.5950000000003</v>
      </c>
      <c r="P28" s="65">
        <f t="shared" si="8"/>
        <v>0</v>
      </c>
      <c r="Q28" s="65">
        <f t="shared" si="8"/>
        <v>2315</v>
      </c>
      <c r="R28" s="65">
        <f t="shared" si="8"/>
        <v>308805.40500000003</v>
      </c>
      <c r="S28" s="65">
        <f t="shared" si="8"/>
        <v>2364.1509999999998</v>
      </c>
      <c r="T28" s="65">
        <f t="shared" si="8"/>
        <v>49.150999999999982</v>
      </c>
      <c r="U28" s="65">
        <f t="shared" si="8"/>
        <v>1556</v>
      </c>
      <c r="V28" s="65">
        <f t="shared" si="8"/>
        <v>307249.40500000003</v>
      </c>
    </row>
    <row r="29" spans="1:22" ht="15.75" thickBot="1" x14ac:dyDescent="0.3">
      <c r="A29" s="108" t="s">
        <v>45</v>
      </c>
      <c r="B29" s="109"/>
      <c r="C29" s="110"/>
      <c r="D29" s="48">
        <f>D4+D5-D28</f>
        <v>574173</v>
      </c>
      <c r="E29" s="48">
        <f t="shared" ref="E29:L29" si="9">E4+E5-E28</f>
        <v>6100</v>
      </c>
      <c r="F29" s="48">
        <f t="shared" si="9"/>
        <v>10670</v>
      </c>
      <c r="G29" s="48">
        <f t="shared" si="9"/>
        <v>0</v>
      </c>
      <c r="H29" s="48">
        <f t="shared" si="9"/>
        <v>29140</v>
      </c>
      <c r="I29" s="48">
        <f t="shared" si="9"/>
        <v>411</v>
      </c>
      <c r="J29" s="48">
        <f t="shared" si="9"/>
        <v>654</v>
      </c>
      <c r="K29" s="48">
        <f t="shared" si="9"/>
        <v>418</v>
      </c>
      <c r="L29" s="48">
        <f t="shared" si="9"/>
        <v>5</v>
      </c>
      <c r="M29" s="124"/>
      <c r="N29" s="124"/>
      <c r="O29" s="124"/>
      <c r="P29" s="124"/>
      <c r="Q29" s="124"/>
      <c r="R29" s="124"/>
      <c r="S29" s="124"/>
      <c r="T29" s="124"/>
      <c r="U29" s="124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28:C28"/>
    <mergeCell ref="A29:C29"/>
    <mergeCell ref="A1:T2"/>
    <mergeCell ref="A3:B3"/>
    <mergeCell ref="C3:T3"/>
    <mergeCell ref="A4:B4"/>
    <mergeCell ref="A5:B5"/>
    <mergeCell ref="N4:V5"/>
    <mergeCell ref="M29:V29"/>
  </mergeCells>
  <conditionalFormatting sqref="D29 E4:H6 E28:K29">
    <cfRule type="cellIs" dxfId="88" priority="63" operator="equal">
      <formula>212030016606640</formula>
    </cfRule>
  </conditionalFormatting>
  <conditionalFormatting sqref="D29 E4:E6 E28:K29">
    <cfRule type="cellIs" dxfId="87" priority="61" operator="equal">
      <formula>$E$4</formula>
    </cfRule>
    <cfRule type="cellIs" dxfId="86" priority="62" operator="equal">
      <formula>2120</formula>
    </cfRule>
  </conditionalFormatting>
  <conditionalFormatting sqref="D29:E29 F4:F6 F28:F29">
    <cfRule type="cellIs" dxfId="85" priority="59" operator="equal">
      <formula>$F$4</formula>
    </cfRule>
    <cfRule type="cellIs" dxfId="84" priority="60" operator="equal">
      <formula>300</formula>
    </cfRule>
  </conditionalFormatting>
  <conditionalFormatting sqref="G4:G6 G28:G29">
    <cfRule type="cellIs" dxfId="83" priority="57" operator="equal">
      <formula>$G$4</formula>
    </cfRule>
    <cfRule type="cellIs" dxfId="82" priority="58" operator="equal">
      <formula>1660</formula>
    </cfRule>
  </conditionalFormatting>
  <conditionalFormatting sqref="H4:H6 H28:H29">
    <cfRule type="cellIs" dxfId="81" priority="55" operator="equal">
      <formula>$H$4</formula>
    </cfRule>
    <cfRule type="cellIs" dxfId="80" priority="56" operator="equal">
      <formula>6640</formula>
    </cfRule>
  </conditionalFormatting>
  <conditionalFormatting sqref="T6:T28 U28:V28">
    <cfRule type="cellIs" dxfId="79" priority="54" operator="lessThan">
      <formula>0</formula>
    </cfRule>
  </conditionalFormatting>
  <conditionalFormatting sqref="T7:T27">
    <cfRule type="cellIs" dxfId="78" priority="51" operator="lessThan">
      <formula>0</formula>
    </cfRule>
    <cfRule type="cellIs" dxfId="77" priority="52" operator="lessThan">
      <formula>0</formula>
    </cfRule>
    <cfRule type="cellIs" dxfId="76" priority="53" operator="lessThan">
      <formula>0</formula>
    </cfRule>
  </conditionalFormatting>
  <conditionalFormatting sqref="E4:E6 E28:K28">
    <cfRule type="cellIs" dxfId="75" priority="50" operator="equal">
      <formula>$E$4</formula>
    </cfRule>
  </conditionalFormatting>
  <conditionalFormatting sqref="D28:D29 D6 D4:M4">
    <cfRule type="cellIs" dxfId="74" priority="49" operator="equal">
      <formula>$D$4</formula>
    </cfRule>
  </conditionalFormatting>
  <conditionalFormatting sqref="I4:I6 I28:I29">
    <cfRule type="cellIs" dxfId="73" priority="48" operator="equal">
      <formula>$I$4</formula>
    </cfRule>
  </conditionalFormatting>
  <conditionalFormatting sqref="J4:J6 J28:J29">
    <cfRule type="cellIs" dxfId="72" priority="47" operator="equal">
      <formula>$J$4</formula>
    </cfRule>
  </conditionalFormatting>
  <conditionalFormatting sqref="K4:K6 K28:K29">
    <cfRule type="cellIs" dxfId="71" priority="46" operator="equal">
      <formula>$K$4</formula>
    </cfRule>
  </conditionalFormatting>
  <conditionalFormatting sqref="M4:M6">
    <cfRule type="cellIs" dxfId="70" priority="45" operator="equal">
      <formula>$L$4</formula>
    </cfRule>
  </conditionalFormatting>
  <conditionalFormatting sqref="T7:T28 U28:V28">
    <cfRule type="cellIs" dxfId="69" priority="42" operator="lessThan">
      <formula>0</formula>
    </cfRule>
    <cfRule type="cellIs" dxfId="68" priority="43" operator="lessThan">
      <formula>0</formula>
    </cfRule>
    <cfRule type="cellIs" dxfId="67" priority="44" operator="lessThan">
      <formula>0</formula>
    </cfRule>
  </conditionalFormatting>
  <conditionalFormatting sqref="D5:K5">
    <cfRule type="cellIs" dxfId="66" priority="41" operator="greaterThan">
      <formula>0</formula>
    </cfRule>
  </conditionalFormatting>
  <conditionalFormatting sqref="T6:T28 U28:V28">
    <cfRule type="cellIs" dxfId="65" priority="40" operator="lessThan">
      <formula>0</formula>
    </cfRule>
  </conditionalFormatting>
  <conditionalFormatting sqref="T7:T27">
    <cfRule type="cellIs" dxfId="64" priority="37" operator="lessThan">
      <formula>0</formula>
    </cfRule>
    <cfRule type="cellIs" dxfId="63" priority="38" operator="lessThan">
      <formula>0</formula>
    </cfRule>
    <cfRule type="cellIs" dxfId="62" priority="39" operator="lessThan">
      <formula>0</formula>
    </cfRule>
  </conditionalFormatting>
  <conditionalFormatting sqref="T7:T28 U28:V28">
    <cfRule type="cellIs" dxfId="61" priority="34" operator="lessThan">
      <formula>0</formula>
    </cfRule>
    <cfRule type="cellIs" dxfId="60" priority="35" operator="lessThan">
      <formula>0</formula>
    </cfRule>
    <cfRule type="cellIs" dxfId="59" priority="36" operator="lessThan">
      <formula>0</formula>
    </cfRule>
  </conditionalFormatting>
  <conditionalFormatting sqref="D5:K5">
    <cfRule type="cellIs" dxfId="58" priority="33" operator="greaterThan">
      <formula>0</formula>
    </cfRule>
  </conditionalFormatting>
  <conditionalFormatting sqref="L4 L6 L28:L29">
    <cfRule type="cellIs" dxfId="57" priority="32" operator="equal">
      <formula>$L$4</formula>
    </cfRule>
  </conditionalFormatting>
  <conditionalFormatting sqref="D7:S7">
    <cfRule type="cellIs" dxfId="56" priority="31" operator="greaterThan">
      <formula>0</formula>
    </cfRule>
  </conditionalFormatting>
  <conditionalFormatting sqref="D9:S9">
    <cfRule type="cellIs" dxfId="55" priority="30" operator="greaterThan">
      <formula>0</formula>
    </cfRule>
  </conditionalFormatting>
  <conditionalFormatting sqref="D11:S11">
    <cfRule type="cellIs" dxfId="54" priority="29" operator="greaterThan">
      <formula>0</formula>
    </cfRule>
  </conditionalFormatting>
  <conditionalFormatting sqref="D13:S13">
    <cfRule type="cellIs" dxfId="53" priority="28" operator="greaterThan">
      <formula>0</formula>
    </cfRule>
  </conditionalFormatting>
  <conditionalFormatting sqref="D15:S15">
    <cfRule type="cellIs" dxfId="52" priority="27" operator="greaterThan">
      <formula>0</formula>
    </cfRule>
  </conditionalFormatting>
  <conditionalFormatting sqref="D17:S17">
    <cfRule type="cellIs" dxfId="51" priority="26" operator="greaterThan">
      <formula>0</formula>
    </cfRule>
  </conditionalFormatting>
  <conditionalFormatting sqref="D19:S19">
    <cfRule type="cellIs" dxfId="50" priority="25" operator="greaterThan">
      <formula>0</formula>
    </cfRule>
  </conditionalFormatting>
  <conditionalFormatting sqref="D21:S21">
    <cfRule type="cellIs" dxfId="49" priority="24" operator="greaterThan">
      <formula>0</formula>
    </cfRule>
  </conditionalFormatting>
  <conditionalFormatting sqref="D23:S23">
    <cfRule type="cellIs" dxfId="48" priority="23" operator="greaterThan">
      <formula>0</formula>
    </cfRule>
  </conditionalFormatting>
  <conditionalFormatting sqref="D25:S25">
    <cfRule type="cellIs" dxfId="47" priority="22" operator="greaterThan">
      <formula>0</formula>
    </cfRule>
  </conditionalFormatting>
  <conditionalFormatting sqref="D27:S27">
    <cfRule type="cellIs" dxfId="46" priority="21" operator="greaterThan">
      <formula>0</formula>
    </cfRule>
  </conditionalFormatting>
  <conditionalFormatting sqref="U6">
    <cfRule type="cellIs" dxfId="45" priority="20" operator="lessThan">
      <formula>0</formula>
    </cfRule>
  </conditionalFormatting>
  <conditionalFormatting sqref="U6">
    <cfRule type="cellIs" dxfId="44" priority="19" operator="lessThan">
      <formula>0</formula>
    </cfRule>
  </conditionalFormatting>
  <conditionalFormatting sqref="V6">
    <cfRule type="cellIs" dxfId="43" priority="18" operator="lessThan">
      <formula>0</formula>
    </cfRule>
  </conditionalFormatting>
  <conditionalFormatting sqref="V6">
    <cfRule type="cellIs" dxfId="42" priority="17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13" sqref="G1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29" t="s">
        <v>70</v>
      </c>
      <c r="B3" s="130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68</v>
      </c>
      <c r="B4" s="119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5636090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291166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18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311436</v>
      </c>
      <c r="N7" s="24">
        <f>D7+E7*20+F7*10+G7*9+H7*9+I7*191+J7*191+K7*182+L7*100</f>
        <v>356586</v>
      </c>
      <c r="O7" s="25">
        <f>M7*2.75%</f>
        <v>8564.49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1925</v>
      </c>
      <c r="R7" s="24">
        <f>M7-(M7*2.75%)+I7*191+J7*191+K7*182+L7*100-Q7</f>
        <v>346096.51</v>
      </c>
      <c r="S7" s="25">
        <f>M7*0.95%</f>
        <v>2958.6419999999998</v>
      </c>
      <c r="T7" s="27">
        <f>S7-Q7</f>
        <v>1033.6419999999998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156121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630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30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2270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111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189121</v>
      </c>
      <c r="N8" s="24">
        <f t="shared" ref="N8:N27" si="1">D8+E8*20+F8*10+G8*9+H8*9+I8*191+J8*191+K8*182+L8*100</f>
        <v>212697</v>
      </c>
      <c r="O8" s="25">
        <f t="shared" ref="O8:O27" si="2">M8*2.75%</f>
        <v>5200.8275000000003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1902</v>
      </c>
      <c r="R8" s="24">
        <f t="shared" ref="R8:R27" si="3">M8-(M8*2.75%)+I8*191+J8*191+K8*182+L8*100-Q8</f>
        <v>205594.17249999999</v>
      </c>
      <c r="S8" s="25">
        <f t="shared" ref="S8:S27" si="4">M8*0.95%</f>
        <v>1796.6495</v>
      </c>
      <c r="T8" s="27">
        <f t="shared" ref="T8:T27" si="5">S8-Q8</f>
        <v>-105.35050000000001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443214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420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158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478034</v>
      </c>
      <c r="N9" s="24">
        <f t="shared" si="1"/>
        <v>509695</v>
      </c>
      <c r="O9" s="25">
        <f t="shared" si="2"/>
        <v>13145.934999999999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3457</v>
      </c>
      <c r="R9" s="24">
        <f t="shared" si="3"/>
        <v>493092.065</v>
      </c>
      <c r="S9" s="25">
        <f t="shared" si="4"/>
        <v>4541.3230000000003</v>
      </c>
      <c r="T9" s="27">
        <f t="shared" si="5"/>
        <v>1084.3230000000003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146257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149987</v>
      </c>
      <c r="N10" s="24">
        <f t="shared" si="1"/>
        <v>173417</v>
      </c>
      <c r="O10" s="25">
        <f t="shared" si="2"/>
        <v>4124.6424999999999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733</v>
      </c>
      <c r="R10" s="24">
        <f t="shared" si="3"/>
        <v>168559.35750000001</v>
      </c>
      <c r="S10" s="25">
        <f t="shared" si="4"/>
        <v>1424.8765000000001</v>
      </c>
      <c r="T10" s="27">
        <f t="shared" si="5"/>
        <v>691.87650000000008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139981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780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1802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167199</v>
      </c>
      <c r="N11" s="24">
        <f t="shared" si="1"/>
        <v>248849</v>
      </c>
      <c r="O11" s="25">
        <f t="shared" si="2"/>
        <v>4597.9724999999999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957</v>
      </c>
      <c r="R11" s="24">
        <f t="shared" si="3"/>
        <v>243294.0275</v>
      </c>
      <c r="S11" s="25">
        <f t="shared" si="4"/>
        <v>1588.3905</v>
      </c>
      <c r="T11" s="27">
        <f t="shared" si="5"/>
        <v>631.39049999999997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173236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556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177126</v>
      </c>
      <c r="N12" s="24">
        <f t="shared" si="1"/>
        <v>359409</v>
      </c>
      <c r="O12" s="25">
        <f t="shared" si="2"/>
        <v>4870.9650000000001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865</v>
      </c>
      <c r="R12" s="24">
        <f t="shared" si="3"/>
        <v>353673.03500000003</v>
      </c>
      <c r="S12" s="25">
        <f t="shared" si="4"/>
        <v>1682.6969999999999</v>
      </c>
      <c r="T12" s="27">
        <f t="shared" si="5"/>
        <v>817.69699999999989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152337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160177</v>
      </c>
      <c r="N13" s="24">
        <f t="shared" si="1"/>
        <v>168199</v>
      </c>
      <c r="O13" s="25">
        <f t="shared" si="2"/>
        <v>4404.8675000000003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1417</v>
      </c>
      <c r="R13" s="24">
        <f t="shared" si="3"/>
        <v>162377.13250000001</v>
      </c>
      <c r="S13" s="25">
        <f t="shared" si="4"/>
        <v>1521.6814999999999</v>
      </c>
      <c r="T13" s="27">
        <f t="shared" si="5"/>
        <v>104.68149999999991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446076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2460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495216</v>
      </c>
      <c r="N14" s="24">
        <f t="shared" si="1"/>
        <v>517810</v>
      </c>
      <c r="O14" s="25">
        <f t="shared" si="2"/>
        <v>13618.44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2652</v>
      </c>
      <c r="R14" s="24">
        <f t="shared" si="3"/>
        <v>501539.56</v>
      </c>
      <c r="S14" s="25">
        <f t="shared" si="4"/>
        <v>4704.5519999999997</v>
      </c>
      <c r="T14" s="27">
        <f t="shared" si="5"/>
        <v>2052.5519999999997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487659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204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507989</v>
      </c>
      <c r="N15" s="24">
        <f t="shared" si="1"/>
        <v>555388</v>
      </c>
      <c r="O15" s="25">
        <f t="shared" si="2"/>
        <v>13969.6975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3670</v>
      </c>
      <c r="R15" s="24">
        <f t="shared" si="3"/>
        <v>537748.30249999999</v>
      </c>
      <c r="S15" s="25">
        <f t="shared" si="4"/>
        <v>4825.8954999999996</v>
      </c>
      <c r="T15" s="27">
        <f t="shared" si="5"/>
        <v>1155.8954999999996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429546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800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2478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'1'!I16+'2'!I16+'3'!I16+'4'!I16+'5'!I16+'6'!I16+'7'!I16+'8'!I16+'9'!I16+'10'!I16+'11'!I16+'12'!I16+'13'!I16+'14'!I16+'15'!I16+'16'!I16+'17'!I16+'18'!I16+'19'!I16+'20'!I16+'21'!I16+'22'!I16+'23'!I16+'24'!I16+'25'!I16+'26'!I16+'27'!I16+'28'!I16+'29'!K16+'30'!I16+'31'!I16</f>
        <v>159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468728</v>
      </c>
      <c r="N16" s="24">
        <f t="shared" si="1"/>
        <v>506249</v>
      </c>
      <c r="O16" s="25">
        <f t="shared" si="2"/>
        <v>12890.02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3515</v>
      </c>
      <c r="R16" s="24">
        <f t="shared" si="3"/>
        <v>489843.98</v>
      </c>
      <c r="S16" s="25">
        <f t="shared" si="4"/>
        <v>4452.9160000000002</v>
      </c>
      <c r="T16" s="27">
        <f t="shared" si="5"/>
        <v>937.91600000000017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219316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1400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184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5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246816</v>
      </c>
      <c r="N17" s="24">
        <f t="shared" si="1"/>
        <v>284189</v>
      </c>
      <c r="O17" s="25">
        <f t="shared" si="2"/>
        <v>6787.44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2094</v>
      </c>
      <c r="R17" s="24">
        <f t="shared" si="3"/>
        <v>275307.56</v>
      </c>
      <c r="S17" s="25">
        <f t="shared" si="4"/>
        <v>2344.752</v>
      </c>
      <c r="T17" s="27">
        <f t="shared" si="5"/>
        <v>250.75199999999995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248594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440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580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9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262304</v>
      </c>
      <c r="N18" s="24">
        <f t="shared" si="1"/>
        <v>280941</v>
      </c>
      <c r="O18" s="25">
        <f t="shared" si="2"/>
        <v>7213.36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4494</v>
      </c>
      <c r="R18" s="24">
        <f t="shared" si="3"/>
        <v>269233.64</v>
      </c>
      <c r="S18" s="25">
        <f t="shared" si="4"/>
        <v>2491.8879999999999</v>
      </c>
      <c r="T18" s="27">
        <f t="shared" si="5"/>
        <v>-2002.1120000000001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331350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201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352640</v>
      </c>
      <c r="N19" s="24">
        <f t="shared" si="1"/>
        <v>395808</v>
      </c>
      <c r="O19" s="25">
        <f t="shared" si="2"/>
        <v>9697.6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4761</v>
      </c>
      <c r="R19" s="24">
        <f t="shared" si="3"/>
        <v>381349.4</v>
      </c>
      <c r="S19" s="25">
        <f t="shared" si="4"/>
        <v>3350.08</v>
      </c>
      <c r="T19" s="27">
        <f t="shared" si="5"/>
        <v>-1410.92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172009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158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181659</v>
      </c>
      <c r="N20" s="24">
        <f t="shared" si="1"/>
        <v>216050</v>
      </c>
      <c r="O20" s="25">
        <f t="shared" si="2"/>
        <v>4995.6225000000004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3600</v>
      </c>
      <c r="R20" s="24">
        <f t="shared" si="3"/>
        <v>207454.3775</v>
      </c>
      <c r="S20" s="25">
        <f t="shared" si="4"/>
        <v>1725.7604999999999</v>
      </c>
      <c r="T20" s="27">
        <f t="shared" si="5"/>
        <v>-1874.2395000000001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148552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34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159172</v>
      </c>
      <c r="N21" s="24">
        <f t="shared" si="1"/>
        <v>189235</v>
      </c>
      <c r="O21" s="25">
        <f t="shared" si="2"/>
        <v>4377.2300000000005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530</v>
      </c>
      <c r="R21" s="24">
        <f t="shared" si="3"/>
        <v>184327.77</v>
      </c>
      <c r="S21" s="25">
        <f t="shared" si="4"/>
        <v>1512.134</v>
      </c>
      <c r="T21" s="27">
        <f t="shared" si="5"/>
        <v>982.13400000000001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426849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212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41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472579</v>
      </c>
      <c r="N22" s="24">
        <f t="shared" si="1"/>
        <v>520533</v>
      </c>
      <c r="O22" s="25">
        <f t="shared" si="2"/>
        <v>12995.922500000001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4162</v>
      </c>
      <c r="R22" s="24">
        <f t="shared" si="3"/>
        <v>503375.07750000001</v>
      </c>
      <c r="S22" s="25">
        <f t="shared" si="4"/>
        <v>4489.5005000000001</v>
      </c>
      <c r="T22" s="27">
        <f t="shared" si="5"/>
        <v>327.5005000000001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196112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300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110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203812</v>
      </c>
      <c r="N23" s="24">
        <f t="shared" si="1"/>
        <v>226096</v>
      </c>
      <c r="O23" s="25">
        <f t="shared" si="2"/>
        <v>5604.83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1810</v>
      </c>
      <c r="R23" s="24">
        <f t="shared" si="3"/>
        <v>218681.17</v>
      </c>
      <c r="S23" s="25">
        <f t="shared" si="4"/>
        <v>1936.2139999999999</v>
      </c>
      <c r="T23" s="27">
        <f t="shared" si="5"/>
        <v>126.21399999999994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482494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233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528844</v>
      </c>
      <c r="N24" s="24">
        <f t="shared" si="1"/>
        <v>576077</v>
      </c>
      <c r="O24" s="25">
        <f t="shared" si="2"/>
        <v>14543.210000000001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3054</v>
      </c>
      <c r="R24" s="24">
        <f t="shared" si="3"/>
        <v>558479.79</v>
      </c>
      <c r="S24" s="25">
        <f t="shared" si="4"/>
        <v>5024.018</v>
      </c>
      <c r="T24" s="27">
        <f t="shared" si="5"/>
        <v>1970.018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190353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202303</v>
      </c>
      <c r="N25" s="24">
        <f t="shared" si="1"/>
        <v>226652</v>
      </c>
      <c r="O25" s="25">
        <f t="shared" si="2"/>
        <v>5563.3325000000004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1447</v>
      </c>
      <c r="R25" s="24">
        <f t="shared" si="3"/>
        <v>219641.66750000001</v>
      </c>
      <c r="S25" s="25">
        <f t="shared" si="4"/>
        <v>1921.8785</v>
      </c>
      <c r="T25" s="27">
        <f t="shared" si="5"/>
        <v>474.87850000000003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193941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910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206731</v>
      </c>
      <c r="N26" s="24">
        <f t="shared" si="1"/>
        <v>231116</v>
      </c>
      <c r="O26" s="25">
        <f t="shared" si="2"/>
        <v>5685.1025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1990</v>
      </c>
      <c r="R26" s="24">
        <f t="shared" si="3"/>
        <v>223440.89749999999</v>
      </c>
      <c r="S26" s="25">
        <f t="shared" si="4"/>
        <v>1963.9445000000001</v>
      </c>
      <c r="T26" s="27">
        <f t="shared" si="5"/>
        <v>-26.055499999999938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223731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7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240751</v>
      </c>
      <c r="N27" s="40">
        <f t="shared" si="1"/>
        <v>271953</v>
      </c>
      <c r="O27" s="25">
        <f t="shared" si="2"/>
        <v>6620.6525000000001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2620</v>
      </c>
      <c r="R27" s="24">
        <f t="shared" si="3"/>
        <v>262712.34750000003</v>
      </c>
      <c r="S27" s="42">
        <f t="shared" si="4"/>
        <v>2287.1345000000001</v>
      </c>
      <c r="T27" s="43">
        <f t="shared" si="5"/>
        <v>-332.86549999999988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5698894</v>
      </c>
      <c r="E28" s="45">
        <f t="shared" si="6"/>
        <v>6520</v>
      </c>
      <c r="F28" s="45">
        <f t="shared" ref="F28:T28" si="7">SUM(F7:F27)</f>
        <v>11490</v>
      </c>
      <c r="G28" s="45">
        <f t="shared" si="7"/>
        <v>540</v>
      </c>
      <c r="H28" s="45">
        <f t="shared" si="7"/>
        <v>23730</v>
      </c>
      <c r="I28" s="45">
        <f t="shared" si="7"/>
        <v>3567</v>
      </c>
      <c r="J28" s="45">
        <f t="shared" si="7"/>
        <v>504</v>
      </c>
      <c r="K28" s="45">
        <f t="shared" si="7"/>
        <v>452</v>
      </c>
      <c r="L28" s="45">
        <f t="shared" si="7"/>
        <v>45</v>
      </c>
      <c r="M28" s="45">
        <f t="shared" si="7"/>
        <v>6162624</v>
      </c>
      <c r="N28" s="45">
        <f t="shared" si="7"/>
        <v>7026949</v>
      </c>
      <c r="O28" s="46">
        <f t="shared" si="7"/>
        <v>169472.16</v>
      </c>
      <c r="P28" s="45">
        <f t="shared" si="7"/>
        <v>0</v>
      </c>
      <c r="Q28" s="45">
        <f t="shared" si="7"/>
        <v>51655</v>
      </c>
      <c r="R28" s="45">
        <f t="shared" si="7"/>
        <v>6805821.8399999999</v>
      </c>
      <c r="S28" s="45">
        <f t="shared" si="7"/>
        <v>58544.927999999993</v>
      </c>
      <c r="T28" s="47">
        <f t="shared" si="7"/>
        <v>6889.9279999999981</v>
      </c>
    </row>
    <row r="29" spans="1:20" ht="15.75" thickBot="1" x14ac:dyDescent="0.3">
      <c r="A29" s="108" t="s">
        <v>69</v>
      </c>
      <c r="B29" s="109"/>
      <c r="C29" s="110"/>
      <c r="D29" s="48">
        <f>D4+D5-D28</f>
        <v>574173</v>
      </c>
      <c r="E29" s="48">
        <f t="shared" ref="E29:L29" si="8">E4+E5-E28</f>
        <v>6100</v>
      </c>
      <c r="F29" s="48">
        <f t="shared" si="8"/>
        <v>10670</v>
      </c>
      <c r="G29" s="48">
        <f t="shared" si="8"/>
        <v>0</v>
      </c>
      <c r="H29" s="48">
        <f t="shared" si="8"/>
        <v>29140</v>
      </c>
      <c r="I29" s="48">
        <f t="shared" si="8"/>
        <v>411</v>
      </c>
      <c r="J29" s="48">
        <f t="shared" si="8"/>
        <v>654</v>
      </c>
      <c r="K29" s="48">
        <f t="shared" si="8"/>
        <v>418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52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9" priority="43" operator="equal">
      <formula>212030016606640</formula>
    </cfRule>
  </conditionalFormatting>
  <conditionalFormatting sqref="D29 E4:E6 E28:K29">
    <cfRule type="cellIs" dxfId="1298" priority="41" operator="equal">
      <formula>$E$4</formula>
    </cfRule>
    <cfRule type="cellIs" dxfId="1297" priority="42" operator="equal">
      <formula>2120</formula>
    </cfRule>
  </conditionalFormatting>
  <conditionalFormatting sqref="D29:E29 F4:F6 F28:F29">
    <cfRule type="cellIs" dxfId="1296" priority="39" operator="equal">
      <formula>$F$4</formula>
    </cfRule>
    <cfRule type="cellIs" dxfId="1295" priority="40" operator="equal">
      <formula>300</formula>
    </cfRule>
  </conditionalFormatting>
  <conditionalFormatting sqref="G4:G6 G28:G29">
    <cfRule type="cellIs" dxfId="1294" priority="37" operator="equal">
      <formula>$G$4</formula>
    </cfRule>
    <cfRule type="cellIs" dxfId="1293" priority="38" operator="equal">
      <formula>1660</formula>
    </cfRule>
  </conditionalFormatting>
  <conditionalFormatting sqref="H4:H6 H28:H29">
    <cfRule type="cellIs" dxfId="1292" priority="35" operator="equal">
      <formula>$H$4</formula>
    </cfRule>
    <cfRule type="cellIs" dxfId="1291" priority="36" operator="equal">
      <formula>6640</formula>
    </cfRule>
  </conditionalFormatting>
  <conditionalFormatting sqref="T6:T28">
    <cfRule type="cellIs" dxfId="1290" priority="34" operator="lessThan">
      <formula>0</formula>
    </cfRule>
  </conditionalFormatting>
  <conditionalFormatting sqref="T7:T27">
    <cfRule type="cellIs" dxfId="1289" priority="31" operator="lessThan">
      <formula>0</formula>
    </cfRule>
    <cfRule type="cellIs" dxfId="1288" priority="32" operator="lessThan">
      <formula>0</formula>
    </cfRule>
    <cfRule type="cellIs" dxfId="1287" priority="33" operator="lessThan">
      <formula>0</formula>
    </cfRule>
  </conditionalFormatting>
  <conditionalFormatting sqref="E4:E6 E28:K28">
    <cfRule type="cellIs" dxfId="1286" priority="30" operator="equal">
      <formula>$E$4</formula>
    </cfRule>
  </conditionalFormatting>
  <conditionalFormatting sqref="D28:D29 D6 D4:M4">
    <cfRule type="cellIs" dxfId="1285" priority="29" operator="equal">
      <formula>$D$4</formula>
    </cfRule>
  </conditionalFormatting>
  <conditionalFormatting sqref="I4:I6 I28:I29">
    <cfRule type="cellIs" dxfId="1284" priority="28" operator="equal">
      <formula>$I$4</formula>
    </cfRule>
  </conditionalFormatting>
  <conditionalFormatting sqref="J4:J6 J28:J29">
    <cfRule type="cellIs" dxfId="1283" priority="27" operator="equal">
      <formula>$J$4</formula>
    </cfRule>
  </conditionalFormatting>
  <conditionalFormatting sqref="K4:K6 K28:K29">
    <cfRule type="cellIs" dxfId="1282" priority="26" operator="equal">
      <formula>$K$4</formula>
    </cfRule>
  </conditionalFormatting>
  <conditionalFormatting sqref="M4:M6">
    <cfRule type="cellIs" dxfId="1281" priority="25" operator="equal">
      <formula>$L$4</formula>
    </cfRule>
  </conditionalFormatting>
  <conditionalFormatting sqref="T7:T28">
    <cfRule type="cellIs" dxfId="1280" priority="22" operator="lessThan">
      <formula>0</formula>
    </cfRule>
    <cfRule type="cellIs" dxfId="1279" priority="23" operator="lessThan">
      <formula>0</formula>
    </cfRule>
    <cfRule type="cellIs" dxfId="1278" priority="24" operator="lessThan">
      <formula>0</formula>
    </cfRule>
  </conditionalFormatting>
  <conditionalFormatting sqref="D5:K5">
    <cfRule type="cellIs" dxfId="1277" priority="21" operator="greaterThan">
      <formula>0</formula>
    </cfRule>
  </conditionalFormatting>
  <conditionalFormatting sqref="T6:T28">
    <cfRule type="cellIs" dxfId="1276" priority="20" operator="lessThan">
      <formula>0</formula>
    </cfRule>
  </conditionalFormatting>
  <conditionalFormatting sqref="T7:T27">
    <cfRule type="cellIs" dxfId="1275" priority="17" operator="lessThan">
      <formula>0</formula>
    </cfRule>
    <cfRule type="cellIs" dxfId="1274" priority="18" operator="lessThan">
      <formula>0</formula>
    </cfRule>
    <cfRule type="cellIs" dxfId="1273" priority="19" operator="lessThan">
      <formula>0</formula>
    </cfRule>
  </conditionalFormatting>
  <conditionalFormatting sqref="T7:T28">
    <cfRule type="cellIs" dxfId="1272" priority="14" operator="lessThan">
      <formula>0</formula>
    </cfRule>
    <cfRule type="cellIs" dxfId="1271" priority="15" operator="lessThan">
      <formula>0</formula>
    </cfRule>
    <cfRule type="cellIs" dxfId="1270" priority="16" operator="lessThan">
      <formula>0</formula>
    </cfRule>
  </conditionalFormatting>
  <conditionalFormatting sqref="D5:K5">
    <cfRule type="cellIs" dxfId="1269" priority="13" operator="greaterThan">
      <formula>0</formula>
    </cfRule>
  </conditionalFormatting>
  <conditionalFormatting sqref="L4 L6 L28:L29">
    <cfRule type="cellIs" dxfId="1268" priority="12" operator="equal">
      <formula>$L$4</formula>
    </cfRule>
  </conditionalFormatting>
  <conditionalFormatting sqref="D7:S7">
    <cfRule type="cellIs" dxfId="1267" priority="11" operator="greaterThan">
      <formula>0</formula>
    </cfRule>
  </conditionalFormatting>
  <conditionalFormatting sqref="D9:S9">
    <cfRule type="cellIs" dxfId="1266" priority="10" operator="greaterThan">
      <formula>0</formula>
    </cfRule>
  </conditionalFormatting>
  <conditionalFormatting sqref="D11:S11">
    <cfRule type="cellIs" dxfId="1265" priority="9" operator="greaterThan">
      <formula>0</formula>
    </cfRule>
  </conditionalFormatting>
  <conditionalFormatting sqref="D13:S13">
    <cfRule type="cellIs" dxfId="1264" priority="8" operator="greaterThan">
      <formula>0</formula>
    </cfRule>
  </conditionalFormatting>
  <conditionalFormatting sqref="D15:S15">
    <cfRule type="cellIs" dxfId="1263" priority="7" operator="greaterThan">
      <formula>0</formula>
    </cfRule>
  </conditionalFormatting>
  <conditionalFormatting sqref="D17:S17">
    <cfRule type="cellIs" dxfId="1262" priority="6" operator="greaterThan">
      <formula>0</formula>
    </cfRule>
  </conditionalFormatting>
  <conditionalFormatting sqref="D19:S19">
    <cfRule type="cellIs" dxfId="1261" priority="5" operator="greaterThan">
      <formula>0</formula>
    </cfRule>
  </conditionalFormatting>
  <conditionalFormatting sqref="D21:S21">
    <cfRule type="cellIs" dxfId="1260" priority="4" operator="greaterThan">
      <formula>0</formula>
    </cfRule>
  </conditionalFormatting>
  <conditionalFormatting sqref="D23:S23">
    <cfRule type="cellIs" dxfId="1259" priority="3" operator="greaterThan">
      <formula>0</formula>
    </cfRule>
  </conditionalFormatting>
  <conditionalFormatting sqref="D25:S25">
    <cfRule type="cellIs" dxfId="1258" priority="2" operator="greaterThan">
      <formula>0</formula>
    </cfRule>
  </conditionalFormatting>
  <conditionalFormatting sqref="D27:S27">
    <cfRule type="cellIs" dxfId="125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8" t="s">
        <v>45</v>
      </c>
      <c r="B29" s="109"/>
      <c r="C29" s="11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6" priority="43" operator="equal">
      <formula>212030016606640</formula>
    </cfRule>
  </conditionalFormatting>
  <conditionalFormatting sqref="D29 E4:E6 E28:K29">
    <cfRule type="cellIs" dxfId="1255" priority="41" operator="equal">
      <formula>$E$4</formula>
    </cfRule>
    <cfRule type="cellIs" dxfId="1254" priority="42" operator="equal">
      <formula>2120</formula>
    </cfRule>
  </conditionalFormatting>
  <conditionalFormatting sqref="D29:E29 F4:F6 F28:F29">
    <cfRule type="cellIs" dxfId="1253" priority="39" operator="equal">
      <formula>$F$4</formula>
    </cfRule>
    <cfRule type="cellIs" dxfId="1252" priority="40" operator="equal">
      <formula>300</formula>
    </cfRule>
  </conditionalFormatting>
  <conditionalFormatting sqref="G4:G6 G28:G29">
    <cfRule type="cellIs" dxfId="1251" priority="37" operator="equal">
      <formula>$G$4</formula>
    </cfRule>
    <cfRule type="cellIs" dxfId="1250" priority="38" operator="equal">
      <formula>1660</formula>
    </cfRule>
  </conditionalFormatting>
  <conditionalFormatting sqref="H4:H6 H28:H29">
    <cfRule type="cellIs" dxfId="1249" priority="35" operator="equal">
      <formula>$H$4</formula>
    </cfRule>
    <cfRule type="cellIs" dxfId="1248" priority="36" operator="equal">
      <formula>6640</formula>
    </cfRule>
  </conditionalFormatting>
  <conditionalFormatting sqref="T6:T28">
    <cfRule type="cellIs" dxfId="1247" priority="34" operator="lessThan">
      <formula>0</formula>
    </cfRule>
  </conditionalFormatting>
  <conditionalFormatting sqref="T7:T27">
    <cfRule type="cellIs" dxfId="1246" priority="31" operator="lessThan">
      <formula>0</formula>
    </cfRule>
    <cfRule type="cellIs" dxfId="1245" priority="32" operator="lessThan">
      <formula>0</formula>
    </cfRule>
    <cfRule type="cellIs" dxfId="1244" priority="33" operator="lessThan">
      <formula>0</formula>
    </cfRule>
  </conditionalFormatting>
  <conditionalFormatting sqref="E4:E6 E28:K28">
    <cfRule type="cellIs" dxfId="1243" priority="30" operator="equal">
      <formula>$E$4</formula>
    </cfRule>
  </conditionalFormatting>
  <conditionalFormatting sqref="D28:D29 D6 D4:M4">
    <cfRule type="cellIs" dxfId="1242" priority="29" operator="equal">
      <formula>$D$4</formula>
    </cfRule>
  </conditionalFormatting>
  <conditionalFormatting sqref="I4:I6 I28:I29">
    <cfRule type="cellIs" dxfId="1241" priority="28" operator="equal">
      <formula>$I$4</formula>
    </cfRule>
  </conditionalFormatting>
  <conditionalFormatting sqref="J4:J6 J28:J29">
    <cfRule type="cellIs" dxfId="1240" priority="27" operator="equal">
      <formula>$J$4</formula>
    </cfRule>
  </conditionalFormatting>
  <conditionalFormatting sqref="K4:K6 K28:K29">
    <cfRule type="cellIs" dxfId="1239" priority="26" operator="equal">
      <formula>$K$4</formula>
    </cfRule>
  </conditionalFormatting>
  <conditionalFormatting sqref="M4:M6">
    <cfRule type="cellIs" dxfId="1238" priority="25" operator="equal">
      <formula>$L$4</formula>
    </cfRule>
  </conditionalFormatting>
  <conditionalFormatting sqref="T7:T28">
    <cfRule type="cellIs" dxfId="1237" priority="22" operator="lessThan">
      <formula>0</formula>
    </cfRule>
    <cfRule type="cellIs" dxfId="1236" priority="23" operator="lessThan">
      <formula>0</formula>
    </cfRule>
    <cfRule type="cellIs" dxfId="1235" priority="24" operator="lessThan">
      <formula>0</formula>
    </cfRule>
  </conditionalFormatting>
  <conditionalFormatting sqref="D5:K5">
    <cfRule type="cellIs" dxfId="1234" priority="21" operator="greaterThan">
      <formula>0</formula>
    </cfRule>
  </conditionalFormatting>
  <conditionalFormatting sqref="T6:T28">
    <cfRule type="cellIs" dxfId="1233" priority="20" operator="lessThan">
      <formula>0</formula>
    </cfRule>
  </conditionalFormatting>
  <conditionalFormatting sqref="T7:T27">
    <cfRule type="cellIs" dxfId="1232" priority="17" operator="lessThan">
      <formula>0</formula>
    </cfRule>
    <cfRule type="cellIs" dxfId="1231" priority="18" operator="lessThan">
      <formula>0</formula>
    </cfRule>
    <cfRule type="cellIs" dxfId="1230" priority="19" operator="lessThan">
      <formula>0</formula>
    </cfRule>
  </conditionalFormatting>
  <conditionalFormatting sqref="T7:T28">
    <cfRule type="cellIs" dxfId="1229" priority="14" operator="lessThan">
      <formula>0</formula>
    </cfRule>
    <cfRule type="cellIs" dxfId="1228" priority="15" operator="lessThan">
      <formula>0</formula>
    </cfRule>
    <cfRule type="cellIs" dxfId="1227" priority="16" operator="lessThan">
      <formula>0</formula>
    </cfRule>
  </conditionalFormatting>
  <conditionalFormatting sqref="D5:K5">
    <cfRule type="cellIs" dxfId="1226" priority="13" operator="greaterThan">
      <formula>0</formula>
    </cfRule>
  </conditionalFormatting>
  <conditionalFormatting sqref="L4 L6 L28:L29">
    <cfRule type="cellIs" dxfId="1225" priority="12" operator="equal">
      <formula>$L$4</formula>
    </cfRule>
  </conditionalFormatting>
  <conditionalFormatting sqref="D7:S7">
    <cfRule type="cellIs" dxfId="1224" priority="11" operator="greaterThan">
      <formula>0</formula>
    </cfRule>
  </conditionalFormatting>
  <conditionalFormatting sqref="D9:S9">
    <cfRule type="cellIs" dxfId="1223" priority="10" operator="greaterThan">
      <formula>0</formula>
    </cfRule>
  </conditionalFormatting>
  <conditionalFormatting sqref="D11:S11">
    <cfRule type="cellIs" dxfId="1222" priority="9" operator="greaterThan">
      <formula>0</formula>
    </cfRule>
  </conditionalFormatting>
  <conditionalFormatting sqref="D13:S13">
    <cfRule type="cellIs" dxfId="1221" priority="8" operator="greaterThan">
      <formula>0</formula>
    </cfRule>
  </conditionalFormatting>
  <conditionalFormatting sqref="D15:S15">
    <cfRule type="cellIs" dxfId="1220" priority="7" operator="greaterThan">
      <formula>0</formula>
    </cfRule>
  </conditionalFormatting>
  <conditionalFormatting sqref="D17:S17">
    <cfRule type="cellIs" dxfId="1219" priority="6" operator="greaterThan">
      <formula>0</formula>
    </cfRule>
  </conditionalFormatting>
  <conditionalFormatting sqref="D19:S19">
    <cfRule type="cellIs" dxfId="1218" priority="5" operator="greaterThan">
      <formula>0</formula>
    </cfRule>
  </conditionalFormatting>
  <conditionalFormatting sqref="D21:S21">
    <cfRule type="cellIs" dxfId="1217" priority="4" operator="greaterThan">
      <formula>0</formula>
    </cfRule>
  </conditionalFormatting>
  <conditionalFormatting sqref="D23:S23">
    <cfRule type="cellIs" dxfId="1216" priority="3" operator="greaterThan">
      <formula>0</formula>
    </cfRule>
  </conditionalFormatting>
  <conditionalFormatting sqref="D25:S25">
    <cfRule type="cellIs" dxfId="1215" priority="2" operator="greaterThan">
      <formula>0</formula>
    </cfRule>
  </conditionalFormatting>
  <conditionalFormatting sqref="D27:S27">
    <cfRule type="cellIs" dxfId="121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53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3" priority="43" operator="equal">
      <formula>212030016606640</formula>
    </cfRule>
  </conditionalFormatting>
  <conditionalFormatting sqref="D29 E4:E6 E28:K29">
    <cfRule type="cellIs" dxfId="1212" priority="41" operator="equal">
      <formula>$E$4</formula>
    </cfRule>
    <cfRule type="cellIs" dxfId="1211" priority="42" operator="equal">
      <formula>2120</formula>
    </cfRule>
  </conditionalFormatting>
  <conditionalFormatting sqref="D29:E29 F4:F6 F28:F29">
    <cfRule type="cellIs" dxfId="1210" priority="39" operator="equal">
      <formula>$F$4</formula>
    </cfRule>
    <cfRule type="cellIs" dxfId="1209" priority="40" operator="equal">
      <formula>300</formula>
    </cfRule>
  </conditionalFormatting>
  <conditionalFormatting sqref="G4:G6 G28:G29">
    <cfRule type="cellIs" dxfId="1208" priority="37" operator="equal">
      <formula>$G$4</formula>
    </cfRule>
    <cfRule type="cellIs" dxfId="1207" priority="38" operator="equal">
      <formula>1660</formula>
    </cfRule>
  </conditionalFormatting>
  <conditionalFormatting sqref="H4:H6 H28:H29">
    <cfRule type="cellIs" dxfId="1206" priority="35" operator="equal">
      <formula>$H$4</formula>
    </cfRule>
    <cfRule type="cellIs" dxfId="1205" priority="36" operator="equal">
      <formula>6640</formula>
    </cfRule>
  </conditionalFormatting>
  <conditionalFormatting sqref="T6:T28">
    <cfRule type="cellIs" dxfId="1204" priority="34" operator="lessThan">
      <formula>0</formula>
    </cfRule>
  </conditionalFormatting>
  <conditionalFormatting sqref="T7:T27">
    <cfRule type="cellIs" dxfId="1203" priority="31" operator="lessThan">
      <formula>0</formula>
    </cfRule>
    <cfRule type="cellIs" dxfId="1202" priority="32" operator="lessThan">
      <formula>0</formula>
    </cfRule>
    <cfRule type="cellIs" dxfId="1201" priority="33" operator="lessThan">
      <formula>0</formula>
    </cfRule>
  </conditionalFormatting>
  <conditionalFormatting sqref="E4:E6 E28:K28">
    <cfRule type="cellIs" dxfId="1200" priority="30" operator="equal">
      <formula>$E$4</formula>
    </cfRule>
  </conditionalFormatting>
  <conditionalFormatting sqref="D28:D29 D6 D4:M4">
    <cfRule type="cellIs" dxfId="1199" priority="29" operator="equal">
      <formula>$D$4</formula>
    </cfRule>
  </conditionalFormatting>
  <conditionalFormatting sqref="I4:I6 I28:I29">
    <cfRule type="cellIs" dxfId="1198" priority="28" operator="equal">
      <formula>$I$4</formula>
    </cfRule>
  </conditionalFormatting>
  <conditionalFormatting sqref="J4:J6 J28:J29">
    <cfRule type="cellIs" dxfId="1197" priority="27" operator="equal">
      <formula>$J$4</formula>
    </cfRule>
  </conditionalFormatting>
  <conditionalFormatting sqref="K4:K6 K28:K29">
    <cfRule type="cellIs" dxfId="1196" priority="26" operator="equal">
      <formula>$K$4</formula>
    </cfRule>
  </conditionalFormatting>
  <conditionalFormatting sqref="M4:M6">
    <cfRule type="cellIs" dxfId="1195" priority="25" operator="equal">
      <formula>$L$4</formula>
    </cfRule>
  </conditionalFormatting>
  <conditionalFormatting sqref="T7:T28">
    <cfRule type="cellIs" dxfId="1194" priority="22" operator="lessThan">
      <formula>0</formula>
    </cfRule>
    <cfRule type="cellIs" dxfId="1193" priority="23" operator="lessThan">
      <formula>0</formula>
    </cfRule>
    <cfRule type="cellIs" dxfId="1192" priority="24" operator="lessThan">
      <formula>0</formula>
    </cfRule>
  </conditionalFormatting>
  <conditionalFormatting sqref="D5:K5">
    <cfRule type="cellIs" dxfId="1191" priority="21" operator="greaterThan">
      <formula>0</formula>
    </cfRule>
  </conditionalFormatting>
  <conditionalFormatting sqref="T6:T28">
    <cfRule type="cellIs" dxfId="1190" priority="20" operator="lessThan">
      <formula>0</formula>
    </cfRule>
  </conditionalFormatting>
  <conditionalFormatting sqref="T7:T27">
    <cfRule type="cellIs" dxfId="1189" priority="17" operator="lessThan">
      <formula>0</formula>
    </cfRule>
    <cfRule type="cellIs" dxfId="1188" priority="18" operator="lessThan">
      <formula>0</formula>
    </cfRule>
    <cfRule type="cellIs" dxfId="1187" priority="19" operator="lessThan">
      <formula>0</formula>
    </cfRule>
  </conditionalFormatting>
  <conditionalFormatting sqref="T7:T28">
    <cfRule type="cellIs" dxfId="1186" priority="14" operator="lessThan">
      <formula>0</formula>
    </cfRule>
    <cfRule type="cellIs" dxfId="1185" priority="15" operator="lessThan">
      <formula>0</formula>
    </cfRule>
    <cfRule type="cellIs" dxfId="1184" priority="16" operator="lessThan">
      <formula>0</formula>
    </cfRule>
  </conditionalFormatting>
  <conditionalFormatting sqref="D5:K5">
    <cfRule type="cellIs" dxfId="1183" priority="13" operator="greaterThan">
      <formula>0</formula>
    </cfRule>
  </conditionalFormatting>
  <conditionalFormatting sqref="L4 L6 L28:L29">
    <cfRule type="cellIs" dxfId="1182" priority="12" operator="equal">
      <formula>$L$4</formula>
    </cfRule>
  </conditionalFormatting>
  <conditionalFormatting sqref="D7:S7">
    <cfRule type="cellIs" dxfId="1181" priority="11" operator="greaterThan">
      <formula>0</formula>
    </cfRule>
  </conditionalFormatting>
  <conditionalFormatting sqref="D9:S9">
    <cfRule type="cellIs" dxfId="1180" priority="10" operator="greaterThan">
      <formula>0</formula>
    </cfRule>
  </conditionalFormatting>
  <conditionalFormatting sqref="D11:S11">
    <cfRule type="cellIs" dxfId="1179" priority="9" operator="greaterThan">
      <formula>0</formula>
    </cfRule>
  </conditionalFormatting>
  <conditionalFormatting sqref="D13:S13">
    <cfRule type="cellIs" dxfId="1178" priority="8" operator="greaterThan">
      <formula>0</formula>
    </cfRule>
  </conditionalFormatting>
  <conditionalFormatting sqref="D15:S15">
    <cfRule type="cellIs" dxfId="1177" priority="7" operator="greaterThan">
      <formula>0</formula>
    </cfRule>
  </conditionalFormatting>
  <conditionalFormatting sqref="D17:S17">
    <cfRule type="cellIs" dxfId="1176" priority="6" operator="greaterThan">
      <formula>0</formula>
    </cfRule>
  </conditionalFormatting>
  <conditionalFormatting sqref="D19:S19">
    <cfRule type="cellIs" dxfId="1175" priority="5" operator="greaterThan">
      <formula>0</formula>
    </cfRule>
  </conditionalFormatting>
  <conditionalFormatting sqref="D21:S21">
    <cfRule type="cellIs" dxfId="1174" priority="4" operator="greaterThan">
      <formula>0</formula>
    </cfRule>
  </conditionalFormatting>
  <conditionalFormatting sqref="D23:S23">
    <cfRule type="cellIs" dxfId="1173" priority="3" operator="greaterThan">
      <formula>0</formula>
    </cfRule>
  </conditionalFormatting>
  <conditionalFormatting sqref="D25:S25">
    <cfRule type="cellIs" dxfId="1172" priority="2" operator="greaterThan">
      <formula>0</formula>
    </cfRule>
  </conditionalFormatting>
  <conditionalFormatting sqref="D27:S27">
    <cfRule type="cellIs" dxfId="117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54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0" priority="43" operator="equal">
      <formula>212030016606640</formula>
    </cfRule>
  </conditionalFormatting>
  <conditionalFormatting sqref="D29 E4:E6 E28:K29">
    <cfRule type="cellIs" dxfId="1169" priority="41" operator="equal">
      <formula>$E$4</formula>
    </cfRule>
    <cfRule type="cellIs" dxfId="1168" priority="42" operator="equal">
      <formula>2120</formula>
    </cfRule>
  </conditionalFormatting>
  <conditionalFormatting sqref="D29:E29 F4:F6 F28:F29">
    <cfRule type="cellIs" dxfId="1167" priority="39" operator="equal">
      <formula>$F$4</formula>
    </cfRule>
    <cfRule type="cellIs" dxfId="1166" priority="40" operator="equal">
      <formula>300</formula>
    </cfRule>
  </conditionalFormatting>
  <conditionalFormatting sqref="G4:G6 G28:G29">
    <cfRule type="cellIs" dxfId="1165" priority="37" operator="equal">
      <formula>$G$4</formula>
    </cfRule>
    <cfRule type="cellIs" dxfId="1164" priority="38" operator="equal">
      <formula>1660</formula>
    </cfRule>
  </conditionalFormatting>
  <conditionalFormatting sqref="H4:H6 H28:H29">
    <cfRule type="cellIs" dxfId="1163" priority="35" operator="equal">
      <formula>$H$4</formula>
    </cfRule>
    <cfRule type="cellIs" dxfId="1162" priority="36" operator="equal">
      <formula>6640</formula>
    </cfRule>
  </conditionalFormatting>
  <conditionalFormatting sqref="T6:T28">
    <cfRule type="cellIs" dxfId="1161" priority="34" operator="lessThan">
      <formula>0</formula>
    </cfRule>
  </conditionalFormatting>
  <conditionalFormatting sqref="T7:T27">
    <cfRule type="cellIs" dxfId="1160" priority="31" operator="lessThan">
      <formula>0</formula>
    </cfRule>
    <cfRule type="cellIs" dxfId="1159" priority="32" operator="lessThan">
      <formula>0</formula>
    </cfRule>
    <cfRule type="cellIs" dxfId="1158" priority="33" operator="lessThan">
      <formula>0</formula>
    </cfRule>
  </conditionalFormatting>
  <conditionalFormatting sqref="E4:E6 E28:K28">
    <cfRule type="cellIs" dxfId="1157" priority="30" operator="equal">
      <formula>$E$4</formula>
    </cfRule>
  </conditionalFormatting>
  <conditionalFormatting sqref="D28:D29 D6 D4:M4">
    <cfRule type="cellIs" dxfId="1156" priority="29" operator="equal">
      <formula>$D$4</formula>
    </cfRule>
  </conditionalFormatting>
  <conditionalFormatting sqref="I4:I6 I28:I29">
    <cfRule type="cellIs" dxfId="1155" priority="28" operator="equal">
      <formula>$I$4</formula>
    </cfRule>
  </conditionalFormatting>
  <conditionalFormatting sqref="J4:J6 J28:J29">
    <cfRule type="cellIs" dxfId="1154" priority="27" operator="equal">
      <formula>$J$4</formula>
    </cfRule>
  </conditionalFormatting>
  <conditionalFormatting sqref="K4:K6 K28:K29">
    <cfRule type="cellIs" dxfId="1153" priority="26" operator="equal">
      <formula>$K$4</formula>
    </cfRule>
  </conditionalFormatting>
  <conditionalFormatting sqref="M4:M6">
    <cfRule type="cellIs" dxfId="1152" priority="25" operator="equal">
      <formula>$L$4</formula>
    </cfRule>
  </conditionalFormatting>
  <conditionalFormatting sqref="T7:T28">
    <cfRule type="cellIs" dxfId="1151" priority="22" operator="lessThan">
      <formula>0</formula>
    </cfRule>
    <cfRule type="cellIs" dxfId="1150" priority="23" operator="lessThan">
      <formula>0</formula>
    </cfRule>
    <cfRule type="cellIs" dxfId="1149" priority="24" operator="lessThan">
      <formula>0</formula>
    </cfRule>
  </conditionalFormatting>
  <conditionalFormatting sqref="D5:K5">
    <cfRule type="cellIs" dxfId="1148" priority="21" operator="greaterThan">
      <formula>0</formula>
    </cfRule>
  </conditionalFormatting>
  <conditionalFormatting sqref="T6:T28">
    <cfRule type="cellIs" dxfId="1147" priority="20" operator="lessThan">
      <formula>0</formula>
    </cfRule>
  </conditionalFormatting>
  <conditionalFormatting sqref="T7:T27">
    <cfRule type="cellIs" dxfId="1146" priority="17" operator="lessThan">
      <formula>0</formula>
    </cfRule>
    <cfRule type="cellIs" dxfId="1145" priority="18" operator="lessThan">
      <formula>0</formula>
    </cfRule>
    <cfRule type="cellIs" dxfId="1144" priority="19" operator="lessThan">
      <formula>0</formula>
    </cfRule>
  </conditionalFormatting>
  <conditionalFormatting sqref="T7:T28">
    <cfRule type="cellIs" dxfId="1143" priority="14" operator="lessThan">
      <formula>0</formula>
    </cfRule>
    <cfRule type="cellIs" dxfId="1142" priority="15" operator="lessThan">
      <formula>0</formula>
    </cfRule>
    <cfRule type="cellIs" dxfId="1141" priority="16" operator="lessThan">
      <formula>0</formula>
    </cfRule>
  </conditionalFormatting>
  <conditionalFormatting sqref="D5:K5">
    <cfRule type="cellIs" dxfId="1140" priority="13" operator="greaterThan">
      <formula>0</formula>
    </cfRule>
  </conditionalFormatting>
  <conditionalFormatting sqref="L4 L6 L28:L29">
    <cfRule type="cellIs" dxfId="1139" priority="12" operator="equal">
      <formula>$L$4</formula>
    </cfRule>
  </conditionalFormatting>
  <conditionalFormatting sqref="D7:S7">
    <cfRule type="cellIs" dxfId="1138" priority="11" operator="greaterThan">
      <formula>0</formula>
    </cfRule>
  </conditionalFormatting>
  <conditionalFormatting sqref="D9:S9">
    <cfRule type="cellIs" dxfId="1137" priority="10" operator="greaterThan">
      <formula>0</formula>
    </cfRule>
  </conditionalFormatting>
  <conditionalFormatting sqref="D11:S11">
    <cfRule type="cellIs" dxfId="1136" priority="9" operator="greaterThan">
      <formula>0</formula>
    </cfRule>
  </conditionalFormatting>
  <conditionalFormatting sqref="D13:S13">
    <cfRule type="cellIs" dxfId="1135" priority="8" operator="greaterThan">
      <formula>0</formula>
    </cfRule>
  </conditionalFormatting>
  <conditionalFormatting sqref="D15:S15">
    <cfRule type="cellIs" dxfId="1134" priority="7" operator="greaterThan">
      <formula>0</formula>
    </cfRule>
  </conditionalFormatting>
  <conditionalFormatting sqref="D17:S17">
    <cfRule type="cellIs" dxfId="1133" priority="6" operator="greaterThan">
      <formula>0</formula>
    </cfRule>
  </conditionalFormatting>
  <conditionalFormatting sqref="D19:S19">
    <cfRule type="cellIs" dxfId="1132" priority="5" operator="greaterThan">
      <formula>0</formula>
    </cfRule>
  </conditionalFormatting>
  <conditionalFormatting sqref="D21:S21">
    <cfRule type="cellIs" dxfId="1131" priority="4" operator="greaterThan">
      <formula>0</formula>
    </cfRule>
  </conditionalFormatting>
  <conditionalFormatting sqref="D23:S23">
    <cfRule type="cellIs" dxfId="1130" priority="3" operator="greaterThan">
      <formula>0</formula>
    </cfRule>
  </conditionalFormatting>
  <conditionalFormatting sqref="D25:S25">
    <cfRule type="cellIs" dxfId="1129" priority="2" operator="greaterThan">
      <formula>0</formula>
    </cfRule>
  </conditionalFormatting>
  <conditionalFormatting sqref="D27:S27">
    <cfRule type="cellIs" dxfId="112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F9" sqref="F9:G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55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8" t="s">
        <v>45</v>
      </c>
      <c r="B29" s="109"/>
      <c r="C29" s="110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7" priority="43" operator="equal">
      <formula>212030016606640</formula>
    </cfRule>
  </conditionalFormatting>
  <conditionalFormatting sqref="D29 E4:E6 E28:K29">
    <cfRule type="cellIs" dxfId="1126" priority="41" operator="equal">
      <formula>$E$4</formula>
    </cfRule>
    <cfRule type="cellIs" dxfId="1125" priority="42" operator="equal">
      <formula>2120</formula>
    </cfRule>
  </conditionalFormatting>
  <conditionalFormatting sqref="D29:E29 F4:F6 F28:F29">
    <cfRule type="cellIs" dxfId="1124" priority="39" operator="equal">
      <formula>$F$4</formula>
    </cfRule>
    <cfRule type="cellIs" dxfId="1123" priority="40" operator="equal">
      <formula>300</formula>
    </cfRule>
  </conditionalFormatting>
  <conditionalFormatting sqref="G4:G6 G28:G29">
    <cfRule type="cellIs" dxfId="1122" priority="37" operator="equal">
      <formula>$G$4</formula>
    </cfRule>
    <cfRule type="cellIs" dxfId="1121" priority="38" operator="equal">
      <formula>1660</formula>
    </cfRule>
  </conditionalFormatting>
  <conditionalFormatting sqref="H4:H6 H28:H29">
    <cfRule type="cellIs" dxfId="1120" priority="35" operator="equal">
      <formula>$H$4</formula>
    </cfRule>
    <cfRule type="cellIs" dxfId="1119" priority="36" operator="equal">
      <formula>6640</formula>
    </cfRule>
  </conditionalFormatting>
  <conditionalFormatting sqref="T6:T28">
    <cfRule type="cellIs" dxfId="1118" priority="34" operator="lessThan">
      <formula>0</formula>
    </cfRule>
  </conditionalFormatting>
  <conditionalFormatting sqref="T7:T27">
    <cfRule type="cellIs" dxfId="1117" priority="31" operator="lessThan">
      <formula>0</formula>
    </cfRule>
    <cfRule type="cellIs" dxfId="1116" priority="32" operator="lessThan">
      <formula>0</formula>
    </cfRule>
    <cfRule type="cellIs" dxfId="1115" priority="33" operator="lessThan">
      <formula>0</formula>
    </cfRule>
  </conditionalFormatting>
  <conditionalFormatting sqref="E4:E6 E28:K28">
    <cfRule type="cellIs" dxfId="1114" priority="30" operator="equal">
      <formula>$E$4</formula>
    </cfRule>
  </conditionalFormatting>
  <conditionalFormatting sqref="D28:D29 D6 D4:M4">
    <cfRule type="cellIs" dxfId="1113" priority="29" operator="equal">
      <formula>$D$4</formula>
    </cfRule>
  </conditionalFormatting>
  <conditionalFormatting sqref="I4:I6 I28:I29">
    <cfRule type="cellIs" dxfId="1112" priority="28" operator="equal">
      <formula>$I$4</formula>
    </cfRule>
  </conditionalFormatting>
  <conditionalFormatting sqref="J4:J6 J28:J29">
    <cfRule type="cellIs" dxfId="1111" priority="27" operator="equal">
      <formula>$J$4</formula>
    </cfRule>
  </conditionalFormatting>
  <conditionalFormatting sqref="K4:K6 K28:K29">
    <cfRule type="cellIs" dxfId="1110" priority="26" operator="equal">
      <formula>$K$4</formula>
    </cfRule>
  </conditionalFormatting>
  <conditionalFormatting sqref="M4:M6">
    <cfRule type="cellIs" dxfId="1109" priority="25" operator="equal">
      <formula>$L$4</formula>
    </cfRule>
  </conditionalFormatting>
  <conditionalFormatting sqref="T7:T28">
    <cfRule type="cellIs" dxfId="1108" priority="22" operator="lessThan">
      <formula>0</formula>
    </cfRule>
    <cfRule type="cellIs" dxfId="1107" priority="23" operator="lessThan">
      <formula>0</formula>
    </cfRule>
    <cfRule type="cellIs" dxfId="1106" priority="24" operator="lessThan">
      <formula>0</formula>
    </cfRule>
  </conditionalFormatting>
  <conditionalFormatting sqref="D5:K5">
    <cfRule type="cellIs" dxfId="1105" priority="21" operator="greaterThan">
      <formula>0</formula>
    </cfRule>
  </conditionalFormatting>
  <conditionalFormatting sqref="T6:T28">
    <cfRule type="cellIs" dxfId="1104" priority="20" operator="lessThan">
      <formula>0</formula>
    </cfRule>
  </conditionalFormatting>
  <conditionalFormatting sqref="T7:T27">
    <cfRule type="cellIs" dxfId="1103" priority="17" operator="lessThan">
      <formula>0</formula>
    </cfRule>
    <cfRule type="cellIs" dxfId="1102" priority="18" operator="lessThan">
      <formula>0</formula>
    </cfRule>
    <cfRule type="cellIs" dxfId="1101" priority="19" operator="lessThan">
      <formula>0</formula>
    </cfRule>
  </conditionalFormatting>
  <conditionalFormatting sqref="T7:T28">
    <cfRule type="cellIs" dxfId="1100" priority="14" operator="lessThan">
      <formula>0</formula>
    </cfRule>
    <cfRule type="cellIs" dxfId="1099" priority="15" operator="lessThan">
      <formula>0</formula>
    </cfRule>
    <cfRule type="cellIs" dxfId="1098" priority="16" operator="lessThan">
      <formula>0</formula>
    </cfRule>
  </conditionalFormatting>
  <conditionalFormatting sqref="D5:K5">
    <cfRule type="cellIs" dxfId="1097" priority="13" operator="greaterThan">
      <formula>0</formula>
    </cfRule>
  </conditionalFormatting>
  <conditionalFormatting sqref="L4 L6 L28:L29">
    <cfRule type="cellIs" dxfId="1096" priority="12" operator="equal">
      <formula>$L$4</formula>
    </cfRule>
  </conditionalFormatting>
  <conditionalFormatting sqref="D7:S7">
    <cfRule type="cellIs" dxfId="1095" priority="11" operator="greaterThan">
      <formula>0</formula>
    </cfRule>
  </conditionalFormatting>
  <conditionalFormatting sqref="D9:S9">
    <cfRule type="cellIs" dxfId="1094" priority="10" operator="greaterThan">
      <formula>0</formula>
    </cfRule>
  </conditionalFormatting>
  <conditionalFormatting sqref="D11:S11">
    <cfRule type="cellIs" dxfId="1093" priority="9" operator="greaterThan">
      <formula>0</formula>
    </cfRule>
  </conditionalFormatting>
  <conditionalFormatting sqref="D13:S13">
    <cfRule type="cellIs" dxfId="1092" priority="8" operator="greaterThan">
      <formula>0</formula>
    </cfRule>
  </conditionalFormatting>
  <conditionalFormatting sqref="D15:S15">
    <cfRule type="cellIs" dxfId="1091" priority="7" operator="greaterThan">
      <formula>0</formula>
    </cfRule>
  </conditionalFormatting>
  <conditionalFormatting sqref="D17:S17">
    <cfRule type="cellIs" dxfId="1090" priority="6" operator="greaterThan">
      <formula>0</formula>
    </cfRule>
  </conditionalFormatting>
  <conditionalFormatting sqref="D19:S19">
    <cfRule type="cellIs" dxfId="1089" priority="5" operator="greaterThan">
      <formula>0</formula>
    </cfRule>
  </conditionalFormatting>
  <conditionalFormatting sqref="D21:S21">
    <cfRule type="cellIs" dxfId="1088" priority="4" operator="greaterThan">
      <formula>0</formula>
    </cfRule>
  </conditionalFormatting>
  <conditionalFormatting sqref="D23:S23">
    <cfRule type="cellIs" dxfId="1087" priority="3" operator="greaterThan">
      <formula>0</formula>
    </cfRule>
  </conditionalFormatting>
  <conditionalFormatting sqref="D25:S25">
    <cfRule type="cellIs" dxfId="1086" priority="2" operator="greaterThan">
      <formula>0</formula>
    </cfRule>
  </conditionalFormatting>
  <conditionalFormatting sqref="D27:S27">
    <cfRule type="cellIs" dxfId="108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4" priority="43" operator="equal">
      <formula>212030016606640</formula>
    </cfRule>
  </conditionalFormatting>
  <conditionalFormatting sqref="D29 E4:E6 E28:K29">
    <cfRule type="cellIs" dxfId="1083" priority="41" operator="equal">
      <formula>$E$4</formula>
    </cfRule>
    <cfRule type="cellIs" dxfId="1082" priority="42" operator="equal">
      <formula>2120</formula>
    </cfRule>
  </conditionalFormatting>
  <conditionalFormatting sqref="D29:E29 F4:F6 F28:F29">
    <cfRule type="cellIs" dxfId="1081" priority="39" operator="equal">
      <formula>$F$4</formula>
    </cfRule>
    <cfRule type="cellIs" dxfId="1080" priority="40" operator="equal">
      <formula>300</formula>
    </cfRule>
  </conditionalFormatting>
  <conditionalFormatting sqref="G4:G6 G28:G29">
    <cfRule type="cellIs" dxfId="1079" priority="37" operator="equal">
      <formula>$G$4</formula>
    </cfRule>
    <cfRule type="cellIs" dxfId="1078" priority="38" operator="equal">
      <formula>1660</formula>
    </cfRule>
  </conditionalFormatting>
  <conditionalFormatting sqref="H4:H6 H28:H29">
    <cfRule type="cellIs" dxfId="1077" priority="35" operator="equal">
      <formula>$H$4</formula>
    </cfRule>
    <cfRule type="cellIs" dxfId="1076" priority="36" operator="equal">
      <formula>6640</formula>
    </cfRule>
  </conditionalFormatting>
  <conditionalFormatting sqref="T6:T28">
    <cfRule type="cellIs" dxfId="1075" priority="34" operator="lessThan">
      <formula>0</formula>
    </cfRule>
  </conditionalFormatting>
  <conditionalFormatting sqref="T7:T27">
    <cfRule type="cellIs" dxfId="1074" priority="31" operator="lessThan">
      <formula>0</formula>
    </cfRule>
    <cfRule type="cellIs" dxfId="1073" priority="32" operator="lessThan">
      <formula>0</formula>
    </cfRule>
    <cfRule type="cellIs" dxfId="1072" priority="33" operator="lessThan">
      <formula>0</formula>
    </cfRule>
  </conditionalFormatting>
  <conditionalFormatting sqref="E4:E6 E28:K28">
    <cfRule type="cellIs" dxfId="1071" priority="30" operator="equal">
      <formula>$E$4</formula>
    </cfRule>
  </conditionalFormatting>
  <conditionalFormatting sqref="D28:D29 D6 D4:M4">
    <cfRule type="cellIs" dxfId="1070" priority="29" operator="equal">
      <formula>$D$4</formula>
    </cfRule>
  </conditionalFormatting>
  <conditionalFormatting sqref="I4:I6 I28:I29">
    <cfRule type="cellIs" dxfId="1069" priority="28" operator="equal">
      <formula>$I$4</formula>
    </cfRule>
  </conditionalFormatting>
  <conditionalFormatting sqref="J4:J6 J28:J29">
    <cfRule type="cellIs" dxfId="1068" priority="27" operator="equal">
      <formula>$J$4</formula>
    </cfRule>
  </conditionalFormatting>
  <conditionalFormatting sqref="K4:K6 K28:K29">
    <cfRule type="cellIs" dxfId="1067" priority="26" operator="equal">
      <formula>$K$4</formula>
    </cfRule>
  </conditionalFormatting>
  <conditionalFormatting sqref="M4:M6">
    <cfRule type="cellIs" dxfId="1066" priority="25" operator="equal">
      <formula>$L$4</formula>
    </cfRule>
  </conditionalFormatting>
  <conditionalFormatting sqref="T7:T28">
    <cfRule type="cellIs" dxfId="1065" priority="22" operator="lessThan">
      <formula>0</formula>
    </cfRule>
    <cfRule type="cellIs" dxfId="1064" priority="23" operator="lessThan">
      <formula>0</formula>
    </cfRule>
    <cfRule type="cellIs" dxfId="1063" priority="24" operator="lessThan">
      <formula>0</formula>
    </cfRule>
  </conditionalFormatting>
  <conditionalFormatting sqref="D5:K5">
    <cfRule type="cellIs" dxfId="1062" priority="21" operator="greaterThan">
      <formula>0</formula>
    </cfRule>
  </conditionalFormatting>
  <conditionalFormatting sqref="T6:T28">
    <cfRule type="cellIs" dxfId="1061" priority="20" operator="lessThan">
      <formula>0</formula>
    </cfRule>
  </conditionalFormatting>
  <conditionalFormatting sqref="T7:T27">
    <cfRule type="cellIs" dxfId="1060" priority="17" operator="lessThan">
      <formula>0</formula>
    </cfRule>
    <cfRule type="cellIs" dxfId="1059" priority="18" operator="lessThan">
      <formula>0</formula>
    </cfRule>
    <cfRule type="cellIs" dxfId="1058" priority="19" operator="lessThan">
      <formula>0</formula>
    </cfRule>
  </conditionalFormatting>
  <conditionalFormatting sqref="T7:T28">
    <cfRule type="cellIs" dxfId="1057" priority="14" operator="lessThan">
      <formula>0</formula>
    </cfRule>
    <cfRule type="cellIs" dxfId="1056" priority="15" operator="lessThan">
      <formula>0</formula>
    </cfRule>
    <cfRule type="cellIs" dxfId="1055" priority="16" operator="lessThan">
      <formula>0</formula>
    </cfRule>
  </conditionalFormatting>
  <conditionalFormatting sqref="D5:K5">
    <cfRule type="cellIs" dxfId="1054" priority="13" operator="greaterThan">
      <formula>0</formula>
    </cfRule>
  </conditionalFormatting>
  <conditionalFormatting sqref="L4 L6 L28:L29">
    <cfRule type="cellIs" dxfId="1053" priority="12" operator="equal">
      <formula>$L$4</formula>
    </cfRule>
  </conditionalFormatting>
  <conditionalFormatting sqref="D7:S7">
    <cfRule type="cellIs" dxfId="1052" priority="11" operator="greaterThan">
      <formula>0</formula>
    </cfRule>
  </conditionalFormatting>
  <conditionalFormatting sqref="D9:S9">
    <cfRule type="cellIs" dxfId="1051" priority="10" operator="greaterThan">
      <formula>0</formula>
    </cfRule>
  </conditionalFormatting>
  <conditionalFormatting sqref="D11:S11">
    <cfRule type="cellIs" dxfId="1050" priority="9" operator="greaterThan">
      <formula>0</formula>
    </cfRule>
  </conditionalFormatting>
  <conditionalFormatting sqref="D13:S13">
    <cfRule type="cellIs" dxfId="1049" priority="8" operator="greaterThan">
      <formula>0</formula>
    </cfRule>
  </conditionalFormatting>
  <conditionalFormatting sqref="D15:S15">
    <cfRule type="cellIs" dxfId="1048" priority="7" operator="greaterThan">
      <formula>0</formula>
    </cfRule>
  </conditionalFormatting>
  <conditionalFormatting sqref="D17:S17">
    <cfRule type="cellIs" dxfId="1047" priority="6" operator="greaterThan">
      <formula>0</formula>
    </cfRule>
  </conditionalFormatting>
  <conditionalFormatting sqref="D19:S19">
    <cfRule type="cellIs" dxfId="1046" priority="5" operator="greaterThan">
      <formula>0</formula>
    </cfRule>
  </conditionalFormatting>
  <conditionalFormatting sqref="D21:Q21 S21">
    <cfRule type="cellIs" dxfId="1045" priority="4" operator="greaterThan">
      <formula>0</formula>
    </cfRule>
  </conditionalFormatting>
  <conditionalFormatting sqref="D23:Q23 S23">
    <cfRule type="cellIs" dxfId="1044" priority="3" operator="greaterThan">
      <formula>0</formula>
    </cfRule>
  </conditionalFormatting>
  <conditionalFormatting sqref="D25:Q25 S25">
    <cfRule type="cellIs" dxfId="1043" priority="2" operator="greaterThan">
      <formula>0</formula>
    </cfRule>
  </conditionalFormatting>
  <conditionalFormatting sqref="D27:S27">
    <cfRule type="cellIs" dxfId="104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2021-09-22T12:14:06Z</dcterms:modified>
</cp:coreProperties>
</file>