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5" l="1"/>
  <c r="V8" i="5"/>
  <c r="V10" i="5"/>
  <c r="V12" i="5"/>
  <c r="V13" i="5"/>
  <c r="V15" i="5"/>
  <c r="V17" i="5"/>
  <c r="V18" i="5"/>
  <c r="V19" i="5"/>
  <c r="V23" i="5"/>
  <c r="V25" i="5"/>
  <c r="V26" i="5"/>
  <c r="V27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G29" i="5" l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R26" i="33"/>
  <c r="F28" i="33"/>
  <c r="F29" i="33" s="1"/>
  <c r="N14" i="33"/>
  <c r="N16" i="33"/>
  <c r="R10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O12" i="33"/>
  <c r="M7" i="33"/>
  <c r="S7" i="33" s="1"/>
  <c r="T7" i="33" s="1"/>
  <c r="N7" i="33"/>
  <c r="R21" i="33"/>
  <c r="R23" i="33"/>
  <c r="S8" i="33"/>
  <c r="T8" i="33" s="1"/>
  <c r="S12" i="33"/>
  <c r="T12" i="33" s="1"/>
  <c r="S18" i="33"/>
  <c r="T18" i="33" s="1"/>
  <c r="O21" i="33"/>
  <c r="O23" i="33"/>
  <c r="O25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R15" i="5"/>
  <c r="R17" i="5"/>
  <c r="R19" i="5"/>
  <c r="R21" i="5"/>
  <c r="V21" i="5" s="1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20" i="33" l="1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<sst xmlns="http://schemas.openxmlformats.org/spreadsheetml/2006/main" count="1508" uniqueCount="57">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</sst>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333515</v>
      </c>
      <c r="E4" s="2">
        <f>'9'!E29</f>
        <v>4950</v>
      </c>
      <c r="F4" s="2">
        <f>'9'!F29</f>
        <v>9240</v>
      </c>
      <c r="G4" s="2">
        <f>'9'!G29</f>
        <v>0</v>
      </c>
      <c r="H4" s="2">
        <f>'9'!H29</f>
        <v>25720</v>
      </c>
      <c r="I4" s="2">
        <f>'9'!I29</f>
        <v>1131</v>
      </c>
      <c r="J4" s="2">
        <f>'9'!J29</f>
        <v>629</v>
      </c>
      <c r="K4" s="2">
        <f>'9'!K29</f>
        <v>366</v>
      </c>
      <c r="L4" s="2">
        <f>'9'!L29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333515</v>
      </c>
      <c r="E4" s="2">
        <f>'10'!E29</f>
        <v>4950</v>
      </c>
      <c r="F4" s="2">
        <f>'10'!F29</f>
        <v>9240</v>
      </c>
      <c r="G4" s="2">
        <f>'10'!G29</f>
        <v>0</v>
      </c>
      <c r="H4" s="2">
        <f>'10'!H29</f>
        <v>25720</v>
      </c>
      <c r="I4" s="2">
        <f>'10'!I29</f>
        <v>1131</v>
      </c>
      <c r="J4" s="2">
        <f>'10'!J29</f>
        <v>629</v>
      </c>
      <c r="K4" s="2">
        <f>'10'!K29</f>
        <v>366</v>
      </c>
      <c r="L4" s="2">
        <f>'10'!L29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333515</v>
      </c>
      <c r="E4" s="2">
        <f>'11'!E29</f>
        <v>4950</v>
      </c>
      <c r="F4" s="2">
        <f>'11'!F29</f>
        <v>9240</v>
      </c>
      <c r="G4" s="2">
        <f>'11'!G29</f>
        <v>0</v>
      </c>
      <c r="H4" s="2">
        <f>'11'!H29</f>
        <v>25720</v>
      </c>
      <c r="I4" s="2">
        <f>'11'!I29</f>
        <v>1131</v>
      </c>
      <c r="J4" s="2">
        <f>'11'!J29</f>
        <v>629</v>
      </c>
      <c r="K4" s="2">
        <f>'11'!K29</f>
        <v>366</v>
      </c>
      <c r="L4" s="2">
        <f>'11'!L29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333515</v>
      </c>
      <c r="E4" s="2">
        <f>'12'!E29</f>
        <v>4950</v>
      </c>
      <c r="F4" s="2">
        <f>'12'!F29</f>
        <v>9240</v>
      </c>
      <c r="G4" s="2">
        <f>'12'!G29</f>
        <v>0</v>
      </c>
      <c r="H4" s="2">
        <f>'12'!H29</f>
        <v>25720</v>
      </c>
      <c r="I4" s="2">
        <f>'12'!I29</f>
        <v>1131</v>
      </c>
      <c r="J4" s="2">
        <f>'12'!J29</f>
        <v>629</v>
      </c>
      <c r="K4" s="2">
        <f>'12'!K29</f>
        <v>366</v>
      </c>
      <c r="L4" s="2">
        <f>'12'!L29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333515</v>
      </c>
      <c r="E4" s="2">
        <f>'13'!E29</f>
        <v>4950</v>
      </c>
      <c r="F4" s="2">
        <f>'13'!F29</f>
        <v>9240</v>
      </c>
      <c r="G4" s="2">
        <f>'13'!G29</f>
        <v>0</v>
      </c>
      <c r="H4" s="2">
        <f>'13'!H29</f>
        <v>25720</v>
      </c>
      <c r="I4" s="2">
        <f>'13'!I29</f>
        <v>1131</v>
      </c>
      <c r="J4" s="2">
        <f>'13'!J29</f>
        <v>629</v>
      </c>
      <c r="K4" s="2">
        <f>'13'!K29</f>
        <v>366</v>
      </c>
      <c r="L4" s="2">
        <f>'13'!L29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333515</v>
      </c>
      <c r="E4" s="2">
        <f>'14'!E29</f>
        <v>4950</v>
      </c>
      <c r="F4" s="2">
        <f>'14'!F29</f>
        <v>9240</v>
      </c>
      <c r="G4" s="2">
        <f>'14'!G29</f>
        <v>0</v>
      </c>
      <c r="H4" s="2">
        <f>'14'!H29</f>
        <v>25720</v>
      </c>
      <c r="I4" s="2">
        <f>'14'!I29</f>
        <v>1131</v>
      </c>
      <c r="J4" s="2">
        <f>'14'!J29</f>
        <v>629</v>
      </c>
      <c r="K4" s="2">
        <f>'14'!K29</f>
        <v>366</v>
      </c>
      <c r="L4" s="2">
        <f>'14'!L29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333515</v>
      </c>
      <c r="E4" s="2">
        <f>'15'!E29</f>
        <v>4950</v>
      </c>
      <c r="F4" s="2">
        <f>'15'!F29</f>
        <v>9240</v>
      </c>
      <c r="G4" s="2">
        <f>'15'!G29</f>
        <v>0</v>
      </c>
      <c r="H4" s="2">
        <f>'15'!H29</f>
        <v>25720</v>
      </c>
      <c r="I4" s="2">
        <f>'15'!I29</f>
        <v>1131</v>
      </c>
      <c r="J4" s="2">
        <f>'15'!J29</f>
        <v>629</v>
      </c>
      <c r="K4" s="2">
        <f>'15'!K29</f>
        <v>366</v>
      </c>
      <c r="L4" s="2">
        <f>'15'!L29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333515</v>
      </c>
      <c r="E4" s="2">
        <f>'16'!E29</f>
        <v>4950</v>
      </c>
      <c r="F4" s="2">
        <f>'16'!F29</f>
        <v>9240</v>
      </c>
      <c r="G4" s="2">
        <f>'16'!G29</f>
        <v>0</v>
      </c>
      <c r="H4" s="2">
        <f>'16'!H29</f>
        <v>25720</v>
      </c>
      <c r="I4" s="2">
        <f>'16'!I29</f>
        <v>1131</v>
      </c>
      <c r="J4" s="2">
        <f>'16'!J29</f>
        <v>629</v>
      </c>
      <c r="K4" s="2">
        <f>'16'!K29</f>
        <v>366</v>
      </c>
      <c r="L4" s="2">
        <f>'16'!L29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333515</v>
      </c>
      <c r="E4" s="2">
        <f>'17'!E29</f>
        <v>4950</v>
      </c>
      <c r="F4" s="2">
        <f>'17'!F29</f>
        <v>9240</v>
      </c>
      <c r="G4" s="2">
        <f>'17'!G29</f>
        <v>0</v>
      </c>
      <c r="H4" s="2">
        <f>'17'!H29</f>
        <v>25720</v>
      </c>
      <c r="I4" s="2">
        <f>'17'!I29</f>
        <v>1131</v>
      </c>
      <c r="J4" s="2">
        <f>'17'!J29</f>
        <v>629</v>
      </c>
      <c r="K4" s="2">
        <f>'17'!K29</f>
        <v>366</v>
      </c>
      <c r="L4" s="2">
        <f>'17'!L29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333515</v>
      </c>
      <c r="E4" s="2">
        <f>'18'!E29</f>
        <v>4950</v>
      </c>
      <c r="F4" s="2">
        <f>'18'!F29</f>
        <v>9240</v>
      </c>
      <c r="G4" s="2">
        <f>'18'!G29</f>
        <v>0</v>
      </c>
      <c r="H4" s="2">
        <f>'18'!H29</f>
        <v>25720</v>
      </c>
      <c r="I4" s="2">
        <f>'18'!I29</f>
        <v>1131</v>
      </c>
      <c r="J4" s="2">
        <f>'18'!J29</f>
        <v>629</v>
      </c>
      <c r="K4" s="2">
        <f>'18'!K29</f>
        <v>366</v>
      </c>
      <c r="L4" s="2">
        <f>'18'!L29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333515</v>
      </c>
      <c r="E4" s="2">
        <f>'19'!E29</f>
        <v>4950</v>
      </c>
      <c r="F4" s="2">
        <f>'19'!F29</f>
        <v>9240</v>
      </c>
      <c r="G4" s="2">
        <f>'19'!G29</f>
        <v>0</v>
      </c>
      <c r="H4" s="2">
        <f>'19'!H29</f>
        <v>25720</v>
      </c>
      <c r="I4" s="2">
        <f>'19'!I29</f>
        <v>1131</v>
      </c>
      <c r="J4" s="2">
        <f>'19'!J29</f>
        <v>629</v>
      </c>
      <c r="K4" s="2">
        <f>'19'!K29</f>
        <v>366</v>
      </c>
      <c r="L4" s="2">
        <f>'19'!L29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333515</v>
      </c>
      <c r="E4" s="2">
        <f>'20'!E29</f>
        <v>4950</v>
      </c>
      <c r="F4" s="2">
        <f>'20'!F29</f>
        <v>9240</v>
      </c>
      <c r="G4" s="2">
        <f>'20'!G29</f>
        <v>0</v>
      </c>
      <c r="H4" s="2">
        <f>'20'!H29</f>
        <v>25720</v>
      </c>
      <c r="I4" s="2">
        <f>'20'!I29</f>
        <v>1131</v>
      </c>
      <c r="J4" s="2">
        <f>'20'!J29</f>
        <v>629</v>
      </c>
      <c r="K4" s="2">
        <f>'20'!K29</f>
        <v>366</v>
      </c>
      <c r="L4" s="2">
        <f>'20'!L29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333515</v>
      </c>
      <c r="E4" s="2">
        <f>'21'!E29</f>
        <v>4950</v>
      </c>
      <c r="F4" s="2">
        <f>'21'!F29</f>
        <v>9240</v>
      </c>
      <c r="G4" s="2">
        <f>'21'!G29</f>
        <v>0</v>
      </c>
      <c r="H4" s="2">
        <f>'21'!H29</f>
        <v>25720</v>
      </c>
      <c r="I4" s="2">
        <f>'21'!I29</f>
        <v>1131</v>
      </c>
      <c r="J4" s="2">
        <f>'21'!J29</f>
        <v>629</v>
      </c>
      <c r="K4" s="2">
        <f>'21'!K29</f>
        <v>366</v>
      </c>
      <c r="L4" s="2">
        <f>'21'!L29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333515</v>
      </c>
      <c r="E4" s="2">
        <f>'22'!E29</f>
        <v>4950</v>
      </c>
      <c r="F4" s="2">
        <f>'22'!F29</f>
        <v>9240</v>
      </c>
      <c r="G4" s="2">
        <f>'22'!G29</f>
        <v>0</v>
      </c>
      <c r="H4" s="2">
        <f>'22'!H29</f>
        <v>25720</v>
      </c>
      <c r="I4" s="2">
        <f>'22'!I29</f>
        <v>1131</v>
      </c>
      <c r="J4" s="2">
        <f>'22'!J29</f>
        <v>629</v>
      </c>
      <c r="K4" s="2">
        <f>'22'!K29</f>
        <v>366</v>
      </c>
      <c r="L4" s="2">
        <f>'22'!L29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333515</v>
      </c>
      <c r="E4" s="2">
        <f>'23'!E29</f>
        <v>4950</v>
      </c>
      <c r="F4" s="2">
        <f>'23'!F29</f>
        <v>9240</v>
      </c>
      <c r="G4" s="2">
        <f>'23'!G29</f>
        <v>0</v>
      </c>
      <c r="H4" s="2">
        <f>'23'!H29</f>
        <v>25720</v>
      </c>
      <c r="I4" s="2">
        <f>'23'!I29</f>
        <v>1131</v>
      </c>
      <c r="J4" s="2">
        <f>'23'!J29</f>
        <v>629</v>
      </c>
      <c r="K4" s="2">
        <f>'23'!K29</f>
        <v>366</v>
      </c>
      <c r="L4" s="2">
        <f>'23'!L29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333515</v>
      </c>
      <c r="E4" s="2">
        <f>'24'!E29</f>
        <v>4950</v>
      </c>
      <c r="F4" s="2">
        <f>'24'!F29</f>
        <v>9240</v>
      </c>
      <c r="G4" s="2">
        <f>'24'!G29</f>
        <v>0</v>
      </c>
      <c r="H4" s="2">
        <f>'24'!H29</f>
        <v>25720</v>
      </c>
      <c r="I4" s="2">
        <f>'24'!I29</f>
        <v>1131</v>
      </c>
      <c r="J4" s="2">
        <f>'24'!J29</f>
        <v>629</v>
      </c>
      <c r="K4" s="2">
        <f>'24'!K29</f>
        <v>366</v>
      </c>
      <c r="L4" s="2">
        <f>'24'!L29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333515</v>
      </c>
      <c r="E4" s="2">
        <f>'25'!E29</f>
        <v>4950</v>
      </c>
      <c r="F4" s="2">
        <f>'25'!F29</f>
        <v>9240</v>
      </c>
      <c r="G4" s="2">
        <f>'25'!G29</f>
        <v>0</v>
      </c>
      <c r="H4" s="2">
        <f>'25'!H29</f>
        <v>25720</v>
      </c>
      <c r="I4" s="2">
        <f>'25'!I29</f>
        <v>1131</v>
      </c>
      <c r="J4" s="2">
        <f>'25'!J29</f>
        <v>629</v>
      </c>
      <c r="K4" s="2">
        <f>'25'!K29</f>
        <v>366</v>
      </c>
      <c r="L4" s="2">
        <f>'25'!L29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333515</v>
      </c>
      <c r="E4" s="2">
        <f>'26'!E29</f>
        <v>4950</v>
      </c>
      <c r="F4" s="2">
        <f>'26'!F29</f>
        <v>9240</v>
      </c>
      <c r="G4" s="2">
        <f>'26'!G29</f>
        <v>0</v>
      </c>
      <c r="H4" s="2">
        <f>'26'!H29</f>
        <v>25720</v>
      </c>
      <c r="I4" s="2">
        <f>'26'!I29</f>
        <v>1131</v>
      </c>
      <c r="J4" s="2">
        <f>'26'!J29</f>
        <v>629</v>
      </c>
      <c r="K4" s="2">
        <f>'26'!K29</f>
        <v>366</v>
      </c>
      <c r="L4" s="2">
        <f>'26'!L29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333515</v>
      </c>
      <c r="E4" s="2">
        <f>'27'!E29</f>
        <v>4950</v>
      </c>
      <c r="F4" s="2">
        <f>'27'!F29</f>
        <v>9240</v>
      </c>
      <c r="G4" s="2">
        <f>'27'!G29</f>
        <v>0</v>
      </c>
      <c r="H4" s="2">
        <f>'27'!H29</f>
        <v>25720</v>
      </c>
      <c r="I4" s="2">
        <f>'27'!I29</f>
        <v>1131</v>
      </c>
      <c r="J4" s="2">
        <f>'27'!J29</f>
        <v>629</v>
      </c>
      <c r="K4" s="2">
        <f>'27'!K29</f>
        <v>366</v>
      </c>
      <c r="L4" s="2">
        <f>'27'!L29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333515</v>
      </c>
      <c r="E4" s="2">
        <f>'28'!E29</f>
        <v>4950</v>
      </c>
      <c r="F4" s="2">
        <f>'28'!F29</f>
        <v>9240</v>
      </c>
      <c r="G4" s="2">
        <f>'28'!G29</f>
        <v>0</v>
      </c>
      <c r="H4" s="2">
        <f>'28'!H29</f>
        <v>25720</v>
      </c>
      <c r="I4" s="2">
        <f>'28'!I29</f>
        <v>1131</v>
      </c>
      <c r="J4" s="2">
        <f>'28'!J29</f>
        <v>629</v>
      </c>
      <c r="K4" s="2">
        <f>'28'!K29</f>
        <v>366</v>
      </c>
      <c r="L4" s="2">
        <f>'28'!L29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29" sqref="K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333515</v>
      </c>
      <c r="E4" s="2">
        <f>'29'!E29</f>
        <v>4950</v>
      </c>
      <c r="F4" s="2">
        <f>'29'!F29</f>
        <v>9240</v>
      </c>
      <c r="G4" s="2">
        <f>'29'!G29</f>
        <v>0</v>
      </c>
      <c r="H4" s="2">
        <f>'29'!H29</f>
        <v>25720</v>
      </c>
      <c r="I4" s="2">
        <f>'29'!I29</f>
        <v>1131</v>
      </c>
      <c r="J4" s="2">
        <f>'29'!J29</f>
        <v>629</v>
      </c>
      <c r="K4" s="2">
        <f>'29'!K29</f>
        <v>366</v>
      </c>
      <c r="L4" s="2">
        <f>'29'!L29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333515</v>
      </c>
      <c r="E4" s="2">
        <f>'30'!E29</f>
        <v>4950</v>
      </c>
      <c r="F4" s="2">
        <f>'30'!F29</f>
        <v>9240</v>
      </c>
      <c r="G4" s="2">
        <f>'30'!G29</f>
        <v>0</v>
      </c>
      <c r="H4" s="2">
        <f>'30'!H29</f>
        <v>25720</v>
      </c>
      <c r="I4" s="2">
        <f>'30'!I29</f>
        <v>1131</v>
      </c>
      <c r="J4" s="2">
        <f>'30'!J29</f>
        <v>629</v>
      </c>
      <c r="K4" s="2">
        <f>'30'!K29</f>
        <v>366</v>
      </c>
      <c r="L4" s="2">
        <f>'30'!L29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524157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48134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59914</v>
      </c>
      <c r="N7" s="24">
        <f>D7+E7*20+F7*10+G7*9+H7*9+I7*191+J7*191+K7*182+L7*100</f>
        <v>63525</v>
      </c>
      <c r="O7" s="25">
        <f>M7*2.75%</f>
        <v>1647.635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408</v>
      </c>
      <c r="R7" s="24">
        <f>M7-(M7*2.75%)+I7*191+J7*191+K7*182+L7*100-Q7</f>
        <v>61469.364999999998</v>
      </c>
      <c r="S7" s="25">
        <f>M7*0.95%</f>
        <v>569.18299999999999</v>
      </c>
      <c r="T7" s="27">
        <f>S7-Q7</f>
        <v>161.18299999999999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20061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21501</v>
      </c>
      <c r="N8" s="24">
        <f t="shared" ref="N8:N27" si="1">D8+E8*20+F8*10+G8*9+H8*9+I8*191+J8*191+K8*182+L8*100</f>
        <v>24557</v>
      </c>
      <c r="O8" s="25">
        <f t="shared" ref="O8:O27" si="2">M8*2.75%</f>
        <v>591.27750000000003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210</v>
      </c>
      <c r="R8" s="24">
        <f t="shared" ref="R8:R27" si="3">M8-(M8*2.75%)+I8*191+J8*191+K8*182+L8*100-Q8</f>
        <v>23755.7225</v>
      </c>
      <c r="S8" s="25">
        <f t="shared" ref="S8:S27" si="4">M8*0.95%</f>
        <v>204.2595</v>
      </c>
      <c r="T8" s="27">
        <f t="shared" ref="T8:T27" si="5">S8-Q8</f>
        <v>-5.7404999999999973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62074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64924</v>
      </c>
      <c r="N9" s="24">
        <f t="shared" si="1"/>
        <v>66643</v>
      </c>
      <c r="O9" s="25">
        <f t="shared" si="2"/>
        <v>1785.41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602</v>
      </c>
      <c r="R9" s="24">
        <f t="shared" si="3"/>
        <v>64255.59</v>
      </c>
      <c r="S9" s="25">
        <f t="shared" si="4"/>
        <v>616.77800000000002</v>
      </c>
      <c r="T9" s="27">
        <f t="shared" si="5"/>
        <v>14.77800000000002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16609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18579</v>
      </c>
      <c r="N10" s="24">
        <f t="shared" si="1"/>
        <v>21444</v>
      </c>
      <c r="O10" s="25">
        <f t="shared" si="2"/>
        <v>510.92250000000001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87</v>
      </c>
      <c r="R10" s="24">
        <f t="shared" si="3"/>
        <v>20846.077499999999</v>
      </c>
      <c r="S10" s="25">
        <f t="shared" si="4"/>
        <v>176.50049999999999</v>
      </c>
      <c r="T10" s="27">
        <f t="shared" si="5"/>
        <v>89.500499999999988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24911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27261</v>
      </c>
      <c r="N11" s="24">
        <f t="shared" si="1"/>
        <v>27261</v>
      </c>
      <c r="O11" s="25">
        <f t="shared" si="2"/>
        <v>749.67750000000001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165</v>
      </c>
      <c r="R11" s="24">
        <f t="shared" si="3"/>
        <v>26346.322499999998</v>
      </c>
      <c r="S11" s="25">
        <f t="shared" si="4"/>
        <v>258.97949999999997</v>
      </c>
      <c r="T11" s="27">
        <f t="shared" si="5"/>
        <v>93.979499999999973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16997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16997</v>
      </c>
      <c r="N12" s="24">
        <f t="shared" si="1"/>
        <v>18817</v>
      </c>
      <c r="O12" s="25">
        <f t="shared" si="2"/>
        <v>467.41750000000002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98</v>
      </c>
      <c r="R12" s="24">
        <f t="shared" si="3"/>
        <v>18251.5825</v>
      </c>
      <c r="S12" s="25">
        <f t="shared" si="4"/>
        <v>161.47149999999999</v>
      </c>
      <c r="T12" s="27">
        <f t="shared" si="5"/>
        <v>63.471499999999992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17227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19367</v>
      </c>
      <c r="N13" s="24">
        <f t="shared" si="1"/>
        <v>19367</v>
      </c>
      <c r="O13" s="25">
        <f t="shared" si="2"/>
        <v>532.59249999999997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165</v>
      </c>
      <c r="R13" s="24">
        <f t="shared" si="3"/>
        <v>18669.407500000001</v>
      </c>
      <c r="S13" s="25">
        <f t="shared" si="4"/>
        <v>183.98650000000001</v>
      </c>
      <c r="T13" s="27">
        <f t="shared" si="5"/>
        <v>18.986500000000007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69641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73081</v>
      </c>
      <c r="N14" s="24">
        <f t="shared" si="1"/>
        <v>74991</v>
      </c>
      <c r="O14" s="25">
        <f t="shared" si="2"/>
        <v>2009.7275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569</v>
      </c>
      <c r="R14" s="24">
        <f t="shared" si="3"/>
        <v>72412.272500000006</v>
      </c>
      <c r="S14" s="25">
        <f t="shared" si="4"/>
        <v>694.26949999999999</v>
      </c>
      <c r="T14" s="27">
        <f t="shared" si="5"/>
        <v>125.26949999999999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59389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63069</v>
      </c>
      <c r="N15" s="24">
        <f t="shared" si="1"/>
        <v>63451</v>
      </c>
      <c r="O15" s="25">
        <f t="shared" si="2"/>
        <v>1734.3975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530</v>
      </c>
      <c r="R15" s="24">
        <f t="shared" si="3"/>
        <v>61186.602500000001</v>
      </c>
      <c r="S15" s="25">
        <f t="shared" si="4"/>
        <v>599.15549999999996</v>
      </c>
      <c r="T15" s="27">
        <f t="shared" si="5"/>
        <v>69.155499999999961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48330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56610</v>
      </c>
      <c r="N16" s="24">
        <f t="shared" si="1"/>
        <v>62868</v>
      </c>
      <c r="O16" s="25">
        <f t="shared" si="2"/>
        <v>1556.7750000000001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830</v>
      </c>
      <c r="R16" s="24">
        <f t="shared" si="3"/>
        <v>60481.224999999999</v>
      </c>
      <c r="S16" s="25">
        <f t="shared" si="4"/>
        <v>537.79499999999996</v>
      </c>
      <c r="T16" s="27">
        <f t="shared" si="5"/>
        <v>-292.20500000000004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26705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29905</v>
      </c>
      <c r="N17" s="24">
        <f t="shared" si="1"/>
        <v>37046</v>
      </c>
      <c r="O17" s="25">
        <f t="shared" si="2"/>
        <v>822.38750000000005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259</v>
      </c>
      <c r="R17" s="24">
        <f t="shared" si="3"/>
        <v>35964.612500000003</v>
      </c>
      <c r="S17" s="25">
        <f t="shared" si="4"/>
        <v>284.09749999999997</v>
      </c>
      <c r="T17" s="27">
        <f t="shared" si="5"/>
        <v>25.097499999999968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47311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48911</v>
      </c>
      <c r="N18" s="24">
        <f t="shared" si="1"/>
        <v>52641</v>
      </c>
      <c r="O18" s="25">
        <f t="shared" si="2"/>
        <v>1345.0525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400</v>
      </c>
      <c r="R18" s="24">
        <f t="shared" si="3"/>
        <v>50895.947500000002</v>
      </c>
      <c r="S18" s="25">
        <f t="shared" si="4"/>
        <v>464.65449999999998</v>
      </c>
      <c r="T18" s="27">
        <f t="shared" si="5"/>
        <v>64.654499999999985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39254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42794</v>
      </c>
      <c r="N19" s="24">
        <f t="shared" si="1"/>
        <v>51944</v>
      </c>
      <c r="O19" s="25">
        <f t="shared" si="2"/>
        <v>1176.835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510</v>
      </c>
      <c r="R19" s="24">
        <f t="shared" si="3"/>
        <v>50257.165000000001</v>
      </c>
      <c r="S19" s="25">
        <f t="shared" si="4"/>
        <v>406.54300000000001</v>
      </c>
      <c r="T19" s="27">
        <f t="shared" si="5"/>
        <v>-103.45699999999999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16472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19652</v>
      </c>
      <c r="N20" s="24">
        <f t="shared" si="1"/>
        <v>19652</v>
      </c>
      <c r="O20" s="25">
        <f t="shared" si="2"/>
        <v>540.42999999999995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360</v>
      </c>
      <c r="R20" s="24">
        <f t="shared" si="3"/>
        <v>18751.57</v>
      </c>
      <c r="S20" s="25">
        <f t="shared" si="4"/>
        <v>186.69399999999999</v>
      </c>
      <c r="T20" s="27">
        <f t="shared" si="5"/>
        <v>-173.30600000000001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21439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21439</v>
      </c>
      <c r="N21" s="24">
        <f t="shared" si="1"/>
        <v>21439</v>
      </c>
      <c r="O21" s="25">
        <f t="shared" si="2"/>
        <v>589.57249999999999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218</v>
      </c>
      <c r="R21" s="24">
        <f t="shared" si="3"/>
        <v>20631.427500000002</v>
      </c>
      <c r="S21" s="25">
        <f t="shared" si="4"/>
        <v>203.6705</v>
      </c>
      <c r="T21" s="27">
        <f t="shared" si="5"/>
        <v>-14.329499999999996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68949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71749</v>
      </c>
      <c r="N22" s="24">
        <f t="shared" si="1"/>
        <v>77479</v>
      </c>
      <c r="O22" s="25">
        <f t="shared" si="2"/>
        <v>1973.0975000000001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500</v>
      </c>
      <c r="R22" s="24">
        <f t="shared" si="3"/>
        <v>75005.902499999997</v>
      </c>
      <c r="S22" s="25">
        <f t="shared" si="4"/>
        <v>681.6155</v>
      </c>
      <c r="T22" s="27">
        <f t="shared" si="5"/>
        <v>181.6155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25903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25903</v>
      </c>
      <c r="N23" s="24">
        <f t="shared" si="1"/>
        <v>28768</v>
      </c>
      <c r="O23" s="25">
        <f t="shared" si="2"/>
        <v>712.33249999999998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230</v>
      </c>
      <c r="R23" s="24">
        <f t="shared" si="3"/>
        <v>27825.6675</v>
      </c>
      <c r="S23" s="25">
        <f t="shared" si="4"/>
        <v>246.07849999999999</v>
      </c>
      <c r="T23" s="27">
        <f t="shared" si="5"/>
        <v>16.078499999999991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61003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450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76293</v>
      </c>
      <c r="N24" s="24">
        <f t="shared" si="1"/>
        <v>82169</v>
      </c>
      <c r="O24" s="25">
        <f t="shared" si="2"/>
        <v>2098.0574999999999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936</v>
      </c>
      <c r="R24" s="24">
        <f t="shared" si="3"/>
        <v>79134.942500000005</v>
      </c>
      <c r="S24" s="25">
        <f t="shared" si="4"/>
        <v>724.7835</v>
      </c>
      <c r="T24" s="27">
        <f t="shared" si="5"/>
        <v>-211.2165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33060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33060</v>
      </c>
      <c r="N25" s="24">
        <f t="shared" si="1"/>
        <v>36835</v>
      </c>
      <c r="O25" s="25">
        <f t="shared" si="2"/>
        <v>909.15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280</v>
      </c>
      <c r="R25" s="24">
        <f t="shared" si="3"/>
        <v>35645.85</v>
      </c>
      <c r="S25" s="25">
        <f t="shared" si="4"/>
        <v>314.07</v>
      </c>
      <c r="T25" s="27">
        <f t="shared" si="5"/>
        <v>34.069999999999993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15878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16418</v>
      </c>
      <c r="N26" s="24">
        <f t="shared" si="1"/>
        <v>25013</v>
      </c>
      <c r="O26" s="25">
        <f t="shared" si="2"/>
        <v>451.495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186</v>
      </c>
      <c r="R26" s="24">
        <f t="shared" si="3"/>
        <v>24375.504999999997</v>
      </c>
      <c r="S26" s="25">
        <f t="shared" si="4"/>
        <v>155.971</v>
      </c>
      <c r="T26" s="27">
        <f t="shared" si="5"/>
        <v>-30.028999999999996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25468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25468</v>
      </c>
      <c r="N27" s="40">
        <f t="shared" si="1"/>
        <v>25468</v>
      </c>
      <c r="O27" s="25">
        <f t="shared" si="2"/>
        <v>700.37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24467.63</v>
      </c>
      <c r="S27" s="42">
        <f t="shared" si="4"/>
        <v>241.946</v>
      </c>
      <c r="T27" s="43">
        <f t="shared" si="5"/>
        <v>-58.054000000000002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764815</v>
      </c>
      <c r="E28" s="45">
        <f t="shared" si="6"/>
        <v>1150</v>
      </c>
      <c r="F28" s="45">
        <f t="shared" ref="F28:T28" si="7">SUM(F7:F27)</f>
        <v>1430</v>
      </c>
      <c r="G28" s="45">
        <f t="shared" si="7"/>
        <v>0</v>
      </c>
      <c r="H28" s="45">
        <f t="shared" si="7"/>
        <v>3420</v>
      </c>
      <c r="I28" s="45">
        <f t="shared" si="7"/>
        <v>284</v>
      </c>
      <c r="J28" s="45">
        <f t="shared" si="7"/>
        <v>25</v>
      </c>
      <c r="K28" s="45">
        <f t="shared" si="7"/>
        <v>52</v>
      </c>
      <c r="L28" s="45">
        <f t="shared" si="7"/>
        <v>0</v>
      </c>
      <c r="M28" s="45">
        <f t="shared" si="7"/>
        <v>832895</v>
      </c>
      <c r="N28" s="45">
        <f t="shared" si="7"/>
        <v>901378</v>
      </c>
      <c r="O28" s="46">
        <f t="shared" si="7"/>
        <v>22904.612499999999</v>
      </c>
      <c r="P28" s="45">
        <f t="shared" si="7"/>
        <v>0</v>
      </c>
      <c r="Q28" s="45">
        <f t="shared" si="7"/>
        <v>7843</v>
      </c>
      <c r="R28" s="45">
        <f t="shared" si="7"/>
        <v>870630.38749999984</v>
      </c>
      <c r="S28" s="45">
        <f t="shared" si="7"/>
        <v>7912.5024999999987</v>
      </c>
      <c r="T28" s="47">
        <f t="shared" si="7"/>
        <v>69.502499999999856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V18" sqref="V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4" t="s">
        <v>44</v>
      </c>
      <c r="B28" s="65"/>
      <c r="C28" s="66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67" t="s">
        <v>45</v>
      </c>
      <c r="B29" s="68"/>
      <c r="C29" s="69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3"/>
      <c r="O29" s="84"/>
      <c r="P29" s="84"/>
      <c r="Q29" s="84"/>
      <c r="R29" s="84"/>
      <c r="S29" s="84"/>
      <c r="T29" s="84"/>
      <c r="U29" s="84"/>
      <c r="V29" s="8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3" priority="47" operator="equal">
      <formula>212030016606640</formula>
    </cfRule>
  </conditionalFormatting>
  <conditionalFormatting sqref="D29 E4:E6 E28:K29">
    <cfRule type="cellIs" dxfId="1252" priority="45" operator="equal">
      <formula>$E$4</formula>
    </cfRule>
    <cfRule type="cellIs" dxfId="1251" priority="46" operator="equal">
      <formula>2120</formula>
    </cfRule>
  </conditionalFormatting>
  <conditionalFormatting sqref="D29:E29 F4:F6 F28:F29">
    <cfRule type="cellIs" dxfId="1250" priority="43" operator="equal">
      <formula>$F$4</formula>
    </cfRule>
    <cfRule type="cellIs" dxfId="1249" priority="44" operator="equal">
      <formula>300</formula>
    </cfRule>
  </conditionalFormatting>
  <conditionalFormatting sqref="G4 G28:G29 G6">
    <cfRule type="cellIs" dxfId="1248" priority="41" operator="equal">
      <formula>$G$4</formula>
    </cfRule>
    <cfRule type="cellIs" dxfId="1247" priority="42" operator="equal">
      <formula>1660</formula>
    </cfRule>
  </conditionalFormatting>
  <conditionalFormatting sqref="H4:H6 H28:H29">
    <cfRule type="cellIs" dxfId="1246" priority="39" operator="equal">
      <formula>$H$4</formula>
    </cfRule>
    <cfRule type="cellIs" dxfId="1245" priority="40" operator="equal">
      <formula>6640</formula>
    </cfRule>
  </conditionalFormatting>
  <conditionalFormatting sqref="T6:T28 U28:V28">
    <cfRule type="cellIs" dxfId="1244" priority="38" operator="lessThan">
      <formula>0</formula>
    </cfRule>
  </conditionalFormatting>
  <conditionalFormatting sqref="T7:T27">
    <cfRule type="cellIs" dxfId="1243" priority="35" operator="lessThan">
      <formula>0</formula>
    </cfRule>
    <cfRule type="cellIs" dxfId="1242" priority="36" operator="lessThan">
      <formula>0</formula>
    </cfRule>
    <cfRule type="cellIs" dxfId="1241" priority="37" operator="lessThan">
      <formula>0</formula>
    </cfRule>
  </conditionalFormatting>
  <conditionalFormatting sqref="E4:E6 E28:K28">
    <cfRule type="cellIs" dxfId="1240" priority="34" operator="equal">
      <formula>$E$4</formula>
    </cfRule>
  </conditionalFormatting>
  <conditionalFormatting sqref="D28:D29 D6 D4:M4">
    <cfRule type="cellIs" dxfId="1239" priority="33" operator="equal">
      <formula>$D$4</formula>
    </cfRule>
  </conditionalFormatting>
  <conditionalFormatting sqref="I4:I6 I28:I29">
    <cfRule type="cellIs" dxfId="1238" priority="32" operator="equal">
      <formula>$I$4</formula>
    </cfRule>
  </conditionalFormatting>
  <conditionalFormatting sqref="J4:J6 J28:J29">
    <cfRule type="cellIs" dxfId="1237" priority="31" operator="equal">
      <formula>$J$4</formula>
    </cfRule>
  </conditionalFormatting>
  <conditionalFormatting sqref="K4:K6 K28:K29">
    <cfRule type="cellIs" dxfId="1236" priority="30" operator="equal">
      <formula>$K$4</formula>
    </cfRule>
  </conditionalFormatting>
  <conditionalFormatting sqref="M4:M6">
    <cfRule type="cellIs" dxfId="1235" priority="29" operator="equal">
      <formula>$L$4</formula>
    </cfRule>
  </conditionalFormatting>
  <conditionalFormatting sqref="T7:T28 U28:V28">
    <cfRule type="cellIs" dxfId="1234" priority="26" operator="lessThan">
      <formula>0</formula>
    </cfRule>
    <cfRule type="cellIs" dxfId="1233" priority="27" operator="lessThan">
      <formula>0</formula>
    </cfRule>
    <cfRule type="cellIs" dxfId="1232" priority="28" operator="lessThan">
      <formula>0</formula>
    </cfRule>
  </conditionalFormatting>
  <conditionalFormatting sqref="D5:F5 H5:K5">
    <cfRule type="cellIs" dxfId="1231" priority="25" operator="greaterThan">
      <formula>0</formula>
    </cfRule>
  </conditionalFormatting>
  <conditionalFormatting sqref="T6:T28 U28:V28">
    <cfRule type="cellIs" dxfId="1230" priority="24" operator="lessThan">
      <formula>0</formula>
    </cfRule>
  </conditionalFormatting>
  <conditionalFormatting sqref="T7:T27">
    <cfRule type="cellIs" dxfId="1229" priority="21" operator="lessThan">
      <formula>0</formula>
    </cfRule>
    <cfRule type="cellIs" dxfId="1228" priority="22" operator="lessThan">
      <formula>0</formula>
    </cfRule>
    <cfRule type="cellIs" dxfId="1227" priority="23" operator="lessThan">
      <formula>0</formula>
    </cfRule>
  </conditionalFormatting>
  <conditionalFormatting sqref="T7:T28 U28:V28">
    <cfRule type="cellIs" dxfId="1226" priority="18" operator="lessThan">
      <formula>0</formula>
    </cfRule>
    <cfRule type="cellIs" dxfId="1225" priority="19" operator="lessThan">
      <formula>0</formula>
    </cfRule>
    <cfRule type="cellIs" dxfId="1224" priority="20" operator="lessThan">
      <formula>0</formula>
    </cfRule>
  </conditionalFormatting>
  <conditionalFormatting sqref="D5:F5 H5:K5">
    <cfRule type="cellIs" dxfId="1223" priority="17" operator="greaterThan">
      <formula>0</formula>
    </cfRule>
  </conditionalFormatting>
  <conditionalFormatting sqref="L4 L6 L28:L29">
    <cfRule type="cellIs" dxfId="1222" priority="16" operator="equal">
      <formula>$L$4</formula>
    </cfRule>
  </conditionalFormatting>
  <conditionalFormatting sqref="D7:S7">
    <cfRule type="cellIs" dxfId="1221" priority="15" operator="greaterThan">
      <formula>0</formula>
    </cfRule>
  </conditionalFormatting>
  <conditionalFormatting sqref="D9:S9">
    <cfRule type="cellIs" dxfId="1220" priority="14" operator="greaterThan">
      <formula>0</formula>
    </cfRule>
  </conditionalFormatting>
  <conditionalFormatting sqref="D11:S11">
    <cfRule type="cellIs" dxfId="1219" priority="13" operator="greaterThan">
      <formula>0</formula>
    </cfRule>
  </conditionalFormatting>
  <conditionalFormatting sqref="D13:S13">
    <cfRule type="cellIs" dxfId="1218" priority="12" operator="greaterThan">
      <formula>0</formula>
    </cfRule>
  </conditionalFormatting>
  <conditionalFormatting sqref="D15:S15">
    <cfRule type="cellIs" dxfId="1217" priority="11" operator="greaterThan">
      <formula>0</formula>
    </cfRule>
  </conditionalFormatting>
  <conditionalFormatting sqref="D17:S17">
    <cfRule type="cellIs" dxfId="1216" priority="10" operator="greaterThan">
      <formula>0</formula>
    </cfRule>
  </conditionalFormatting>
  <conditionalFormatting sqref="D19:S19">
    <cfRule type="cellIs" dxfId="1215" priority="9" operator="greaterThan">
      <formula>0</formula>
    </cfRule>
  </conditionalFormatting>
  <conditionalFormatting sqref="D21:S21">
    <cfRule type="cellIs" dxfId="1214" priority="8" operator="greaterThan">
      <formula>0</formula>
    </cfRule>
  </conditionalFormatting>
  <conditionalFormatting sqref="D23:S23">
    <cfRule type="cellIs" dxfId="1213" priority="7" operator="greaterThan">
      <formula>0</formula>
    </cfRule>
  </conditionalFormatting>
  <conditionalFormatting sqref="D25:S25">
    <cfRule type="cellIs" dxfId="1212" priority="6" operator="greaterThan">
      <formula>0</formula>
    </cfRule>
  </conditionalFormatting>
  <conditionalFormatting sqref="D27:S27">
    <cfRule type="cellIs" dxfId="1211" priority="5" operator="greaterThan">
      <formula>0</formula>
    </cfRule>
  </conditionalFormatting>
  <conditionalFormatting sqref="U6">
    <cfRule type="cellIs" dxfId="1210" priority="4" operator="lessThan">
      <formula>0</formula>
    </cfRule>
  </conditionalFormatting>
  <conditionalFormatting sqref="U6">
    <cfRule type="cellIs" dxfId="1209" priority="3" operator="lessThan">
      <formula>0</formula>
    </cfRule>
  </conditionalFormatting>
  <conditionalFormatting sqref="V6">
    <cfRule type="cellIs" dxfId="1208" priority="2" operator="lessThan">
      <formula>0</formula>
    </cfRule>
  </conditionalFormatting>
  <conditionalFormatting sqref="V6">
    <cfRule type="cellIs" dxfId="120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7" activePane="bottomLeft" state="frozen"/>
      <selection pane="bottomLeft" activeCell="V22" sqref="V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0</v>
      </c>
      <c r="N8" s="24">
        <f t="shared" ref="N8:N27" si="2">D8+E8*20+F8*10+G8*9+H8*9+I8*191+J8*191+K8*182+L8*100</f>
        <v>0</v>
      </c>
      <c r="O8" s="25">
        <f t="shared" ref="O8:O27" si="3">M8*2.75%</f>
        <v>0</v>
      </c>
      <c r="P8" s="26"/>
      <c r="Q8" s="26"/>
      <c r="R8" s="24">
        <f t="shared" ref="R8:R27" si="4">M8-(M8*2.75%)+I8*191+J8*191+K8*182+L8*100-Q8</f>
        <v>0</v>
      </c>
      <c r="S8" s="25">
        <f t="shared" ref="S8:S27" si="5">M8*0.95%</f>
        <v>0</v>
      </c>
      <c r="T8" s="61">
        <f t="shared" ref="T8:T27" si="6">S8-Q8</f>
        <v>0</v>
      </c>
      <c r="U8" s="62"/>
      <c r="V8" s="63">
        <f t="shared" si="0"/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1"/>
        <v>0</v>
      </c>
      <c r="N10" s="24">
        <f t="shared" si="2"/>
        <v>0</v>
      </c>
      <c r="O10" s="25">
        <f t="shared" si="3"/>
        <v>0</v>
      </c>
      <c r="P10" s="26"/>
      <c r="Q10" s="26"/>
      <c r="R10" s="24">
        <f t="shared" si="4"/>
        <v>0</v>
      </c>
      <c r="S10" s="25">
        <f t="shared" si="5"/>
        <v>0</v>
      </c>
      <c r="T10" s="61">
        <f t="shared" si="6"/>
        <v>0</v>
      </c>
      <c r="U10" s="62"/>
      <c r="V10" s="63">
        <f t="shared" si="0"/>
        <v>0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1"/>
        <v>0</v>
      </c>
      <c r="N12" s="24">
        <f t="shared" si="2"/>
        <v>0</v>
      </c>
      <c r="O12" s="25">
        <f t="shared" si="3"/>
        <v>0</v>
      </c>
      <c r="P12" s="26"/>
      <c r="Q12" s="26"/>
      <c r="R12" s="24">
        <f t="shared" si="4"/>
        <v>0</v>
      </c>
      <c r="S12" s="25">
        <f t="shared" si="5"/>
        <v>0</v>
      </c>
      <c r="T12" s="61">
        <f t="shared" si="6"/>
        <v>0</v>
      </c>
      <c r="U12" s="62"/>
      <c r="V12" s="63">
        <f t="shared" si="0"/>
        <v>0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1"/>
        <v>0</v>
      </c>
      <c r="N13" s="24">
        <f t="shared" si="2"/>
        <v>0</v>
      </c>
      <c r="O13" s="25">
        <f t="shared" si="3"/>
        <v>0</v>
      </c>
      <c r="P13" s="26"/>
      <c r="Q13" s="26"/>
      <c r="R13" s="24">
        <f t="shared" si="4"/>
        <v>0</v>
      </c>
      <c r="S13" s="25">
        <f t="shared" si="5"/>
        <v>0</v>
      </c>
      <c r="T13" s="61">
        <f t="shared" si="6"/>
        <v>0</v>
      </c>
      <c r="U13" s="62"/>
      <c r="V13" s="63">
        <f t="shared" si="0"/>
        <v>0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1"/>
        <v>0</v>
      </c>
      <c r="N15" s="24">
        <f t="shared" si="2"/>
        <v>0</v>
      </c>
      <c r="O15" s="25">
        <f t="shared" si="3"/>
        <v>0</v>
      </c>
      <c r="P15" s="26"/>
      <c r="Q15" s="26"/>
      <c r="R15" s="24">
        <f t="shared" si="4"/>
        <v>0</v>
      </c>
      <c r="S15" s="25">
        <f t="shared" si="5"/>
        <v>0</v>
      </c>
      <c r="T15" s="61">
        <f t="shared" si="6"/>
        <v>0</v>
      </c>
      <c r="U15" s="62"/>
      <c r="V15" s="63">
        <f t="shared" si="0"/>
        <v>0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9610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15730</v>
      </c>
      <c r="N16" s="24">
        <f t="shared" si="2"/>
        <v>16303</v>
      </c>
      <c r="O16" s="25">
        <f t="shared" si="3"/>
        <v>432.57499999999999</v>
      </c>
      <c r="P16" s="26"/>
      <c r="Q16" s="26">
        <v>110</v>
      </c>
      <c r="R16" s="24">
        <f t="shared" si="4"/>
        <v>15760.424999999999</v>
      </c>
      <c r="S16" s="25">
        <f t="shared" si="5"/>
        <v>149.435</v>
      </c>
      <c r="T16" s="61">
        <f t="shared" si="6"/>
        <v>39.435000000000002</v>
      </c>
      <c r="U16" s="62"/>
      <c r="V16" s="63">
        <f>R16-U16</f>
        <v>15760.424999999999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1"/>
        <v>0</v>
      </c>
      <c r="N17" s="24">
        <f t="shared" si="2"/>
        <v>0</v>
      </c>
      <c r="O17" s="25">
        <f t="shared" si="3"/>
        <v>0</v>
      </c>
      <c r="P17" s="26"/>
      <c r="Q17" s="26"/>
      <c r="R17" s="24">
        <f t="shared" si="4"/>
        <v>0</v>
      </c>
      <c r="S17" s="25">
        <f t="shared" si="5"/>
        <v>0</v>
      </c>
      <c r="T17" s="61">
        <f t="shared" si="6"/>
        <v>0</v>
      </c>
      <c r="U17" s="62"/>
      <c r="V17" s="63">
        <f t="shared" ref="V17:V27" si="7">R17-U17</f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1"/>
        <v>0</v>
      </c>
      <c r="N19" s="24">
        <f t="shared" si="2"/>
        <v>0</v>
      </c>
      <c r="O19" s="25">
        <f t="shared" si="3"/>
        <v>0</v>
      </c>
      <c r="P19" s="26"/>
      <c r="Q19" s="26"/>
      <c r="R19" s="24">
        <f t="shared" si="4"/>
        <v>0</v>
      </c>
      <c r="S19" s="25">
        <f t="shared" si="5"/>
        <v>0</v>
      </c>
      <c r="T19" s="61">
        <f t="shared" si="6"/>
        <v>0</v>
      </c>
      <c r="U19" s="62"/>
      <c r="V19" s="63">
        <f t="shared" si="7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1"/>
        <v>0</v>
      </c>
      <c r="N23" s="24">
        <f t="shared" si="2"/>
        <v>0</v>
      </c>
      <c r="O23" s="25">
        <f t="shared" si="3"/>
        <v>0</v>
      </c>
      <c r="P23" s="26"/>
      <c r="Q23" s="26"/>
      <c r="R23" s="24">
        <f t="shared" si="4"/>
        <v>0</v>
      </c>
      <c r="S23" s="25">
        <f t="shared" si="5"/>
        <v>0</v>
      </c>
      <c r="T23" s="61">
        <f t="shared" si="6"/>
        <v>0</v>
      </c>
      <c r="U23" s="62"/>
      <c r="V23" s="63">
        <f t="shared" si="7"/>
        <v>0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1"/>
        <v>0</v>
      </c>
      <c r="N25" s="24">
        <f t="shared" si="2"/>
        <v>0</v>
      </c>
      <c r="O25" s="25">
        <f t="shared" si="3"/>
        <v>0</v>
      </c>
      <c r="P25" s="26"/>
      <c r="Q25" s="26"/>
      <c r="R25" s="24">
        <f t="shared" si="4"/>
        <v>0</v>
      </c>
      <c r="S25" s="25">
        <f t="shared" si="5"/>
        <v>0</v>
      </c>
      <c r="T25" s="27">
        <f t="shared" si="6"/>
        <v>0</v>
      </c>
      <c r="U25" s="62"/>
      <c r="V25" s="63">
        <f t="shared" si="7"/>
        <v>0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1"/>
        <v>0</v>
      </c>
      <c r="N26" s="24">
        <f t="shared" si="2"/>
        <v>0</v>
      </c>
      <c r="O26" s="25">
        <f t="shared" si="3"/>
        <v>0</v>
      </c>
      <c r="P26" s="26"/>
      <c r="Q26" s="26"/>
      <c r="R26" s="24">
        <f t="shared" si="4"/>
        <v>0</v>
      </c>
      <c r="S26" s="25">
        <f t="shared" si="5"/>
        <v>0</v>
      </c>
      <c r="T26" s="27">
        <f t="shared" si="6"/>
        <v>0</v>
      </c>
      <c r="U26" s="62"/>
      <c r="V26" s="63">
        <f t="shared" si="7"/>
        <v>0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20">
        <f t="shared" si="1"/>
        <v>0</v>
      </c>
      <c r="N27" s="24">
        <f t="shared" si="2"/>
        <v>0</v>
      </c>
      <c r="O27" s="25">
        <f t="shared" si="3"/>
        <v>0</v>
      </c>
      <c r="P27" s="26"/>
      <c r="Q27" s="26"/>
      <c r="R27" s="24">
        <f t="shared" si="4"/>
        <v>0</v>
      </c>
      <c r="S27" s="25">
        <f t="shared" si="5"/>
        <v>0</v>
      </c>
      <c r="T27" s="27">
        <f t="shared" si="6"/>
        <v>0</v>
      </c>
      <c r="U27" s="62"/>
      <c r="V27" s="63">
        <f t="shared" si="7"/>
        <v>0</v>
      </c>
    </row>
    <row r="28" spans="1:22" ht="16.5" thickBot="1" x14ac:dyDescent="0.3">
      <c r="A28" s="64" t="s">
        <v>44</v>
      </c>
      <c r="B28" s="65"/>
      <c r="C28" s="66"/>
      <c r="D28" s="44">
        <f t="shared" ref="D28:E28" si="8">SUM(D7:D27)</f>
        <v>80767</v>
      </c>
      <c r="E28" s="45">
        <f t="shared" si="8"/>
        <v>120</v>
      </c>
      <c r="F28" s="45">
        <f t="shared" ref="F28:V28" si="9">SUM(F7:F27)</f>
        <v>150</v>
      </c>
      <c r="G28" s="45">
        <f t="shared" si="9"/>
        <v>0</v>
      </c>
      <c r="H28" s="45">
        <f t="shared" si="9"/>
        <v>720</v>
      </c>
      <c r="I28" s="45">
        <f t="shared" si="9"/>
        <v>5</v>
      </c>
      <c r="J28" s="45">
        <f t="shared" si="9"/>
        <v>0</v>
      </c>
      <c r="K28" s="45">
        <f t="shared" si="9"/>
        <v>2</v>
      </c>
      <c r="L28" s="45">
        <f t="shared" si="9"/>
        <v>0</v>
      </c>
      <c r="M28" s="56">
        <f t="shared" si="9"/>
        <v>91147</v>
      </c>
      <c r="N28" s="56">
        <f t="shared" si="9"/>
        <v>92466</v>
      </c>
      <c r="O28" s="57">
        <f t="shared" si="9"/>
        <v>2506.5425</v>
      </c>
      <c r="P28" s="56">
        <f t="shared" si="9"/>
        <v>0</v>
      </c>
      <c r="Q28" s="56">
        <f t="shared" si="9"/>
        <v>918</v>
      </c>
      <c r="R28" s="56">
        <f t="shared" si="9"/>
        <v>89041.457500000004</v>
      </c>
      <c r="S28" s="56">
        <f t="shared" si="9"/>
        <v>865.89649999999995</v>
      </c>
      <c r="T28" s="56">
        <f t="shared" si="9"/>
        <v>-52.103500000000054</v>
      </c>
      <c r="U28" s="56">
        <f t="shared" si="9"/>
        <v>202</v>
      </c>
      <c r="V28" s="56">
        <f t="shared" si="9"/>
        <v>88839.457500000004</v>
      </c>
    </row>
    <row r="29" spans="1:22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10">E4+E5-E28</f>
        <v>4950</v>
      </c>
      <c r="F29" s="48">
        <f t="shared" si="10"/>
        <v>9240</v>
      </c>
      <c r="G29" s="48">
        <f t="shared" si="10"/>
        <v>0</v>
      </c>
      <c r="H29" s="48">
        <f t="shared" si="10"/>
        <v>25720</v>
      </c>
      <c r="I29" s="48">
        <f t="shared" si="10"/>
        <v>1131</v>
      </c>
      <c r="J29" s="48">
        <f t="shared" si="10"/>
        <v>629</v>
      </c>
      <c r="K29" s="48">
        <f t="shared" si="10"/>
        <v>366</v>
      </c>
      <c r="L29" s="48">
        <f t="shared" si="10"/>
        <v>5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06" priority="63" operator="equal">
      <formula>212030016606640</formula>
    </cfRule>
  </conditionalFormatting>
  <conditionalFormatting sqref="D29 E4:E6 E28:K29">
    <cfRule type="cellIs" dxfId="1205" priority="61" operator="equal">
      <formula>$E$4</formula>
    </cfRule>
    <cfRule type="cellIs" dxfId="1204" priority="62" operator="equal">
      <formula>2120</formula>
    </cfRule>
  </conditionalFormatting>
  <conditionalFormatting sqref="D29:E29 F4:F6 F28:F29">
    <cfRule type="cellIs" dxfId="1203" priority="59" operator="equal">
      <formula>$F$4</formula>
    </cfRule>
    <cfRule type="cellIs" dxfId="1202" priority="60" operator="equal">
      <formula>300</formula>
    </cfRule>
  </conditionalFormatting>
  <conditionalFormatting sqref="G4:G6 G28:G29">
    <cfRule type="cellIs" dxfId="1201" priority="57" operator="equal">
      <formula>$G$4</formula>
    </cfRule>
    <cfRule type="cellIs" dxfId="1200" priority="58" operator="equal">
      <formula>1660</formula>
    </cfRule>
  </conditionalFormatting>
  <conditionalFormatting sqref="H4:H6 H28:H29">
    <cfRule type="cellIs" dxfId="1199" priority="55" operator="equal">
      <formula>$H$4</formula>
    </cfRule>
    <cfRule type="cellIs" dxfId="1198" priority="56" operator="equal">
      <formula>6640</formula>
    </cfRule>
  </conditionalFormatting>
  <conditionalFormatting sqref="T6:T28 U28:V28">
    <cfRule type="cellIs" dxfId="1197" priority="54" operator="lessThan">
      <formula>0</formula>
    </cfRule>
  </conditionalFormatting>
  <conditionalFormatting sqref="T7:T27">
    <cfRule type="cellIs" dxfId="1196" priority="51" operator="lessThan">
      <formula>0</formula>
    </cfRule>
    <cfRule type="cellIs" dxfId="1195" priority="52" operator="lessThan">
      <formula>0</formula>
    </cfRule>
    <cfRule type="cellIs" dxfId="1194" priority="53" operator="lessThan">
      <formula>0</formula>
    </cfRule>
  </conditionalFormatting>
  <conditionalFormatting sqref="E4:E6 E28:K28">
    <cfRule type="cellIs" dxfId="1193" priority="50" operator="equal">
      <formula>$E$4</formula>
    </cfRule>
  </conditionalFormatting>
  <conditionalFormatting sqref="D28:D29 D6 D4:M4">
    <cfRule type="cellIs" dxfId="1192" priority="49" operator="equal">
      <formula>$D$4</formula>
    </cfRule>
  </conditionalFormatting>
  <conditionalFormatting sqref="I4:I6 I28:I29">
    <cfRule type="cellIs" dxfId="1191" priority="48" operator="equal">
      <formula>$I$4</formula>
    </cfRule>
  </conditionalFormatting>
  <conditionalFormatting sqref="J4:J6 J28:J29">
    <cfRule type="cellIs" dxfId="1190" priority="47" operator="equal">
      <formula>$J$4</formula>
    </cfRule>
  </conditionalFormatting>
  <conditionalFormatting sqref="K4:K6 K28:K29">
    <cfRule type="cellIs" dxfId="1189" priority="46" operator="equal">
      <formula>$K$4</formula>
    </cfRule>
  </conditionalFormatting>
  <conditionalFormatting sqref="M4:M6">
    <cfRule type="cellIs" dxfId="1188" priority="45" operator="equal">
      <formula>$L$4</formula>
    </cfRule>
  </conditionalFormatting>
  <conditionalFormatting sqref="T7:T28 U28:V28">
    <cfRule type="cellIs" dxfId="1187" priority="42" operator="lessThan">
      <formula>0</formula>
    </cfRule>
    <cfRule type="cellIs" dxfId="1186" priority="43" operator="lessThan">
      <formula>0</formula>
    </cfRule>
    <cfRule type="cellIs" dxfId="1185" priority="44" operator="lessThan">
      <formula>0</formula>
    </cfRule>
  </conditionalFormatting>
  <conditionalFormatting sqref="D5:K5">
    <cfRule type="cellIs" dxfId="1184" priority="41" operator="greaterThan">
      <formula>0</formula>
    </cfRule>
  </conditionalFormatting>
  <conditionalFormatting sqref="T6:T28 U28:V28">
    <cfRule type="cellIs" dxfId="1183" priority="40" operator="lessThan">
      <formula>0</formula>
    </cfRule>
  </conditionalFormatting>
  <conditionalFormatting sqref="T7:T27">
    <cfRule type="cellIs" dxfId="1182" priority="37" operator="lessThan">
      <formula>0</formula>
    </cfRule>
    <cfRule type="cellIs" dxfId="1181" priority="38" operator="lessThan">
      <formula>0</formula>
    </cfRule>
    <cfRule type="cellIs" dxfId="1180" priority="39" operator="lessThan">
      <formula>0</formula>
    </cfRule>
  </conditionalFormatting>
  <conditionalFormatting sqref="T7:T28 U28:V28">
    <cfRule type="cellIs" dxfId="1179" priority="34" operator="lessThan">
      <formula>0</formula>
    </cfRule>
    <cfRule type="cellIs" dxfId="1178" priority="35" operator="lessThan">
      <formula>0</formula>
    </cfRule>
    <cfRule type="cellIs" dxfId="1177" priority="36" operator="lessThan">
      <formula>0</formula>
    </cfRule>
  </conditionalFormatting>
  <conditionalFormatting sqref="D5:K5">
    <cfRule type="cellIs" dxfId="1176" priority="33" operator="greaterThan">
      <formula>0</formula>
    </cfRule>
  </conditionalFormatting>
  <conditionalFormatting sqref="L4 L6 L28:L29">
    <cfRule type="cellIs" dxfId="1175" priority="32" operator="equal">
      <formula>$L$4</formula>
    </cfRule>
  </conditionalFormatting>
  <conditionalFormatting sqref="D7:S7">
    <cfRule type="cellIs" dxfId="1174" priority="31" operator="greaterThan">
      <formula>0</formula>
    </cfRule>
  </conditionalFormatting>
  <conditionalFormatting sqref="D9:S9">
    <cfRule type="cellIs" dxfId="1173" priority="30" operator="greaterThan">
      <formula>0</formula>
    </cfRule>
  </conditionalFormatting>
  <conditionalFormatting sqref="D11:S11">
    <cfRule type="cellIs" dxfId="1172" priority="29" operator="greaterThan">
      <formula>0</formula>
    </cfRule>
  </conditionalFormatting>
  <conditionalFormatting sqref="D13:S13">
    <cfRule type="cellIs" dxfId="1171" priority="28" operator="greaterThan">
      <formula>0</formula>
    </cfRule>
  </conditionalFormatting>
  <conditionalFormatting sqref="D15:S15">
    <cfRule type="cellIs" dxfId="1170" priority="27" operator="greaterThan">
      <formula>0</formula>
    </cfRule>
  </conditionalFormatting>
  <conditionalFormatting sqref="D17:S17">
    <cfRule type="cellIs" dxfId="1169" priority="26" operator="greaterThan">
      <formula>0</formula>
    </cfRule>
  </conditionalFormatting>
  <conditionalFormatting sqref="D19:S19">
    <cfRule type="cellIs" dxfId="1168" priority="25" operator="greaterThan">
      <formula>0</formula>
    </cfRule>
  </conditionalFormatting>
  <conditionalFormatting sqref="D21:S21">
    <cfRule type="cellIs" dxfId="1167" priority="24" operator="greaterThan">
      <formula>0</formula>
    </cfRule>
  </conditionalFormatting>
  <conditionalFormatting sqref="D23:S23">
    <cfRule type="cellIs" dxfId="1166" priority="23" operator="greaterThan">
      <formula>0</formula>
    </cfRule>
  </conditionalFormatting>
  <conditionalFormatting sqref="D25:S25">
    <cfRule type="cellIs" dxfId="1165" priority="22" operator="greaterThan">
      <formula>0</formula>
    </cfRule>
  </conditionalFormatting>
  <conditionalFormatting sqref="D27:S27">
    <cfRule type="cellIs" dxfId="1164" priority="21" operator="greaterThan">
      <formula>0</formula>
    </cfRule>
  </conditionalFormatting>
  <conditionalFormatting sqref="U6">
    <cfRule type="cellIs" dxfId="1163" priority="20" operator="lessThan">
      <formula>0</formula>
    </cfRule>
  </conditionalFormatting>
  <conditionalFormatting sqref="U6">
    <cfRule type="cellIs" dxfId="1162" priority="19" operator="lessThan">
      <formula>0</formula>
    </cfRule>
  </conditionalFormatting>
  <conditionalFormatting sqref="V6">
    <cfRule type="cellIs" dxfId="1161" priority="18" operator="lessThan">
      <formula>0</formula>
    </cfRule>
  </conditionalFormatting>
  <conditionalFormatting sqref="V6">
    <cfRule type="cellIs" dxfId="1160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333515</v>
      </c>
      <c r="E4" s="2">
        <f>'5'!E29</f>
        <v>4950</v>
      </c>
      <c r="F4" s="2">
        <f>'5'!F29</f>
        <v>9240</v>
      </c>
      <c r="G4" s="2">
        <f>'5'!G29</f>
        <v>0</v>
      </c>
      <c r="H4" s="2">
        <f>'5'!H29</f>
        <v>25720</v>
      </c>
      <c r="I4" s="2">
        <f>'5'!I29</f>
        <v>1131</v>
      </c>
      <c r="J4" s="2">
        <f>'5'!J29</f>
        <v>629</v>
      </c>
      <c r="K4" s="2">
        <f>'5'!K29</f>
        <v>366</v>
      </c>
      <c r="L4" s="2">
        <f>'5'!L29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333515</v>
      </c>
      <c r="E4" s="2">
        <f>'6'!E29</f>
        <v>4950</v>
      </c>
      <c r="F4" s="2">
        <f>'6'!F29</f>
        <v>9240</v>
      </c>
      <c r="G4" s="2">
        <f>'6'!G29</f>
        <v>0</v>
      </c>
      <c r="H4" s="2">
        <f>'6'!H29</f>
        <v>25720</v>
      </c>
      <c r="I4" s="2">
        <f>'6'!I29</f>
        <v>1131</v>
      </c>
      <c r="J4" s="2">
        <f>'6'!J29</f>
        <v>629</v>
      </c>
      <c r="K4" s="2">
        <f>'6'!K29</f>
        <v>366</v>
      </c>
      <c r="L4" s="2">
        <f>'6'!L29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333515</v>
      </c>
      <c r="E4" s="2">
        <f>'7'!E29</f>
        <v>4950</v>
      </c>
      <c r="F4" s="2">
        <f>'7'!F29</f>
        <v>9240</v>
      </c>
      <c r="G4" s="2">
        <f>'7'!G29</f>
        <v>0</v>
      </c>
      <c r="H4" s="2">
        <f>'7'!H29</f>
        <v>25720</v>
      </c>
      <c r="I4" s="2">
        <f>'7'!I29</f>
        <v>1131</v>
      </c>
      <c r="J4" s="2">
        <f>'7'!J29</f>
        <v>629</v>
      </c>
      <c r="K4" s="2">
        <f>'7'!K29</f>
        <v>366</v>
      </c>
      <c r="L4" s="2">
        <f>'7'!L29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333515</v>
      </c>
      <c r="E4" s="2">
        <f>'8'!E29</f>
        <v>4950</v>
      </c>
      <c r="F4" s="2">
        <f>'8'!F29</f>
        <v>9240</v>
      </c>
      <c r="G4" s="2">
        <f>'8'!G29</f>
        <v>0</v>
      </c>
      <c r="H4" s="2">
        <f>'8'!H29</f>
        <v>25720</v>
      </c>
      <c r="I4" s="2">
        <f>'8'!I29</f>
        <v>1131</v>
      </c>
      <c r="J4" s="2">
        <f>'8'!J29</f>
        <v>629</v>
      </c>
      <c r="K4" s="2">
        <f>'8'!K29</f>
        <v>366</v>
      </c>
      <c r="L4" s="2">
        <f>'8'!L29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333515</v>
      </c>
      <c r="E29" s="48">
        <f t="shared" ref="E29:L29" si="8">E4+E5-E28</f>
        <v>4950</v>
      </c>
      <c r="F29" s="48">
        <f t="shared" si="8"/>
        <v>9240</v>
      </c>
      <c r="G29" s="48">
        <f t="shared" si="8"/>
        <v>0</v>
      </c>
      <c r="H29" s="48">
        <f t="shared" si="8"/>
        <v>25720</v>
      </c>
      <c r="I29" s="48">
        <f t="shared" si="8"/>
        <v>1131</v>
      </c>
      <c r="J29" s="48">
        <f t="shared" si="8"/>
        <v>629</v>
      </c>
      <c r="K29" s="48">
        <f t="shared" si="8"/>
        <v>366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2021-04-05T11:49:07Z</dcterms:modified>
</cp:coreProperties>
</file>