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42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6" i="12" l="1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8" i="33"/>
  <c r="T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1" i="33" l="1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<sst xmlns="http://schemas.openxmlformats.org/spreadsheetml/2006/main" count="1658" uniqueCount="107">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</sst>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9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0" t="s">
        <v>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5.75" customHeigh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18.75" thickBot="1" x14ac:dyDescent="0.3">
      <c r="A4" s="227" t="s">
        <v>54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1" ht="18.75" x14ac:dyDescent="0.25">
      <c r="A5" s="221" t="s">
        <v>48</v>
      </c>
      <c r="B5" s="222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</row>
    <row r="6" spans="1:21" x14ac:dyDescent="0.25">
      <c r="A6" s="225" t="s">
        <v>1</v>
      </c>
      <c r="B6" s="225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26"/>
      <c r="O6" s="226"/>
      <c r="P6" s="226"/>
      <c r="Q6" s="226"/>
      <c r="R6" s="226"/>
      <c r="S6" s="226"/>
      <c r="T6" s="226"/>
    </row>
    <row r="7" spans="1:21" x14ac:dyDescent="0.25">
      <c r="A7" s="225" t="s">
        <v>2</v>
      </c>
      <c r="B7" s="225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26"/>
      <c r="O7" s="226"/>
      <c r="P7" s="226"/>
      <c r="Q7" s="226"/>
      <c r="R7" s="226"/>
      <c r="S7" s="226"/>
      <c r="T7" s="226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11" t="s">
        <v>44</v>
      </c>
      <c r="B30" s="212"/>
      <c r="C30" s="213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14" t="s">
        <v>45</v>
      </c>
      <c r="B31" s="215"/>
      <c r="C31" s="216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17"/>
      <c r="N31" s="218"/>
      <c r="O31" s="218"/>
      <c r="P31" s="218"/>
      <c r="Q31" s="218"/>
      <c r="R31" s="218"/>
      <c r="S31" s="218"/>
      <c r="T31" s="219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8.75" x14ac:dyDescent="0.25">
      <c r="A3" s="221" t="s">
        <v>105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25415</v>
      </c>
      <c r="E9" s="30">
        <v>100</v>
      </c>
      <c r="F9" s="30">
        <v>200</v>
      </c>
      <c r="G9" s="30"/>
      <c r="H9" s="30">
        <v>1000</v>
      </c>
      <c r="I9" s="20"/>
      <c r="J9" s="20"/>
      <c r="K9" s="20">
        <v>1</v>
      </c>
      <c r="L9" s="20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 ht="18.75" x14ac:dyDescent="0.25">
      <c r="A3" s="221" t="s">
        <v>106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'13'!D29</f>
        <v>344801</v>
      </c>
      <c r="E4" s="2">
        <f>'13'!E29</f>
        <v>1315</v>
      </c>
      <c r="F4" s="2">
        <f>'13'!F29</f>
        <v>4940</v>
      </c>
      <c r="G4" s="2">
        <f>'13'!G29</f>
        <v>1000</v>
      </c>
      <c r="H4" s="2">
        <f>'13'!H29</f>
        <v>24900</v>
      </c>
      <c r="I4" s="2">
        <f>'13'!I29</f>
        <v>1531</v>
      </c>
      <c r="J4" s="2">
        <f>'13'!J29</f>
        <v>640</v>
      </c>
      <c r="K4" s="2">
        <f>'13'!K29</f>
        <v>258</v>
      </c>
      <c r="L4" s="2">
        <f>'13'!L29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0" sqref="K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'14'!D29</f>
        <v>344801</v>
      </c>
      <c r="E4" s="2">
        <f>'14'!E29</f>
        <v>1315</v>
      </c>
      <c r="F4" s="2">
        <f>'14'!F29</f>
        <v>4940</v>
      </c>
      <c r="G4" s="2">
        <f>'14'!G29</f>
        <v>1000</v>
      </c>
      <c r="H4" s="2">
        <f>'14'!H29</f>
        <v>24900</v>
      </c>
      <c r="I4" s="2">
        <f>'14'!I29</f>
        <v>1531</v>
      </c>
      <c r="J4" s="2">
        <f>'14'!J29</f>
        <v>640</v>
      </c>
      <c r="K4" s="2">
        <f>'14'!K29</f>
        <v>258</v>
      </c>
      <c r="L4" s="2">
        <f>'14'!L29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6067</v>
      </c>
      <c r="E18" s="30">
        <v>30</v>
      </c>
      <c r="F18" s="30">
        <v>40</v>
      </c>
      <c r="G18" s="30"/>
      <c r="H18" s="30">
        <v>160</v>
      </c>
      <c r="I18" s="20">
        <v>20</v>
      </c>
      <c r="J18" s="20"/>
      <c r="K18" s="20">
        <v>10</v>
      </c>
      <c r="L18" s="20"/>
      <c r="M18" s="20">
        <f t="shared" si="0"/>
        <v>8507</v>
      </c>
      <c r="N18" s="24">
        <f t="shared" si="1"/>
        <v>14147</v>
      </c>
      <c r="O18" s="25">
        <f t="shared" si="2"/>
        <v>233.9425</v>
      </c>
      <c r="P18" s="26"/>
      <c r="Q18" s="26">
        <v>100</v>
      </c>
      <c r="R18" s="24">
        <f t="shared" si="3"/>
        <v>13813.057500000001</v>
      </c>
      <c r="S18" s="25">
        <f t="shared" si="4"/>
        <v>80.816500000000005</v>
      </c>
      <c r="T18" s="27">
        <f t="shared" si="5"/>
        <v>-19.183499999999995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6067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160</v>
      </c>
      <c r="I28" s="45">
        <f t="shared" si="7"/>
        <v>20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8507</v>
      </c>
      <c r="N28" s="45">
        <f t="shared" si="7"/>
        <v>14147</v>
      </c>
      <c r="O28" s="46">
        <f t="shared" si="7"/>
        <v>233.9425</v>
      </c>
      <c r="P28" s="45">
        <f t="shared" si="7"/>
        <v>0</v>
      </c>
      <c r="Q28" s="45">
        <f t="shared" si="7"/>
        <v>100</v>
      </c>
      <c r="R28" s="45">
        <f t="shared" si="7"/>
        <v>13813.057500000001</v>
      </c>
      <c r="S28" s="45">
        <f t="shared" si="7"/>
        <v>80.816500000000005</v>
      </c>
      <c r="T28" s="47">
        <f t="shared" si="7"/>
        <v>-19.183499999999995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38" sqref="D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'15'!D29</f>
        <v>338734</v>
      </c>
      <c r="E4" s="2">
        <f>'15'!E29</f>
        <v>1285</v>
      </c>
      <c r="F4" s="2">
        <f>'15'!F29</f>
        <v>4900</v>
      </c>
      <c r="G4" s="2">
        <f>'15'!G29</f>
        <v>1000</v>
      </c>
      <c r="H4" s="2">
        <f>'15'!H29</f>
        <v>24740</v>
      </c>
      <c r="I4" s="2">
        <f>'15'!I29</f>
        <v>1511</v>
      </c>
      <c r="J4" s="2">
        <f>'15'!J29</f>
        <v>640</v>
      </c>
      <c r="K4" s="2">
        <f>'15'!K29</f>
        <v>248</v>
      </c>
      <c r="L4" s="2">
        <f>'15'!L29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'16'!D29</f>
        <v>338734</v>
      </c>
      <c r="E4" s="2">
        <f>'16'!E29</f>
        <v>1285</v>
      </c>
      <c r="F4" s="2">
        <f>'16'!F29</f>
        <v>4900</v>
      </c>
      <c r="G4" s="2">
        <f>'16'!G29</f>
        <v>1000</v>
      </c>
      <c r="H4" s="2">
        <f>'16'!H29</f>
        <v>24740</v>
      </c>
      <c r="I4" s="2">
        <f>'16'!I29</f>
        <v>1511</v>
      </c>
      <c r="J4" s="2">
        <f>'16'!J29</f>
        <v>640</v>
      </c>
      <c r="K4" s="2">
        <f>'16'!K29</f>
        <v>248</v>
      </c>
      <c r="L4" s="2">
        <f>'16'!L29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'17'!D29</f>
        <v>338734</v>
      </c>
      <c r="E4" s="2">
        <f>'17'!E29</f>
        <v>1285</v>
      </c>
      <c r="F4" s="2">
        <f>'17'!F29</f>
        <v>4900</v>
      </c>
      <c r="G4" s="2">
        <f>'17'!G29</f>
        <v>1000</v>
      </c>
      <c r="H4" s="2">
        <f>'17'!H29</f>
        <v>24740</v>
      </c>
      <c r="I4" s="2">
        <f>'17'!I29</f>
        <v>1511</v>
      </c>
      <c r="J4" s="2">
        <f>'17'!J29</f>
        <v>640</v>
      </c>
      <c r="K4" s="2">
        <f>'17'!K29</f>
        <v>248</v>
      </c>
      <c r="L4" s="2">
        <f>'17'!L29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'18'!D29</f>
        <v>338734</v>
      </c>
      <c r="E4" s="2">
        <f>'18'!E29</f>
        <v>1285</v>
      </c>
      <c r="F4" s="2">
        <f>'18'!F29</f>
        <v>4900</v>
      </c>
      <c r="G4" s="2">
        <f>'18'!G29</f>
        <v>1000</v>
      </c>
      <c r="H4" s="2">
        <f>'18'!H29</f>
        <v>24740</v>
      </c>
      <c r="I4" s="2">
        <f>'18'!I29</f>
        <v>1511</v>
      </c>
      <c r="J4" s="2">
        <f>'18'!J29</f>
        <v>640</v>
      </c>
      <c r="K4" s="2">
        <f>'18'!K29</f>
        <v>248</v>
      </c>
      <c r="L4" s="2">
        <f>'18'!L29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7" activePane="bottomLeft" state="frozen"/>
      <selection pane="bottomLeft" activeCell="E22" sqref="E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55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'19'!D29</f>
        <v>338734</v>
      </c>
      <c r="E4" s="2">
        <f>'19'!E29</f>
        <v>1285</v>
      </c>
      <c r="F4" s="2">
        <f>'19'!F29</f>
        <v>4900</v>
      </c>
      <c r="G4" s="2">
        <f>'19'!G29</f>
        <v>1000</v>
      </c>
      <c r="H4" s="2">
        <f>'19'!H29</f>
        <v>24740</v>
      </c>
      <c r="I4" s="2">
        <f>'19'!I29</f>
        <v>1511</v>
      </c>
      <c r="J4" s="2">
        <f>'19'!J29</f>
        <v>640</v>
      </c>
      <c r="K4" s="2">
        <f>'19'!K29</f>
        <v>248</v>
      </c>
      <c r="L4" s="2">
        <f>'19'!L29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'20'!D29</f>
        <v>338734</v>
      </c>
      <c r="E4" s="2">
        <f>'20'!E29</f>
        <v>1285</v>
      </c>
      <c r="F4" s="2">
        <f>'20'!F29</f>
        <v>4900</v>
      </c>
      <c r="G4" s="2">
        <f>'20'!G29</f>
        <v>1000</v>
      </c>
      <c r="H4" s="2">
        <f>'20'!H29</f>
        <v>24740</v>
      </c>
      <c r="I4" s="2">
        <f>'20'!I29</f>
        <v>1511</v>
      </c>
      <c r="J4" s="2">
        <f>'20'!J29</f>
        <v>640</v>
      </c>
      <c r="K4" s="2">
        <f>'20'!K29</f>
        <v>248</v>
      </c>
      <c r="L4" s="2">
        <f>'20'!L29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'21'!D29</f>
        <v>338734</v>
      </c>
      <c r="E4" s="2">
        <f>'21'!E29</f>
        <v>1285</v>
      </c>
      <c r="F4" s="2">
        <f>'21'!F29</f>
        <v>4900</v>
      </c>
      <c r="G4" s="2">
        <f>'21'!G29</f>
        <v>1000</v>
      </c>
      <c r="H4" s="2">
        <f>'21'!H29</f>
        <v>24740</v>
      </c>
      <c r="I4" s="2">
        <f>'21'!I29</f>
        <v>1511</v>
      </c>
      <c r="J4" s="2">
        <f>'21'!J29</f>
        <v>640</v>
      </c>
      <c r="K4" s="2">
        <f>'21'!K29</f>
        <v>248</v>
      </c>
      <c r="L4" s="2">
        <f>'21'!L29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'22'!D29</f>
        <v>338734</v>
      </c>
      <c r="E4" s="2">
        <f>'22'!E29</f>
        <v>1285</v>
      </c>
      <c r="F4" s="2">
        <f>'22'!F29</f>
        <v>4900</v>
      </c>
      <c r="G4" s="2">
        <f>'22'!G29</f>
        <v>1000</v>
      </c>
      <c r="H4" s="2">
        <f>'22'!H29</f>
        <v>24740</v>
      </c>
      <c r="I4" s="2">
        <f>'22'!I29</f>
        <v>1511</v>
      </c>
      <c r="J4" s="2">
        <f>'22'!J29</f>
        <v>640</v>
      </c>
      <c r="K4" s="2">
        <f>'22'!K29</f>
        <v>248</v>
      </c>
      <c r="L4" s="2">
        <f>'22'!L29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'23'!D29</f>
        <v>338734</v>
      </c>
      <c r="E4" s="2">
        <f>'23'!E29</f>
        <v>1285</v>
      </c>
      <c r="F4" s="2">
        <f>'23'!F29</f>
        <v>4900</v>
      </c>
      <c r="G4" s="2">
        <f>'23'!G29</f>
        <v>1000</v>
      </c>
      <c r="H4" s="2">
        <f>'23'!H29</f>
        <v>24740</v>
      </c>
      <c r="I4" s="2">
        <f>'23'!I29</f>
        <v>1511</v>
      </c>
      <c r="J4" s="2">
        <f>'23'!J29</f>
        <v>640</v>
      </c>
      <c r="K4" s="2">
        <f>'23'!K29</f>
        <v>248</v>
      </c>
      <c r="L4" s="2">
        <f>'23'!L29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'24'!D29</f>
        <v>338734</v>
      </c>
      <c r="E4" s="2">
        <f>'24'!E29</f>
        <v>1285</v>
      </c>
      <c r="F4" s="2">
        <f>'24'!F29</f>
        <v>4900</v>
      </c>
      <c r="G4" s="2">
        <f>'24'!G29</f>
        <v>1000</v>
      </c>
      <c r="H4" s="2">
        <f>'24'!H29</f>
        <v>24740</v>
      </c>
      <c r="I4" s="2">
        <f>'24'!I29</f>
        <v>1511</v>
      </c>
      <c r="J4" s="2">
        <f>'24'!J29</f>
        <v>640</v>
      </c>
      <c r="K4" s="2">
        <f>'24'!K29</f>
        <v>248</v>
      </c>
      <c r="L4" s="2">
        <f>'24'!L29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'25'!D29</f>
        <v>338734</v>
      </c>
      <c r="E4" s="2">
        <f>'25'!E29</f>
        <v>1285</v>
      </c>
      <c r="F4" s="2">
        <f>'25'!F29</f>
        <v>4900</v>
      </c>
      <c r="G4" s="2">
        <f>'25'!G29</f>
        <v>1000</v>
      </c>
      <c r="H4" s="2">
        <f>'25'!H29</f>
        <v>24740</v>
      </c>
      <c r="I4" s="2">
        <f>'25'!I29</f>
        <v>1511</v>
      </c>
      <c r="J4" s="2">
        <f>'25'!J29</f>
        <v>640</v>
      </c>
      <c r="K4" s="2">
        <f>'25'!K29</f>
        <v>248</v>
      </c>
      <c r="L4" s="2">
        <f>'25'!L29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'26'!D29</f>
        <v>338734</v>
      </c>
      <c r="E4" s="2">
        <f>'26'!E29</f>
        <v>1285</v>
      </c>
      <c r="F4" s="2">
        <f>'26'!F29</f>
        <v>4900</v>
      </c>
      <c r="G4" s="2">
        <f>'26'!G29</f>
        <v>1000</v>
      </c>
      <c r="H4" s="2">
        <f>'26'!H29</f>
        <v>24740</v>
      </c>
      <c r="I4" s="2">
        <f>'26'!I29</f>
        <v>1511</v>
      </c>
      <c r="J4" s="2">
        <f>'26'!J29</f>
        <v>640</v>
      </c>
      <c r="K4" s="2">
        <f>'26'!K29</f>
        <v>248</v>
      </c>
      <c r="L4" s="2">
        <f>'26'!L29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'27'!D29</f>
        <v>338734</v>
      </c>
      <c r="E4" s="2">
        <f>'27'!E29</f>
        <v>1285</v>
      </c>
      <c r="F4" s="2">
        <f>'27'!F29</f>
        <v>4900</v>
      </c>
      <c r="G4" s="2">
        <f>'27'!G29</f>
        <v>1000</v>
      </c>
      <c r="H4" s="2">
        <f>'27'!H29</f>
        <v>24740</v>
      </c>
      <c r="I4" s="2">
        <f>'27'!I29</f>
        <v>1511</v>
      </c>
      <c r="J4" s="2">
        <f>'27'!J29</f>
        <v>640</v>
      </c>
      <c r="K4" s="2">
        <f>'27'!K29</f>
        <v>248</v>
      </c>
      <c r="L4" s="2">
        <f>'27'!L29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'28'!D29</f>
        <v>338734</v>
      </c>
      <c r="E4" s="2">
        <f>'28'!E29</f>
        <v>1285</v>
      </c>
      <c r="F4" s="2">
        <f>'28'!F29</f>
        <v>4900</v>
      </c>
      <c r="G4" s="2">
        <f>'28'!G29</f>
        <v>1000</v>
      </c>
      <c r="H4" s="2">
        <f>'28'!H29</f>
        <v>24740</v>
      </c>
      <c r="I4" s="2">
        <f>'28'!I29</f>
        <v>1511</v>
      </c>
      <c r="J4" s="2">
        <f>'28'!J29</f>
        <v>640</v>
      </c>
      <c r="K4" s="2">
        <f>'28'!K29</f>
        <v>248</v>
      </c>
      <c r="L4" s="2">
        <f>'28'!L29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'29'!D29</f>
        <v>338734</v>
      </c>
      <c r="E4" s="2">
        <f>'29'!E29</f>
        <v>1285</v>
      </c>
      <c r="F4" s="2">
        <f>'29'!F29</f>
        <v>4900</v>
      </c>
      <c r="G4" s="2">
        <f>'29'!G29</f>
        <v>1000</v>
      </c>
      <c r="H4" s="2">
        <f>'29'!H29</f>
        <v>24740</v>
      </c>
      <c r="I4" s="2">
        <f>'29'!I29</f>
        <v>1511</v>
      </c>
      <c r="J4" s="2">
        <f>'29'!J29</f>
        <v>640</v>
      </c>
      <c r="K4" s="2">
        <f>'29'!K29</f>
        <v>248</v>
      </c>
      <c r="L4" s="2">
        <f>'29'!L29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47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'30'!D29</f>
        <v>338734</v>
      </c>
      <c r="E4" s="2">
        <f>'30'!E29</f>
        <v>1285</v>
      </c>
      <c r="F4" s="2">
        <f>'30'!F29</f>
        <v>4900</v>
      </c>
      <c r="G4" s="2">
        <f>'30'!G29</f>
        <v>1000</v>
      </c>
      <c r="H4" s="2">
        <f>'30'!H29</f>
        <v>24740</v>
      </c>
      <c r="I4" s="2">
        <f>'30'!I29</f>
        <v>1511</v>
      </c>
      <c r="J4" s="2">
        <f>'30'!J29</f>
        <v>640</v>
      </c>
      <c r="K4" s="2">
        <f>'30'!K29</f>
        <v>248</v>
      </c>
      <c r="L4" s="2">
        <f>'30'!L29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338734</v>
      </c>
      <c r="E29" s="48">
        <f t="shared" ref="E29:L29" si="8">E4+E5-E28</f>
        <v>1285</v>
      </c>
      <c r="F29" s="48">
        <f t="shared" si="8"/>
        <v>4900</v>
      </c>
      <c r="G29" s="48">
        <f t="shared" si="8"/>
        <v>1000</v>
      </c>
      <c r="H29" s="48">
        <f t="shared" si="8"/>
        <v>24740</v>
      </c>
      <c r="I29" s="48">
        <f t="shared" si="8"/>
        <v>1511</v>
      </c>
      <c r="J29" s="48">
        <f t="shared" si="8"/>
        <v>640</v>
      </c>
      <c r="K29" s="48">
        <f t="shared" si="8"/>
        <v>248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tabSelected="1" workbookViewId="0">
      <pane ySplit="6" topLeftCell="A22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3"/>
    </row>
    <row r="2" spans="1:20" ht="15.75" thickBot="1" x14ac:dyDescent="0.3">
      <c r="A2" s="24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45"/>
    </row>
    <row r="3" spans="1:20" ht="18.75" x14ac:dyDescent="0.25">
      <c r="A3" s="221" t="s">
        <v>63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46"/>
    </row>
    <row r="4" spans="1:20" x14ac:dyDescent="0.25">
      <c r="A4" s="247" t="s">
        <v>1</v>
      </c>
      <c r="B4" s="248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49"/>
      <c r="O4" s="249"/>
      <c r="P4" s="249"/>
      <c r="Q4" s="249"/>
      <c r="R4" s="249"/>
      <c r="S4" s="249"/>
      <c r="T4" s="250"/>
    </row>
    <row r="5" spans="1:20" x14ac:dyDescent="0.25">
      <c r="A5" s="247" t="s">
        <v>2</v>
      </c>
      <c r="B5" s="248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1766233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49"/>
      <c r="O5" s="249"/>
      <c r="P5" s="249"/>
      <c r="Q5" s="249"/>
      <c r="R5" s="249"/>
      <c r="S5" s="249"/>
      <c r="T5" s="250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96372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33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137942</v>
      </c>
      <c r="N7" s="24">
        <f>D7+E7*20+F7*10+G7*9+H7*9+I7*191+J7*191+K7*182+L7*100</f>
        <v>148094</v>
      </c>
      <c r="O7" s="25">
        <f>M7*2.75%</f>
        <v>3793.4050000000002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960</v>
      </c>
      <c r="R7" s="24">
        <f>M7-(M7*2.75%)+I7*191+J7*191+K7*182+L7*100-Q7</f>
        <v>143340.595</v>
      </c>
      <c r="S7" s="25">
        <f>M7*0.95%</f>
        <v>1310.4490000000001</v>
      </c>
      <c r="T7" s="116">
        <f>S7-Q7</f>
        <v>350.44900000000007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49639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400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1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53239</v>
      </c>
      <c r="N8" s="24">
        <f t="shared" ref="N8:N27" si="1">D8+E8*20+F8*10+G8*9+H8*9+I8*191+J8*191+K8*182+L8*100</f>
        <v>53430</v>
      </c>
      <c r="O8" s="25">
        <f t="shared" ref="O8:O27" si="2">M8*2.75%</f>
        <v>1464.0725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526</v>
      </c>
      <c r="R8" s="24">
        <f t="shared" ref="R8:R27" si="3">M8-(M8*2.75%)+I8*191+J8*191+K8*182+L8*100-Q8</f>
        <v>51439.927499999998</v>
      </c>
      <c r="S8" s="25">
        <f t="shared" ref="S8:S27" si="4">M8*0.95%</f>
        <v>505.77049999999997</v>
      </c>
      <c r="T8" s="116">
        <f t="shared" ref="T8:T27" si="5">S8-Q8</f>
        <v>-20.22950000000003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186898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21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6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202548</v>
      </c>
      <c r="N9" s="24">
        <f t="shared" si="1"/>
        <v>207651</v>
      </c>
      <c r="O9" s="25">
        <f t="shared" si="2"/>
        <v>5570.07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1520</v>
      </c>
      <c r="R9" s="24">
        <f t="shared" si="3"/>
        <v>200560.93</v>
      </c>
      <c r="S9" s="25">
        <f t="shared" si="4"/>
        <v>1924.2059999999999</v>
      </c>
      <c r="T9" s="116">
        <f t="shared" si="5"/>
        <v>404.2059999999999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39395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20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40795</v>
      </c>
      <c r="N10" s="24">
        <f t="shared" si="1"/>
        <v>45761</v>
      </c>
      <c r="O10" s="25">
        <f t="shared" si="2"/>
        <v>1121.8625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266</v>
      </c>
      <c r="R10" s="24">
        <f t="shared" si="3"/>
        <v>44373.137499999997</v>
      </c>
      <c r="S10" s="25">
        <f t="shared" si="4"/>
        <v>387.55250000000001</v>
      </c>
      <c r="T10" s="116">
        <f t="shared" si="5"/>
        <v>121.55250000000001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46453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61153</v>
      </c>
      <c r="N11" s="24">
        <f t="shared" si="1"/>
        <v>64546</v>
      </c>
      <c r="O11" s="25">
        <f t="shared" si="2"/>
        <v>1681.7075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283</v>
      </c>
      <c r="R11" s="24">
        <f t="shared" si="3"/>
        <v>62581.292500000003</v>
      </c>
      <c r="S11" s="25">
        <f t="shared" si="4"/>
        <v>580.95349999999996</v>
      </c>
      <c r="T11" s="116">
        <f t="shared" si="5"/>
        <v>297.95349999999996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43354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47254</v>
      </c>
      <c r="N12" s="24">
        <f t="shared" si="1"/>
        <v>116890</v>
      </c>
      <c r="O12" s="25">
        <f t="shared" si="2"/>
        <v>1299.4849999999999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258</v>
      </c>
      <c r="R12" s="24">
        <f t="shared" si="3"/>
        <v>115332.515</v>
      </c>
      <c r="S12" s="25">
        <f t="shared" si="4"/>
        <v>448.91300000000001</v>
      </c>
      <c r="T12" s="116">
        <f t="shared" si="5"/>
        <v>190.91300000000001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42271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47191</v>
      </c>
      <c r="N13" s="24">
        <f t="shared" si="1"/>
        <v>80762</v>
      </c>
      <c r="O13" s="25">
        <f t="shared" si="2"/>
        <v>1297.7525000000001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384</v>
      </c>
      <c r="R13" s="24">
        <f t="shared" si="3"/>
        <v>79080.247499999998</v>
      </c>
      <c r="S13" s="25">
        <f t="shared" si="4"/>
        <v>448.31450000000001</v>
      </c>
      <c r="T13" s="116">
        <f t="shared" si="5"/>
        <v>64.31450000000001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119267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67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35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121517</v>
      </c>
      <c r="N14" s="24">
        <f t="shared" si="1"/>
        <v>141830</v>
      </c>
      <c r="O14" s="25">
        <f t="shared" si="2"/>
        <v>3341.7175000000002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1411</v>
      </c>
      <c r="R14" s="24">
        <f t="shared" si="3"/>
        <v>137077.2825</v>
      </c>
      <c r="S14" s="25">
        <f t="shared" si="4"/>
        <v>1154.4114999999999</v>
      </c>
      <c r="T14" s="116">
        <f t="shared" si="5"/>
        <v>-256.58850000000007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187841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270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33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195871</v>
      </c>
      <c r="N15" s="24">
        <f t="shared" si="1"/>
        <v>211236</v>
      </c>
      <c r="O15" s="25">
        <f t="shared" si="2"/>
        <v>5386.4525000000003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1501</v>
      </c>
      <c r="R15" s="24">
        <f t="shared" si="3"/>
        <v>204348.54749999999</v>
      </c>
      <c r="S15" s="25">
        <f t="shared" si="4"/>
        <v>1860.7745</v>
      </c>
      <c r="T15" s="116">
        <f t="shared" si="5"/>
        <v>359.77449999999999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132214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148394</v>
      </c>
      <c r="N16" s="24">
        <f t="shared" si="1"/>
        <v>160528</v>
      </c>
      <c r="O16" s="25">
        <f t="shared" si="2"/>
        <v>4080.835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970</v>
      </c>
      <c r="R16" s="24">
        <f t="shared" si="3"/>
        <v>155477.16500000001</v>
      </c>
      <c r="S16" s="25">
        <f t="shared" si="4"/>
        <v>1409.7429999999999</v>
      </c>
      <c r="T16" s="116">
        <f t="shared" si="5"/>
        <v>439.74299999999994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71180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80080</v>
      </c>
      <c r="N17" s="24">
        <f t="shared" si="1"/>
        <v>82372</v>
      </c>
      <c r="O17" s="25">
        <f t="shared" si="2"/>
        <v>2202.1999999999998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655</v>
      </c>
      <c r="R17" s="24">
        <f t="shared" si="3"/>
        <v>79514.8</v>
      </c>
      <c r="S17" s="25">
        <f t="shared" si="4"/>
        <v>760.76</v>
      </c>
      <c r="T17" s="116">
        <f t="shared" si="5"/>
        <v>105.75999999999999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93342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170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370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670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40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106472</v>
      </c>
      <c r="N18" s="24">
        <f t="shared" si="1"/>
        <v>137627</v>
      </c>
      <c r="O18" s="25">
        <f t="shared" si="2"/>
        <v>2927.98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1440</v>
      </c>
      <c r="R18" s="24">
        <f t="shared" si="3"/>
        <v>133259.02000000002</v>
      </c>
      <c r="S18" s="25">
        <f t="shared" si="4"/>
        <v>1011.4839999999999</v>
      </c>
      <c r="T18" s="116">
        <f t="shared" si="5"/>
        <v>-428.51600000000008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102224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320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107304</v>
      </c>
      <c r="N19" s="24">
        <f t="shared" si="1"/>
        <v>112034</v>
      </c>
      <c r="O19" s="25">
        <f t="shared" si="2"/>
        <v>2950.86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1160</v>
      </c>
      <c r="R19" s="24">
        <f t="shared" si="3"/>
        <v>107923.14</v>
      </c>
      <c r="S19" s="25">
        <f t="shared" si="4"/>
        <v>1019.3879999999999</v>
      </c>
      <c r="T19" s="116">
        <f t="shared" si="5"/>
        <v>-140.61200000000008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55121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57241</v>
      </c>
      <c r="N20" s="24">
        <f t="shared" si="1"/>
        <v>61299</v>
      </c>
      <c r="O20" s="25">
        <f t="shared" si="2"/>
        <v>1574.1275000000001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911</v>
      </c>
      <c r="R20" s="24">
        <f t="shared" si="3"/>
        <v>58813.872499999998</v>
      </c>
      <c r="S20" s="25">
        <f t="shared" si="4"/>
        <v>543.78949999999998</v>
      </c>
      <c r="T20" s="116">
        <f t="shared" si="5"/>
        <v>-367.21050000000002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41900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45910</v>
      </c>
      <c r="N21" s="24">
        <f t="shared" si="1"/>
        <v>51440</v>
      </c>
      <c r="O21" s="25">
        <f t="shared" si="2"/>
        <v>1262.5250000000001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157</v>
      </c>
      <c r="R21" s="24">
        <f t="shared" si="3"/>
        <v>50020.474999999999</v>
      </c>
      <c r="S21" s="25">
        <f t="shared" si="4"/>
        <v>436.14499999999998</v>
      </c>
      <c r="T21" s="116">
        <f t="shared" si="5"/>
        <v>279.14499999999998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150422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47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22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168772</v>
      </c>
      <c r="N22" s="24">
        <f t="shared" si="1"/>
        <v>181753</v>
      </c>
      <c r="O22" s="25">
        <f t="shared" si="2"/>
        <v>4641.2300000000005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1248</v>
      </c>
      <c r="R22" s="24">
        <f t="shared" si="3"/>
        <v>175863.77</v>
      </c>
      <c r="S22" s="25">
        <f t="shared" si="4"/>
        <v>1603.3340000000001</v>
      </c>
      <c r="T22" s="116">
        <f t="shared" si="5"/>
        <v>355.33400000000006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67051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82051</v>
      </c>
      <c r="N23" s="24">
        <f t="shared" si="1"/>
        <v>93421</v>
      </c>
      <c r="O23" s="25">
        <f t="shared" si="2"/>
        <v>2256.4025000000001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650</v>
      </c>
      <c r="R23" s="24">
        <f t="shared" si="3"/>
        <v>90514.597500000003</v>
      </c>
      <c r="S23" s="25">
        <f t="shared" si="4"/>
        <v>779.48450000000003</v>
      </c>
      <c r="T23" s="116">
        <f t="shared" si="5"/>
        <v>129.48450000000003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179214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190714</v>
      </c>
      <c r="N24" s="24">
        <f t="shared" si="1"/>
        <v>196327</v>
      </c>
      <c r="O24" s="25">
        <f t="shared" si="2"/>
        <v>5244.6350000000002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1178</v>
      </c>
      <c r="R24" s="24">
        <f t="shared" si="3"/>
        <v>189904.36499999999</v>
      </c>
      <c r="S24" s="25">
        <f t="shared" si="4"/>
        <v>1811.7829999999999</v>
      </c>
      <c r="T24" s="116">
        <f t="shared" si="5"/>
        <v>633.7829999999999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77759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11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80009</v>
      </c>
      <c r="N25" s="24">
        <f t="shared" si="1"/>
        <v>83930</v>
      </c>
      <c r="O25" s="25">
        <f t="shared" si="2"/>
        <v>2200.2474999999999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751</v>
      </c>
      <c r="R25" s="24">
        <f t="shared" si="3"/>
        <v>80978.752500000002</v>
      </c>
      <c r="S25" s="25">
        <f t="shared" si="4"/>
        <v>760.08550000000002</v>
      </c>
      <c r="T25" s="116">
        <f t="shared" si="5"/>
        <v>9.0855000000000246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56400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60800</v>
      </c>
      <c r="N26" s="24">
        <f t="shared" si="1"/>
        <v>66258</v>
      </c>
      <c r="O26" s="25">
        <f t="shared" si="2"/>
        <v>1672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524</v>
      </c>
      <c r="R26" s="24">
        <f t="shared" si="3"/>
        <v>64062</v>
      </c>
      <c r="S26" s="25">
        <f t="shared" si="4"/>
        <v>577.6</v>
      </c>
      <c r="T26" s="116">
        <f t="shared" si="5"/>
        <v>53.600000000000023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65586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73386</v>
      </c>
      <c r="N27" s="40">
        <f t="shared" si="1"/>
        <v>80071</v>
      </c>
      <c r="O27" s="25">
        <f t="shared" si="2"/>
        <v>2018.115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1300</v>
      </c>
      <c r="R27" s="24">
        <f t="shared" si="3"/>
        <v>76752.884999999995</v>
      </c>
      <c r="S27" s="42">
        <f t="shared" si="4"/>
        <v>697.16700000000003</v>
      </c>
      <c r="T27" s="117">
        <f t="shared" si="5"/>
        <v>-602.83299999999997</v>
      </c>
    </row>
    <row r="28" spans="1:20" ht="17.100000000000001" customHeight="1" thickBot="1" x14ac:dyDescent="0.3">
      <c r="A28" s="232" t="s">
        <v>44</v>
      </c>
      <c r="B28" s="233"/>
      <c r="C28" s="234"/>
      <c r="D28" s="98">
        <f t="shared" ref="D28:E28" si="6">SUM(D7:D27)</f>
        <v>1903903</v>
      </c>
      <c r="E28" s="99">
        <f t="shared" si="6"/>
        <v>3485</v>
      </c>
      <c r="F28" s="99">
        <f t="shared" ref="F28:T28" si="7">SUM(F7:F27)</f>
        <v>5710</v>
      </c>
      <c r="G28" s="99">
        <f t="shared" si="7"/>
        <v>40</v>
      </c>
      <c r="H28" s="99">
        <f t="shared" si="7"/>
        <v>8620</v>
      </c>
      <c r="I28" s="99">
        <f t="shared" si="7"/>
        <v>788</v>
      </c>
      <c r="J28" s="99">
        <f t="shared" si="7"/>
        <v>363</v>
      </c>
      <c r="K28" s="99">
        <f t="shared" si="7"/>
        <v>268</v>
      </c>
      <c r="L28" s="99">
        <f t="shared" si="7"/>
        <v>0</v>
      </c>
      <c r="M28" s="99">
        <f t="shared" si="7"/>
        <v>2108643</v>
      </c>
      <c r="N28" s="99">
        <f t="shared" si="7"/>
        <v>2377260</v>
      </c>
      <c r="O28" s="100">
        <f t="shared" si="7"/>
        <v>57987.68250000001</v>
      </c>
      <c r="P28" s="99">
        <f t="shared" si="7"/>
        <v>0</v>
      </c>
      <c r="Q28" s="99">
        <f t="shared" si="7"/>
        <v>18053</v>
      </c>
      <c r="R28" s="99">
        <f t="shared" si="7"/>
        <v>2301219.3174999999</v>
      </c>
      <c r="S28" s="99">
        <f t="shared" si="7"/>
        <v>20032.108500000006</v>
      </c>
      <c r="T28" s="101">
        <f t="shared" si="7"/>
        <v>1979.1084999999994</v>
      </c>
    </row>
    <row r="29" spans="1:20" ht="17.100000000000001" customHeight="1" thickBot="1" x14ac:dyDescent="0.3">
      <c r="A29" s="235" t="s">
        <v>45</v>
      </c>
      <c r="B29" s="236"/>
      <c r="C29" s="237"/>
      <c r="D29" s="102">
        <f>D4+D5-D28</f>
        <v>338734</v>
      </c>
      <c r="E29" s="102">
        <f t="shared" ref="E29:L29" si="8">E4+E5-E28</f>
        <v>1285</v>
      </c>
      <c r="F29" s="102">
        <f t="shared" si="8"/>
        <v>4900</v>
      </c>
      <c r="G29" s="102">
        <f t="shared" si="8"/>
        <v>1000</v>
      </c>
      <c r="H29" s="102">
        <f t="shared" si="8"/>
        <v>24740</v>
      </c>
      <c r="I29" s="102">
        <f t="shared" si="8"/>
        <v>1511</v>
      </c>
      <c r="J29" s="102">
        <f t="shared" si="8"/>
        <v>640</v>
      </c>
      <c r="K29" s="102">
        <f t="shared" si="8"/>
        <v>248</v>
      </c>
      <c r="L29" s="102">
        <f t="shared" si="8"/>
        <v>0</v>
      </c>
      <c r="M29" s="238"/>
      <c r="N29" s="239"/>
      <c r="O29" s="239"/>
      <c r="P29" s="239"/>
      <c r="Q29" s="239"/>
      <c r="R29" s="239"/>
      <c r="S29" s="239"/>
      <c r="T29" s="24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9" t="s">
        <v>63</v>
      </c>
      <c r="B2" s="269"/>
      <c r="C2" s="270" t="s">
        <v>65</v>
      </c>
      <c r="D2" s="270"/>
      <c r="E2" s="270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1" t="s">
        <v>66</v>
      </c>
      <c r="B3" s="272" t="s">
        <v>5</v>
      </c>
      <c r="C3" s="273" t="s">
        <v>67</v>
      </c>
      <c r="D3" s="274" t="s">
        <v>68</v>
      </c>
      <c r="E3" s="275" t="s">
        <v>69</v>
      </c>
      <c r="F3" s="263" t="s">
        <v>70</v>
      </c>
      <c r="G3" s="259">
        <v>1</v>
      </c>
      <c r="H3" s="259"/>
      <c r="I3" s="276" t="s">
        <v>71</v>
      </c>
      <c r="J3" s="266">
        <v>153</v>
      </c>
      <c r="K3" s="267"/>
      <c r="L3" s="265" t="s">
        <v>72</v>
      </c>
      <c r="M3" s="266">
        <v>154</v>
      </c>
      <c r="N3" s="267"/>
      <c r="O3" s="265" t="s">
        <v>73</v>
      </c>
      <c r="P3" s="266">
        <v>155</v>
      </c>
      <c r="Q3" s="267"/>
      <c r="R3" s="268" t="s">
        <v>74</v>
      </c>
      <c r="S3" s="259">
        <v>157</v>
      </c>
      <c r="T3" s="259"/>
      <c r="U3" s="263" t="s">
        <v>75</v>
      </c>
      <c r="V3" s="259">
        <v>158</v>
      </c>
      <c r="W3" s="259"/>
      <c r="X3" s="263" t="s">
        <v>76</v>
      </c>
      <c r="Y3" s="259">
        <v>159</v>
      </c>
      <c r="Z3" s="259"/>
      <c r="AA3" s="263" t="s">
        <v>77</v>
      </c>
      <c r="AB3" s="259">
        <v>160</v>
      </c>
      <c r="AC3" s="259"/>
      <c r="AD3" s="263" t="s">
        <v>78</v>
      </c>
      <c r="AE3" s="259">
        <v>161</v>
      </c>
      <c r="AF3" s="259"/>
      <c r="AG3" s="263" t="s">
        <v>79</v>
      </c>
      <c r="AH3" s="259">
        <v>162</v>
      </c>
      <c r="AI3" s="264"/>
      <c r="AJ3" s="260" t="s">
        <v>80</v>
      </c>
      <c r="AK3" s="259">
        <v>164</v>
      </c>
      <c r="AL3" s="259"/>
      <c r="AM3" s="260" t="s">
        <v>81</v>
      </c>
      <c r="AN3" s="259">
        <v>165</v>
      </c>
      <c r="AO3" s="259"/>
      <c r="AP3" s="260" t="s">
        <v>82</v>
      </c>
      <c r="AQ3" s="259">
        <v>166</v>
      </c>
      <c r="AR3" s="259"/>
      <c r="AS3" s="260" t="s">
        <v>83</v>
      </c>
      <c r="AT3" s="259">
        <v>167</v>
      </c>
      <c r="AU3" s="259"/>
      <c r="AV3" s="260" t="s">
        <v>84</v>
      </c>
      <c r="AW3" s="259">
        <v>168</v>
      </c>
      <c r="AX3" s="259"/>
      <c r="AY3" s="260" t="s">
        <v>85</v>
      </c>
      <c r="AZ3" s="259">
        <v>169</v>
      </c>
      <c r="BA3" s="259"/>
      <c r="BB3" s="260" t="s">
        <v>86</v>
      </c>
      <c r="BC3" s="259">
        <v>171</v>
      </c>
      <c r="BD3" s="259"/>
      <c r="BE3" s="260" t="s">
        <v>87</v>
      </c>
      <c r="BF3" s="259">
        <v>172</v>
      </c>
      <c r="BG3" s="259"/>
      <c r="BH3" s="260" t="s">
        <v>88</v>
      </c>
      <c r="BI3" s="259">
        <v>173</v>
      </c>
      <c r="BJ3" s="259"/>
      <c r="BK3" s="260" t="s">
        <v>89</v>
      </c>
      <c r="BL3" s="259">
        <v>174</v>
      </c>
      <c r="BM3" s="259"/>
      <c r="BN3" s="260" t="s">
        <v>90</v>
      </c>
      <c r="BO3" s="259">
        <v>175</v>
      </c>
      <c r="BP3" s="259"/>
      <c r="BQ3" s="260" t="s">
        <v>91</v>
      </c>
      <c r="BR3" s="259">
        <v>176</v>
      </c>
      <c r="BS3" s="259"/>
      <c r="BT3" s="260" t="s">
        <v>92</v>
      </c>
      <c r="BU3" s="261">
        <v>178</v>
      </c>
      <c r="BV3" s="261"/>
      <c r="BW3" s="260" t="s">
        <v>93</v>
      </c>
      <c r="BX3" s="262">
        <v>179</v>
      </c>
      <c r="BY3" s="262"/>
      <c r="BZ3" s="260" t="s">
        <v>94</v>
      </c>
      <c r="CA3" s="259">
        <v>180</v>
      </c>
      <c r="CB3" s="259"/>
      <c r="CC3" s="260" t="s">
        <v>95</v>
      </c>
      <c r="CD3" s="259">
        <v>181</v>
      </c>
      <c r="CE3" s="259"/>
      <c r="CF3" s="260" t="s">
        <v>96</v>
      </c>
      <c r="CG3" s="259">
        <v>182</v>
      </c>
      <c r="CH3" s="259"/>
    </row>
    <row r="4" spans="1:87" ht="15.75" customHeight="1" thickBot="1" x14ac:dyDescent="0.3">
      <c r="A4" s="271"/>
      <c r="B4" s="272"/>
      <c r="C4" s="273"/>
      <c r="D4" s="274"/>
      <c r="E4" s="275"/>
      <c r="F4" s="263"/>
      <c r="G4" s="125" t="s">
        <v>97</v>
      </c>
      <c r="H4" s="126" t="s">
        <v>98</v>
      </c>
      <c r="I4" s="276"/>
      <c r="J4" s="127" t="s">
        <v>97</v>
      </c>
      <c r="K4" s="128" t="s">
        <v>98</v>
      </c>
      <c r="L4" s="265"/>
      <c r="M4" s="129" t="s">
        <v>97</v>
      </c>
      <c r="N4" s="130" t="s">
        <v>98</v>
      </c>
      <c r="O4" s="265"/>
      <c r="P4" s="129" t="s">
        <v>97</v>
      </c>
      <c r="Q4" s="130" t="s">
        <v>98</v>
      </c>
      <c r="R4" s="268"/>
      <c r="S4" s="125" t="s">
        <v>97</v>
      </c>
      <c r="T4" s="126" t="s">
        <v>98</v>
      </c>
      <c r="U4" s="263"/>
      <c r="V4" s="125" t="s">
        <v>97</v>
      </c>
      <c r="W4" s="126" t="s">
        <v>98</v>
      </c>
      <c r="X4" s="263"/>
      <c r="Y4" s="125" t="s">
        <v>97</v>
      </c>
      <c r="Z4" s="126" t="s">
        <v>98</v>
      </c>
      <c r="AA4" s="263"/>
      <c r="AB4" s="125" t="s">
        <v>97</v>
      </c>
      <c r="AC4" s="131" t="s">
        <v>98</v>
      </c>
      <c r="AD4" s="263"/>
      <c r="AE4" s="132" t="s">
        <v>97</v>
      </c>
      <c r="AF4" s="126" t="s">
        <v>98</v>
      </c>
      <c r="AG4" s="263"/>
      <c r="AH4" s="132" t="s">
        <v>97</v>
      </c>
      <c r="AI4" s="126" t="s">
        <v>98</v>
      </c>
      <c r="AJ4" s="260"/>
      <c r="AK4" s="125" t="s">
        <v>97</v>
      </c>
      <c r="AL4" s="126" t="s">
        <v>98</v>
      </c>
      <c r="AM4" s="260"/>
      <c r="AN4" s="125" t="s">
        <v>97</v>
      </c>
      <c r="AO4" s="126" t="s">
        <v>98</v>
      </c>
      <c r="AP4" s="260"/>
      <c r="AQ4" s="125" t="s">
        <v>97</v>
      </c>
      <c r="AR4" s="126" t="s">
        <v>98</v>
      </c>
      <c r="AS4" s="260"/>
      <c r="AT4" s="125" t="s">
        <v>97</v>
      </c>
      <c r="AU4" s="126" t="s">
        <v>98</v>
      </c>
      <c r="AV4" s="260"/>
      <c r="AW4" s="125" t="s">
        <v>97</v>
      </c>
      <c r="AX4" s="126" t="s">
        <v>98</v>
      </c>
      <c r="AY4" s="260"/>
      <c r="AZ4" s="125" t="s">
        <v>97</v>
      </c>
      <c r="BA4" s="126" t="s">
        <v>98</v>
      </c>
      <c r="BB4" s="260"/>
      <c r="BC4" s="125" t="s">
        <v>97</v>
      </c>
      <c r="BD4" s="126" t="s">
        <v>98</v>
      </c>
      <c r="BE4" s="260"/>
      <c r="BF4" s="125" t="s">
        <v>97</v>
      </c>
      <c r="BG4" s="126" t="s">
        <v>98</v>
      </c>
      <c r="BH4" s="260"/>
      <c r="BI4" s="125" t="s">
        <v>97</v>
      </c>
      <c r="BJ4" s="126" t="s">
        <v>98</v>
      </c>
      <c r="BK4" s="260"/>
      <c r="BL4" s="125" t="s">
        <v>97</v>
      </c>
      <c r="BM4" s="126" t="s">
        <v>98</v>
      </c>
      <c r="BN4" s="260"/>
      <c r="BO4" s="125" t="s">
        <v>97</v>
      </c>
      <c r="BP4" s="126" t="s">
        <v>98</v>
      </c>
      <c r="BQ4" s="260"/>
      <c r="BR4" s="125" t="s">
        <v>97</v>
      </c>
      <c r="BS4" s="126" t="s">
        <v>98</v>
      </c>
      <c r="BT4" s="260"/>
      <c r="BU4" s="125" t="s">
        <v>97</v>
      </c>
      <c r="BV4" s="126" t="s">
        <v>98</v>
      </c>
      <c r="BW4" s="260"/>
      <c r="BX4" s="133" t="s">
        <v>97</v>
      </c>
      <c r="BY4" s="134" t="s">
        <v>98</v>
      </c>
      <c r="BZ4" s="260"/>
      <c r="CA4" s="125" t="s">
        <v>97</v>
      </c>
      <c r="CB4" s="126" t="s">
        <v>98</v>
      </c>
      <c r="CC4" s="260"/>
      <c r="CD4" s="125" t="s">
        <v>97</v>
      </c>
      <c r="CE4" s="126" t="s">
        <v>98</v>
      </c>
      <c r="CF4" s="260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54" t="s">
        <v>0</v>
      </c>
      <c r="B5" s="256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54"/>
      <c r="B6" s="257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54"/>
      <c r="B7" s="258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54"/>
      <c r="B8" s="257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54"/>
      <c r="B9" s="258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54"/>
      <c r="B10" s="257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54"/>
      <c r="B11" s="258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54"/>
      <c r="B12" s="257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54"/>
      <c r="B13" s="258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54"/>
      <c r="B14" s="257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54"/>
      <c r="B15" s="258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54"/>
      <c r="B16" s="257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54"/>
      <c r="B17" s="251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54"/>
      <c r="B18" s="252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54"/>
      <c r="B19" s="251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54"/>
      <c r="B20" s="252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54"/>
      <c r="B21" s="251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54"/>
      <c r="B22" s="252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54"/>
      <c r="B23" s="251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54"/>
      <c r="B24" s="252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54"/>
      <c r="B25" s="251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54"/>
      <c r="B26" s="252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54"/>
      <c r="B27" s="251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54"/>
      <c r="B28" s="252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54"/>
      <c r="B29" s="251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54"/>
      <c r="B30" s="252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54"/>
      <c r="B31" s="251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54"/>
      <c r="B32" s="252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54"/>
      <c r="B33" s="251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54"/>
      <c r="B34" s="252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54"/>
      <c r="B35" s="251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54"/>
      <c r="B36" s="252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54"/>
      <c r="B37" s="253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54"/>
      <c r="B38" s="253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54"/>
      <c r="B39" s="251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54"/>
      <c r="B40" s="252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54"/>
      <c r="B41" s="253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54"/>
      <c r="B42" s="253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54"/>
      <c r="B43" s="251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54"/>
      <c r="B44" s="252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54"/>
      <c r="B45" s="251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55"/>
      <c r="B46" s="252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46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14" t="s">
        <v>45</v>
      </c>
      <c r="B29" s="215"/>
      <c r="C29" s="216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58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11" t="s">
        <v>44</v>
      </c>
      <c r="B28" s="228"/>
      <c r="C28" s="229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8.75" x14ac:dyDescent="0.25">
      <c r="A3" s="221" t="s">
        <v>59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1" x14ac:dyDescent="0.25">
      <c r="A4" s="225" t="s">
        <v>1</v>
      </c>
      <c r="B4" s="225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26"/>
      <c r="O4" s="226"/>
      <c r="P4" s="226"/>
      <c r="Q4" s="226"/>
      <c r="R4" s="226"/>
      <c r="S4" s="226"/>
      <c r="T4" s="226"/>
      <c r="U4" s="226"/>
    </row>
    <row r="5" spans="1:21" x14ac:dyDescent="0.25">
      <c r="A5" s="225" t="s">
        <v>2</v>
      </c>
      <c r="B5" s="2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  <c r="U5" s="2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14" t="s">
        <v>45</v>
      </c>
      <c r="B29" s="215"/>
      <c r="C29" s="216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8"/>
      <c r="U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1" ht="15.75" thickBot="1" x14ac:dyDescent="0.3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1:21" ht="18.75" x14ac:dyDescent="0.25">
      <c r="A3" s="221" t="s">
        <v>61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1" x14ac:dyDescent="0.25">
      <c r="A4" s="225" t="s">
        <v>1</v>
      </c>
      <c r="B4" s="225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1" x14ac:dyDescent="0.25">
      <c r="A5" s="225" t="s">
        <v>2</v>
      </c>
      <c r="B5" s="2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0" t="s">
        <v>44</v>
      </c>
      <c r="B28" s="228"/>
      <c r="C28" s="213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14" t="s">
        <v>45</v>
      </c>
      <c r="B29" s="215"/>
      <c r="C29" s="216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62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11" t="s">
        <v>44</v>
      </c>
      <c r="B28" s="212"/>
      <c r="C28" s="213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14" t="s">
        <v>45</v>
      </c>
      <c r="B29" s="215"/>
      <c r="C29" s="216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0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ht="15.75" thickBot="1" x14ac:dyDescent="0.3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8.75" x14ac:dyDescent="0.25">
      <c r="A3" s="221" t="s">
        <v>104</v>
      </c>
      <c r="B3" s="222"/>
      <c r="C3" s="223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1:20" x14ac:dyDescent="0.25">
      <c r="A4" s="225" t="s">
        <v>1</v>
      </c>
      <c r="B4" s="225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26"/>
      <c r="O4" s="226"/>
      <c r="P4" s="226"/>
      <c r="Q4" s="226"/>
      <c r="R4" s="226"/>
      <c r="S4" s="226"/>
      <c r="T4" s="226"/>
    </row>
    <row r="5" spans="1:20" x14ac:dyDescent="0.25">
      <c r="A5" s="225" t="s">
        <v>2</v>
      </c>
      <c r="B5" s="225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26"/>
      <c r="O5" s="226"/>
      <c r="P5" s="226"/>
      <c r="Q5" s="226"/>
      <c r="R5" s="226"/>
      <c r="S5" s="226"/>
      <c r="T5" s="2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84" customFormat="1" ht="15.75" x14ac:dyDescent="0.25">
      <c r="A16" s="277">
        <v>10</v>
      </c>
      <c r="B16" s="53">
        <v>1908446143</v>
      </c>
      <c r="C16" s="53" t="s">
        <v>32</v>
      </c>
      <c r="D16" s="278">
        <v>7662</v>
      </c>
      <c r="E16" s="279">
        <v>50</v>
      </c>
      <c r="F16" s="279">
        <v>100</v>
      </c>
      <c r="G16" s="279"/>
      <c r="H16" s="279">
        <v>180</v>
      </c>
      <c r="I16" s="53"/>
      <c r="J16" s="53"/>
      <c r="K16" s="53"/>
      <c r="L16" s="53"/>
      <c r="M16" s="53">
        <f t="shared" si="0"/>
        <v>11282</v>
      </c>
      <c r="N16" s="280">
        <f t="shared" si="1"/>
        <v>11282</v>
      </c>
      <c r="O16" s="281">
        <f t="shared" si="2"/>
        <v>310.255</v>
      </c>
      <c r="P16" s="282"/>
      <c r="Q16" s="282">
        <v>100</v>
      </c>
      <c r="R16" s="280">
        <f t="shared" si="3"/>
        <v>10871.745000000001</v>
      </c>
      <c r="S16" s="281">
        <f t="shared" si="4"/>
        <v>107.179</v>
      </c>
      <c r="T16" s="283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84" customFormat="1" ht="15.75" x14ac:dyDescent="0.25">
      <c r="A22" s="277">
        <v>16</v>
      </c>
      <c r="B22" s="53">
        <v>1908446149</v>
      </c>
      <c r="C22" s="285" t="s">
        <v>38</v>
      </c>
      <c r="D22" s="278">
        <v>14214</v>
      </c>
      <c r="E22" s="279"/>
      <c r="F22" s="279"/>
      <c r="G22" s="53"/>
      <c r="H22" s="279"/>
      <c r="I22" s="53">
        <v>10</v>
      </c>
      <c r="J22" s="53"/>
      <c r="K22" s="53">
        <v>2</v>
      </c>
      <c r="L22" s="53"/>
      <c r="M22" s="53">
        <f t="shared" si="0"/>
        <v>14214</v>
      </c>
      <c r="N22" s="280">
        <f t="shared" si="1"/>
        <v>16488</v>
      </c>
      <c r="O22" s="281">
        <f t="shared" si="2"/>
        <v>390.88499999999999</v>
      </c>
      <c r="P22" s="282"/>
      <c r="Q22" s="282">
        <v>100</v>
      </c>
      <c r="R22" s="280">
        <f t="shared" si="3"/>
        <v>15997.115</v>
      </c>
      <c r="S22" s="281">
        <f t="shared" si="4"/>
        <v>135.03299999999999</v>
      </c>
      <c r="T22" s="283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11" t="s">
        <v>44</v>
      </c>
      <c r="B28" s="212"/>
      <c r="C28" s="213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14" t="s">
        <v>45</v>
      </c>
      <c r="B29" s="215"/>
      <c r="C29" s="216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17"/>
      <c r="N29" s="218"/>
      <c r="O29" s="218"/>
      <c r="P29" s="218"/>
      <c r="Q29" s="218"/>
      <c r="R29" s="218"/>
      <c r="S29" s="218"/>
      <c r="T29" s="2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2021-06-12T17:43:33Z</dcterms:modified>
</cp:coreProperties>
</file>