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1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O24" i="19" l="1"/>
  <c r="R24" i="19"/>
  <c r="R16" i="19"/>
  <c r="O20" i="19"/>
  <c r="R20" i="19"/>
  <c r="O8" i="19"/>
  <c r="R8" i="19"/>
  <c r="N28" i="19"/>
  <c r="O12" i="19"/>
  <c r="R12" i="19"/>
  <c r="N28" i="17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O28" i="16" l="1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<sst xmlns="http://schemas.openxmlformats.org/spreadsheetml/2006/main" count="1658" uniqueCount="113">
  <si>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</si>
  <si>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</si>
  <si>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</si>
  <si>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</si>
  <si>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</si>
  <si>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</si>
  <si>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</si>
  <si>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</si>
  <si>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</si>
  <si>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</si>
  <si>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</si>
  <si>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</si>
  <si>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</si>
  <si>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</si>
  <si>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</si>
  <si>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</si>
  <si>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</si>
  <si>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</si>
  <si>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</si>
  <si>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</si>
  <si>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</si>
  <si>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</si>
  <si>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</si>
  <si>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</si>
  <si>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</si>
  <si>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</si>
  <si>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</si>
  <si>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</si>
  <si>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</si>
  <si>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</si>
  <si>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</si>
  <si>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</si>
  <si>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</si>
  <si>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</si>
  <si>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</si>
  <si>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</si>
  <si>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</si>
  <si>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</si>
  <si>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</si>
  <si>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</si>
  <si>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</si>
  <si>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</si>
  <si>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</si>
  <si>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</si>
  <si>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</si>
  <si>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</si>
  <si>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</si>
  <si>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</si>
  <si>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</si>
  <si>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</si>
  <si>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</si>
  <si>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</si>
  <si>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</si>
  <si>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</si>
  <si>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</si>
  <si>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</si>
  <si>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</si>
  <si>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</si>
  <si>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</si>
  <si>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</si>
  <si>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</si>
  <si>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</si>
  <si>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</si>
  <si>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</si>
  <si>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</si>
  <si>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</si>
  <si>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</si>
  <si>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</si>
  <si>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</si>
  <si>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</si>
  <si>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</si>
  <si>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</si>
  <si>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</si>
  <si>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</si>
  <si>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</si>
  <si>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</si>
  <si>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</si>
  <si>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</si>
  <si>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</si>
  <si>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</si>
  <si>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</si>
  <si>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</si>
  <si>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</si>
  <si>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</si>
  <si>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</si>
  <si>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</si>
  <si>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</si>
  <si>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</si>
  <si>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</si>
  <si>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</si>
  <si>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</si>
  <si>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</si>
  <si>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</si>
  <si>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</si>
  <si>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</si>
  <si>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</si>
  <si>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</si>
  <si>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</si>
  <si>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</si>
  <si>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</si>
  <si>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</si>
  <si>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</si>
  <si>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</si>
  <si>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</si>
  <si>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</si>
  <si>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</si>
  <si>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</si>
  <si>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</si>
  <si>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</si>
  <si>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</si>
  <si>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</si>
  <si>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</si>
  <si>
    <t>Date:19.06.2021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</si>
</sst>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5" xfId="0" applyFont="1" applyFill="1" applyBorder="1" applyAlignment="1">
      <alignment horizontal="center" vertical="center" wrapText="1"/>
    </xf>
    <xf numFmtId="16" fontId="30" fillId="6" borderId="12" xfId="0" applyNumberFormat="1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 wrapText="1"/>
    </xf>
    <xf numFmtId="0" fontId="31" fillId="24" borderId="45" xfId="0" applyFont="1" applyFill="1" applyBorder="1" applyAlignment="1">
      <alignment horizontal="center" vertical="center" wrapText="1"/>
    </xf>
    <xf numFmtId="0" fontId="31" fillId="24" borderId="28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410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29" t="s">
        <v>0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5.75" customHeight="1" x14ac:dyDescent="0.25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1:21" ht="18.75" thickBot="1" x14ac:dyDescent="0.3">
      <c r="A4" s="236" t="s">
        <v>54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</row>
    <row r="5" spans="1:21" ht="18.75" x14ac:dyDescent="0.25">
      <c r="A5" s="230" t="s">
        <v>48</v>
      </c>
      <c r="B5" s="231"/>
      <c r="C5" s="232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</row>
    <row r="6" spans="1:21" x14ac:dyDescent="0.25">
      <c r="A6" s="234" t="s">
        <v>1</v>
      </c>
      <c r="B6" s="234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35"/>
      <c r="O6" s="235"/>
      <c r="P6" s="235"/>
      <c r="Q6" s="235"/>
      <c r="R6" s="235"/>
      <c r="S6" s="235"/>
      <c r="T6" s="235"/>
    </row>
    <row r="7" spans="1:21" x14ac:dyDescent="0.25">
      <c r="A7" s="234" t="s">
        <v>2</v>
      </c>
      <c r="B7" s="234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35"/>
      <c r="O7" s="235"/>
      <c r="P7" s="235"/>
      <c r="Q7" s="235"/>
      <c r="R7" s="235"/>
      <c r="S7" s="235"/>
      <c r="T7" s="235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20" t="s">
        <v>44</v>
      </c>
      <c r="B30" s="221"/>
      <c r="C30" s="222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23" t="s">
        <v>45</v>
      </c>
      <c r="B31" s="224"/>
      <c r="C31" s="225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26"/>
      <c r="N31" s="227"/>
      <c r="O31" s="227"/>
      <c r="P31" s="227"/>
      <c r="Q31" s="227"/>
      <c r="R31" s="227"/>
      <c r="S31" s="227"/>
      <c r="T31" s="228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09" priority="44" operator="equal">
      <formula>212030016606640</formula>
    </cfRule>
  </conditionalFormatting>
  <conditionalFormatting sqref="D31 E30:K31 E6 E8">
    <cfRule type="cellIs" dxfId="1408" priority="42" operator="equal">
      <formula>$E$6</formula>
    </cfRule>
    <cfRule type="cellIs" dxfId="1407" priority="43" operator="equal">
      <formula>2120</formula>
    </cfRule>
  </conditionalFormatting>
  <conditionalFormatting sqref="D31:E31 F30:F31 F6 F8">
    <cfRule type="cellIs" dxfId="1406" priority="40" operator="equal">
      <formula>$F$6</formula>
    </cfRule>
    <cfRule type="cellIs" dxfId="1405" priority="41" operator="equal">
      <formula>300</formula>
    </cfRule>
  </conditionalFormatting>
  <conditionalFormatting sqref="G30:G31 G6 G8">
    <cfRule type="cellIs" dxfId="1404" priority="38" operator="equal">
      <formula>$G$6</formula>
    </cfRule>
    <cfRule type="cellIs" dxfId="1403" priority="39" operator="equal">
      <formula>1660</formula>
    </cfRule>
  </conditionalFormatting>
  <conditionalFormatting sqref="H30:H31 H6 H8">
    <cfRule type="cellIs" dxfId="1402" priority="36" operator="equal">
      <formula>$H$6</formula>
    </cfRule>
    <cfRule type="cellIs" dxfId="1401" priority="37" operator="equal">
      <formula>6640</formula>
    </cfRule>
  </conditionalFormatting>
  <conditionalFormatting sqref="T8:T30">
    <cfRule type="cellIs" dxfId="1400" priority="35" operator="lessThan">
      <formula>0</formula>
    </cfRule>
  </conditionalFormatting>
  <conditionalFormatting sqref="T9:T29">
    <cfRule type="cellIs" dxfId="1399" priority="32" operator="lessThan">
      <formula>0</formula>
    </cfRule>
    <cfRule type="cellIs" dxfId="1398" priority="33" operator="lessThan">
      <formula>0</formula>
    </cfRule>
    <cfRule type="cellIs" dxfId="1397" priority="34" operator="lessThan">
      <formula>0</formula>
    </cfRule>
  </conditionalFormatting>
  <conditionalFormatting sqref="E30:K30 E6 E8">
    <cfRule type="cellIs" dxfId="1396" priority="31" operator="equal">
      <formula>$E$6</formula>
    </cfRule>
  </conditionalFormatting>
  <conditionalFormatting sqref="D30:D31 D6:K6 M6 D8">
    <cfRule type="cellIs" dxfId="1395" priority="30" operator="equal">
      <formula>$D$6</formula>
    </cfRule>
  </conditionalFormatting>
  <conditionalFormatting sqref="I30:I31 I6 I8">
    <cfRule type="cellIs" dxfId="1394" priority="29" operator="equal">
      <formula>$I$6</formula>
    </cfRule>
  </conditionalFormatting>
  <conditionalFormatting sqref="J30:J31 J6 J8">
    <cfRule type="cellIs" dxfId="1393" priority="28" operator="equal">
      <formula>$J$6</formula>
    </cfRule>
  </conditionalFormatting>
  <conditionalFormatting sqref="K30:K31 K6 K8">
    <cfRule type="cellIs" dxfId="1392" priority="27" operator="equal">
      <formula>$K$6</formula>
    </cfRule>
  </conditionalFormatting>
  <conditionalFormatting sqref="M6:M8 L8 L30:L31">
    <cfRule type="cellIs" dxfId="1391" priority="26" operator="equal">
      <formula>$L$6</formula>
    </cfRule>
  </conditionalFormatting>
  <conditionalFormatting sqref="T9:T30">
    <cfRule type="cellIs" dxfId="1390" priority="23" operator="lessThan">
      <formula>0</formula>
    </cfRule>
    <cfRule type="cellIs" dxfId="1389" priority="24" operator="lessThan">
      <formula>0</formula>
    </cfRule>
    <cfRule type="cellIs" dxfId="1388" priority="25" operator="lessThan">
      <formula>0</formula>
    </cfRule>
  </conditionalFormatting>
  <conditionalFormatting sqref="T8:T30">
    <cfRule type="cellIs" dxfId="1387" priority="21" operator="lessThan">
      <formula>0</formula>
    </cfRule>
  </conditionalFormatting>
  <conditionalFormatting sqref="T9:T29">
    <cfRule type="cellIs" dxfId="1386" priority="18" operator="lessThan">
      <formula>0</formula>
    </cfRule>
    <cfRule type="cellIs" dxfId="1385" priority="19" operator="lessThan">
      <formula>0</formula>
    </cfRule>
    <cfRule type="cellIs" dxfId="1384" priority="20" operator="lessThan">
      <formula>0</formula>
    </cfRule>
  </conditionalFormatting>
  <conditionalFormatting sqref="T9:T30">
    <cfRule type="cellIs" dxfId="1383" priority="15" operator="lessThan">
      <formula>0</formula>
    </cfRule>
    <cfRule type="cellIs" dxfId="1382" priority="16" operator="lessThan">
      <formula>0</formula>
    </cfRule>
    <cfRule type="cellIs" dxfId="1381" priority="17" operator="lessThan">
      <formula>0</formula>
    </cfRule>
  </conditionalFormatting>
  <conditionalFormatting sqref="L6">
    <cfRule type="cellIs" dxfId="1380" priority="13" operator="equal">
      <formula>$L$6</formula>
    </cfRule>
  </conditionalFormatting>
  <conditionalFormatting sqref="D9:S9">
    <cfRule type="cellIs" dxfId="1379" priority="12" operator="greaterThan">
      <formula>0</formula>
    </cfRule>
  </conditionalFormatting>
  <conditionalFormatting sqref="D11:S11">
    <cfRule type="cellIs" dxfId="1378" priority="11" operator="greaterThan">
      <formula>0</formula>
    </cfRule>
  </conditionalFormatting>
  <conditionalFormatting sqref="D13:S13 O14:O15">
    <cfRule type="cellIs" dxfId="1377" priority="10" operator="greaterThan">
      <formula>0</formula>
    </cfRule>
  </conditionalFormatting>
  <conditionalFormatting sqref="D15:N15 P15:S15">
    <cfRule type="cellIs" dxfId="1376" priority="9" operator="greaterThan">
      <formula>0</formula>
    </cfRule>
  </conditionalFormatting>
  <conditionalFormatting sqref="D17:S17">
    <cfRule type="cellIs" dxfId="1375" priority="8" operator="greaterThan">
      <formula>0</formula>
    </cfRule>
  </conditionalFormatting>
  <conditionalFormatting sqref="D19:S19">
    <cfRule type="cellIs" dxfId="1374" priority="7" operator="greaterThan">
      <formula>0</formula>
    </cfRule>
  </conditionalFormatting>
  <conditionalFormatting sqref="D21:S21">
    <cfRule type="cellIs" dxfId="1373" priority="6" operator="greaterThan">
      <formula>0</formula>
    </cfRule>
  </conditionalFormatting>
  <conditionalFormatting sqref="D23:S23">
    <cfRule type="cellIs" dxfId="1372" priority="5" operator="greaterThan">
      <formula>0</formula>
    </cfRule>
  </conditionalFormatting>
  <conditionalFormatting sqref="D25:S25">
    <cfRule type="cellIs" dxfId="1371" priority="4" operator="greaterThan">
      <formula>0</formula>
    </cfRule>
  </conditionalFormatting>
  <conditionalFormatting sqref="D27:S27">
    <cfRule type="cellIs" dxfId="1370" priority="3" operator="greaterThan">
      <formula>0</formula>
    </cfRule>
  </conditionalFormatting>
  <conditionalFormatting sqref="D29:S29">
    <cfRule type="cellIs" dxfId="1369" priority="2" operator="greaterThan">
      <formula>0</formula>
    </cfRule>
  </conditionalFormatting>
  <conditionalFormatting sqref="D7:L7">
    <cfRule type="cellIs" dxfId="136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L9" sqref="A9: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8.75" x14ac:dyDescent="0.25">
      <c r="A3" s="230" t="s">
        <v>105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'9'!D29</f>
        <v>477846</v>
      </c>
      <c r="E4" s="2">
        <f>'9'!E29</f>
        <v>2320</v>
      </c>
      <c r="F4" s="2">
        <f>'9'!F29</f>
        <v>6880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3" priority="43" operator="equal">
      <formula>212030016606640</formula>
    </cfRule>
  </conditionalFormatting>
  <conditionalFormatting sqref="D29 E4:E6 E28:K29">
    <cfRule type="cellIs" dxfId="1032" priority="41" operator="equal">
      <formula>$E$4</formula>
    </cfRule>
    <cfRule type="cellIs" dxfId="1031" priority="42" operator="equal">
      <formula>2120</formula>
    </cfRule>
  </conditionalFormatting>
  <conditionalFormatting sqref="D29:E29 F4:F6 F28:F29">
    <cfRule type="cellIs" dxfId="1030" priority="39" operator="equal">
      <formula>$F$4</formula>
    </cfRule>
    <cfRule type="cellIs" dxfId="1029" priority="40" operator="equal">
      <formula>300</formula>
    </cfRule>
  </conditionalFormatting>
  <conditionalFormatting sqref="G4:G6 G28:G29">
    <cfRule type="cellIs" dxfId="1028" priority="37" operator="equal">
      <formula>$G$4</formula>
    </cfRule>
    <cfRule type="cellIs" dxfId="1027" priority="38" operator="equal">
      <formula>1660</formula>
    </cfRule>
  </conditionalFormatting>
  <conditionalFormatting sqref="H4:H6 H28:H29">
    <cfRule type="cellIs" dxfId="1026" priority="35" operator="equal">
      <formula>$H$4</formula>
    </cfRule>
    <cfRule type="cellIs" dxfId="1025" priority="36" operator="equal">
      <formula>6640</formula>
    </cfRule>
  </conditionalFormatting>
  <conditionalFormatting sqref="T6:T28">
    <cfRule type="cellIs" dxfId="1024" priority="34" operator="lessThan">
      <formula>0</formula>
    </cfRule>
  </conditionalFormatting>
  <conditionalFormatting sqref="T7:T27">
    <cfRule type="cellIs" dxfId="1023" priority="31" operator="lessThan">
      <formula>0</formula>
    </cfRule>
    <cfRule type="cellIs" dxfId="1022" priority="32" operator="lessThan">
      <formula>0</formula>
    </cfRule>
    <cfRule type="cellIs" dxfId="1021" priority="33" operator="lessThan">
      <formula>0</formula>
    </cfRule>
  </conditionalFormatting>
  <conditionalFormatting sqref="E4:E6 E28:K28">
    <cfRule type="cellIs" dxfId="1020" priority="30" operator="equal">
      <formula>$E$4</formula>
    </cfRule>
  </conditionalFormatting>
  <conditionalFormatting sqref="D28:D29 D6 D4:M4">
    <cfRule type="cellIs" dxfId="1019" priority="29" operator="equal">
      <formula>$D$4</formula>
    </cfRule>
  </conditionalFormatting>
  <conditionalFormatting sqref="I4:I6 I28:I29">
    <cfRule type="cellIs" dxfId="1018" priority="28" operator="equal">
      <formula>$I$4</formula>
    </cfRule>
  </conditionalFormatting>
  <conditionalFormatting sqref="J4:J6 J28:J29">
    <cfRule type="cellIs" dxfId="1017" priority="27" operator="equal">
      <formula>$J$4</formula>
    </cfRule>
  </conditionalFormatting>
  <conditionalFormatting sqref="K4:K6 K28:K29">
    <cfRule type="cellIs" dxfId="1016" priority="26" operator="equal">
      <formula>$K$4</formula>
    </cfRule>
  </conditionalFormatting>
  <conditionalFormatting sqref="M4:M6">
    <cfRule type="cellIs" dxfId="1015" priority="25" operator="equal">
      <formula>$L$4</formula>
    </cfRule>
  </conditionalFormatting>
  <conditionalFormatting sqref="T7:T28">
    <cfRule type="cellIs" dxfId="1014" priority="22" operator="lessThan">
      <formula>0</formula>
    </cfRule>
    <cfRule type="cellIs" dxfId="1013" priority="23" operator="lessThan">
      <formula>0</formula>
    </cfRule>
    <cfRule type="cellIs" dxfId="1012" priority="24" operator="lessThan">
      <formula>0</formula>
    </cfRule>
  </conditionalFormatting>
  <conditionalFormatting sqref="D5:K5">
    <cfRule type="cellIs" dxfId="1011" priority="21" operator="greaterThan">
      <formula>0</formula>
    </cfRule>
  </conditionalFormatting>
  <conditionalFormatting sqref="T6:T28">
    <cfRule type="cellIs" dxfId="1010" priority="20" operator="lessThan">
      <formula>0</formula>
    </cfRule>
  </conditionalFormatting>
  <conditionalFormatting sqref="T7:T27">
    <cfRule type="cellIs" dxfId="1009" priority="17" operator="lessThan">
      <formula>0</formula>
    </cfRule>
    <cfRule type="cellIs" dxfId="1008" priority="18" operator="lessThan">
      <formula>0</formula>
    </cfRule>
    <cfRule type="cellIs" dxfId="1007" priority="19" operator="lessThan">
      <formula>0</formula>
    </cfRule>
  </conditionalFormatting>
  <conditionalFormatting sqref="T7:T28">
    <cfRule type="cellIs" dxfId="1006" priority="14" operator="lessThan">
      <formula>0</formula>
    </cfRule>
    <cfRule type="cellIs" dxfId="1005" priority="15" operator="lessThan">
      <formula>0</formula>
    </cfRule>
    <cfRule type="cellIs" dxfId="1004" priority="16" operator="lessThan">
      <formula>0</formula>
    </cfRule>
  </conditionalFormatting>
  <conditionalFormatting sqref="D5:K5">
    <cfRule type="cellIs" dxfId="1003" priority="13" operator="greaterThan">
      <formula>0</formula>
    </cfRule>
  </conditionalFormatting>
  <conditionalFormatting sqref="L4 L6 L28:L29">
    <cfRule type="cellIs" dxfId="1002" priority="12" operator="equal">
      <formula>$L$4</formula>
    </cfRule>
  </conditionalFormatting>
  <conditionalFormatting sqref="D7:S7">
    <cfRule type="cellIs" dxfId="1001" priority="11" operator="greaterThan">
      <formula>0</formula>
    </cfRule>
  </conditionalFormatting>
  <conditionalFormatting sqref="D9:S9">
    <cfRule type="cellIs" dxfId="1000" priority="10" operator="greaterThan">
      <formula>0</formula>
    </cfRule>
  </conditionalFormatting>
  <conditionalFormatting sqref="D11:S11">
    <cfRule type="cellIs" dxfId="999" priority="9" operator="greaterThan">
      <formula>0</formula>
    </cfRule>
  </conditionalFormatting>
  <conditionalFormatting sqref="D13:S13">
    <cfRule type="cellIs" dxfId="998" priority="8" operator="greaterThan">
      <formula>0</formula>
    </cfRule>
  </conditionalFormatting>
  <conditionalFormatting sqref="D15:S15">
    <cfRule type="cellIs" dxfId="997" priority="7" operator="greaterThan">
      <formula>0</formula>
    </cfRule>
  </conditionalFormatting>
  <conditionalFormatting sqref="D17:S17">
    <cfRule type="cellIs" dxfId="996" priority="6" operator="greaterThan">
      <formula>0</formula>
    </cfRule>
  </conditionalFormatting>
  <conditionalFormatting sqref="D19:S19">
    <cfRule type="cellIs" dxfId="995" priority="5" operator="greaterThan">
      <formula>0</formula>
    </cfRule>
  </conditionalFormatting>
  <conditionalFormatting sqref="D21:S21">
    <cfRule type="cellIs" dxfId="994" priority="4" operator="greaterThan">
      <formula>0</formula>
    </cfRule>
  </conditionalFormatting>
  <conditionalFormatting sqref="D23:S23">
    <cfRule type="cellIs" dxfId="993" priority="3" operator="greaterThan">
      <formula>0</formula>
    </cfRule>
  </conditionalFormatting>
  <conditionalFormatting sqref="D25:S25">
    <cfRule type="cellIs" dxfId="992" priority="2" operator="greaterThan">
      <formula>0</formula>
    </cfRule>
  </conditionalFormatting>
  <conditionalFormatting sqref="D27:S27">
    <cfRule type="cellIs" dxfId="99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'10'!D29</f>
        <v>563247</v>
      </c>
      <c r="E4" s="2">
        <f>'10'!E29</f>
        <v>2190</v>
      </c>
      <c r="F4" s="2">
        <f>'10'!F29</f>
        <v>6620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563247</v>
      </c>
      <c r="E29" s="48">
        <f t="shared" ref="E29:L29" si="8">E4+E5-E28</f>
        <v>2190</v>
      </c>
      <c r="F29" s="48">
        <f t="shared" si="8"/>
        <v>6620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0" priority="43" operator="equal">
      <formula>212030016606640</formula>
    </cfRule>
  </conditionalFormatting>
  <conditionalFormatting sqref="D29 E4:E6 E28:K29">
    <cfRule type="cellIs" dxfId="989" priority="41" operator="equal">
      <formula>$E$4</formula>
    </cfRule>
    <cfRule type="cellIs" dxfId="988" priority="42" operator="equal">
      <formula>2120</formula>
    </cfRule>
  </conditionalFormatting>
  <conditionalFormatting sqref="D29:E29 F4:F6 F28:F29">
    <cfRule type="cellIs" dxfId="987" priority="39" operator="equal">
      <formula>$F$4</formula>
    </cfRule>
    <cfRule type="cellIs" dxfId="986" priority="40" operator="equal">
      <formula>300</formula>
    </cfRule>
  </conditionalFormatting>
  <conditionalFormatting sqref="G4:G6 G28:G29">
    <cfRule type="cellIs" dxfId="985" priority="37" operator="equal">
      <formula>$G$4</formula>
    </cfRule>
    <cfRule type="cellIs" dxfId="984" priority="38" operator="equal">
      <formula>1660</formula>
    </cfRule>
  </conditionalFormatting>
  <conditionalFormatting sqref="H4:H6 H28:H29">
    <cfRule type="cellIs" dxfId="983" priority="35" operator="equal">
      <formula>$H$4</formula>
    </cfRule>
    <cfRule type="cellIs" dxfId="982" priority="36" operator="equal">
      <formula>6640</formula>
    </cfRule>
  </conditionalFormatting>
  <conditionalFormatting sqref="T6:T28">
    <cfRule type="cellIs" dxfId="981" priority="34" operator="lessThan">
      <formula>0</formula>
    </cfRule>
  </conditionalFormatting>
  <conditionalFormatting sqref="T7:T27">
    <cfRule type="cellIs" dxfId="980" priority="31" operator="lessThan">
      <formula>0</formula>
    </cfRule>
    <cfRule type="cellIs" dxfId="979" priority="32" operator="lessThan">
      <formula>0</formula>
    </cfRule>
    <cfRule type="cellIs" dxfId="978" priority="33" operator="lessThan">
      <formula>0</formula>
    </cfRule>
  </conditionalFormatting>
  <conditionalFormatting sqref="E4:E6 E28:K28">
    <cfRule type="cellIs" dxfId="977" priority="30" operator="equal">
      <formula>$E$4</formula>
    </cfRule>
  </conditionalFormatting>
  <conditionalFormatting sqref="D28:D29 D6 D4:M4">
    <cfRule type="cellIs" dxfId="976" priority="29" operator="equal">
      <formula>$D$4</formula>
    </cfRule>
  </conditionalFormatting>
  <conditionalFormatting sqref="I4:I6 I28:I29">
    <cfRule type="cellIs" dxfId="975" priority="28" operator="equal">
      <formula>$I$4</formula>
    </cfRule>
  </conditionalFormatting>
  <conditionalFormatting sqref="J4:J6 J28:J29">
    <cfRule type="cellIs" dxfId="974" priority="27" operator="equal">
      <formula>$J$4</formula>
    </cfRule>
  </conditionalFormatting>
  <conditionalFormatting sqref="K4:K6 K28:K29">
    <cfRule type="cellIs" dxfId="973" priority="26" operator="equal">
      <formula>$K$4</formula>
    </cfRule>
  </conditionalFormatting>
  <conditionalFormatting sqref="M4:M6">
    <cfRule type="cellIs" dxfId="972" priority="25" operator="equal">
      <formula>$L$4</formula>
    </cfRule>
  </conditionalFormatting>
  <conditionalFormatting sqref="T7:T28">
    <cfRule type="cellIs" dxfId="971" priority="22" operator="lessThan">
      <formula>0</formula>
    </cfRule>
    <cfRule type="cellIs" dxfId="970" priority="23" operator="lessThan">
      <formula>0</formula>
    </cfRule>
    <cfRule type="cellIs" dxfId="969" priority="24" operator="lessThan">
      <formula>0</formula>
    </cfRule>
  </conditionalFormatting>
  <conditionalFormatting sqref="D5:K5">
    <cfRule type="cellIs" dxfId="968" priority="21" operator="greaterThan">
      <formula>0</formula>
    </cfRule>
  </conditionalFormatting>
  <conditionalFormatting sqref="T6:T28">
    <cfRule type="cellIs" dxfId="967" priority="20" operator="lessThan">
      <formula>0</formula>
    </cfRule>
  </conditionalFormatting>
  <conditionalFormatting sqref="T7:T27">
    <cfRule type="cellIs" dxfId="966" priority="17" operator="lessThan">
      <formula>0</formula>
    </cfRule>
    <cfRule type="cellIs" dxfId="965" priority="18" operator="lessThan">
      <formula>0</formula>
    </cfRule>
    <cfRule type="cellIs" dxfId="964" priority="19" operator="lessThan">
      <formula>0</formula>
    </cfRule>
  </conditionalFormatting>
  <conditionalFormatting sqref="T7:T28">
    <cfRule type="cellIs" dxfId="963" priority="14" operator="lessThan">
      <formula>0</formula>
    </cfRule>
    <cfRule type="cellIs" dxfId="962" priority="15" operator="lessThan">
      <formula>0</formula>
    </cfRule>
    <cfRule type="cellIs" dxfId="961" priority="16" operator="lessThan">
      <formula>0</formula>
    </cfRule>
  </conditionalFormatting>
  <conditionalFormatting sqref="D5:K5">
    <cfRule type="cellIs" dxfId="960" priority="13" operator="greaterThan">
      <formula>0</formula>
    </cfRule>
  </conditionalFormatting>
  <conditionalFormatting sqref="L4 L6 L28:L29">
    <cfRule type="cellIs" dxfId="959" priority="12" operator="equal">
      <formula>$L$4</formula>
    </cfRule>
  </conditionalFormatting>
  <conditionalFormatting sqref="D7:S7">
    <cfRule type="cellIs" dxfId="958" priority="11" operator="greaterThan">
      <formula>0</formula>
    </cfRule>
  </conditionalFormatting>
  <conditionalFormatting sqref="D9:S9">
    <cfRule type="cellIs" dxfId="957" priority="10" operator="greaterThan">
      <formula>0</formula>
    </cfRule>
  </conditionalFormatting>
  <conditionalFormatting sqref="D11:S11">
    <cfRule type="cellIs" dxfId="956" priority="9" operator="greaterThan">
      <formula>0</formula>
    </cfRule>
  </conditionalFormatting>
  <conditionalFormatting sqref="D13:S13">
    <cfRule type="cellIs" dxfId="955" priority="8" operator="greaterThan">
      <formula>0</formula>
    </cfRule>
  </conditionalFormatting>
  <conditionalFormatting sqref="D15:S15">
    <cfRule type="cellIs" dxfId="954" priority="7" operator="greaterThan">
      <formula>0</formula>
    </cfRule>
  </conditionalFormatting>
  <conditionalFormatting sqref="D17:S17">
    <cfRule type="cellIs" dxfId="953" priority="6" operator="greaterThan">
      <formula>0</formula>
    </cfRule>
  </conditionalFormatting>
  <conditionalFormatting sqref="D19:S19">
    <cfRule type="cellIs" dxfId="952" priority="5" operator="greaterThan">
      <formula>0</formula>
    </cfRule>
  </conditionalFormatting>
  <conditionalFormatting sqref="D21:S21">
    <cfRule type="cellIs" dxfId="951" priority="4" operator="greaterThan">
      <formula>0</formula>
    </cfRule>
  </conditionalFormatting>
  <conditionalFormatting sqref="D23:S23">
    <cfRule type="cellIs" dxfId="950" priority="3" operator="greaterThan">
      <formula>0</formula>
    </cfRule>
  </conditionalFormatting>
  <conditionalFormatting sqref="D25:S25">
    <cfRule type="cellIs" dxfId="949" priority="2" operator="greaterThan">
      <formula>0</formula>
    </cfRule>
  </conditionalFormatting>
  <conditionalFormatting sqref="D27:S27">
    <cfRule type="cellIs" dxfId="94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1" ht="18.75" x14ac:dyDescent="0.25">
      <c r="A3" s="230" t="s">
        <v>106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'11'!D29</f>
        <v>563247</v>
      </c>
      <c r="E4" s="2">
        <f>'11'!E29</f>
        <v>2190</v>
      </c>
      <c r="F4" s="2">
        <f>'11'!F29</f>
        <v>6620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23" t="s">
        <v>45</v>
      </c>
      <c r="B29" s="224"/>
      <c r="C29" s="225"/>
      <c r="D29" s="48">
        <f>D4+D5-D28</f>
        <v>344801</v>
      </c>
      <c r="E29" s="48">
        <f t="shared" ref="E29:L29" si="8">E4+E5-E28</f>
        <v>1315</v>
      </c>
      <c r="F29" s="48">
        <f t="shared" si="8"/>
        <v>4940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7" priority="43" operator="equal">
      <formula>212030016606640</formula>
    </cfRule>
  </conditionalFormatting>
  <conditionalFormatting sqref="D29 E4:E6 E28:K29">
    <cfRule type="cellIs" dxfId="946" priority="41" operator="equal">
      <formula>$E$4</formula>
    </cfRule>
    <cfRule type="cellIs" dxfId="945" priority="42" operator="equal">
      <formula>2120</formula>
    </cfRule>
  </conditionalFormatting>
  <conditionalFormatting sqref="D29:E29 F4:F6 F28:F29">
    <cfRule type="cellIs" dxfId="944" priority="39" operator="equal">
      <formula>$F$4</formula>
    </cfRule>
    <cfRule type="cellIs" dxfId="943" priority="40" operator="equal">
      <formula>300</formula>
    </cfRule>
  </conditionalFormatting>
  <conditionalFormatting sqref="G4:G6 G28:G29">
    <cfRule type="cellIs" dxfId="942" priority="37" operator="equal">
      <formula>$G$4</formula>
    </cfRule>
    <cfRule type="cellIs" dxfId="941" priority="38" operator="equal">
      <formula>1660</formula>
    </cfRule>
  </conditionalFormatting>
  <conditionalFormatting sqref="H4:H6 H28:H29">
    <cfRule type="cellIs" dxfId="940" priority="35" operator="equal">
      <formula>$H$4</formula>
    </cfRule>
    <cfRule type="cellIs" dxfId="939" priority="36" operator="equal">
      <formula>6640</formula>
    </cfRule>
  </conditionalFormatting>
  <conditionalFormatting sqref="T6:T28">
    <cfRule type="cellIs" dxfId="938" priority="34" operator="lessThan">
      <formula>0</formula>
    </cfRule>
  </conditionalFormatting>
  <conditionalFormatting sqref="T7:T27">
    <cfRule type="cellIs" dxfId="937" priority="31" operator="lessThan">
      <formula>0</formula>
    </cfRule>
    <cfRule type="cellIs" dxfId="936" priority="32" operator="lessThan">
      <formula>0</formula>
    </cfRule>
    <cfRule type="cellIs" dxfId="935" priority="33" operator="lessThan">
      <formula>0</formula>
    </cfRule>
  </conditionalFormatting>
  <conditionalFormatting sqref="E4:E6 E28:K28">
    <cfRule type="cellIs" dxfId="934" priority="30" operator="equal">
      <formula>$E$4</formula>
    </cfRule>
  </conditionalFormatting>
  <conditionalFormatting sqref="D28:D29 D6 D4:M4">
    <cfRule type="cellIs" dxfId="933" priority="29" operator="equal">
      <formula>$D$4</formula>
    </cfRule>
  </conditionalFormatting>
  <conditionalFormatting sqref="I4:I6 I28:I29">
    <cfRule type="cellIs" dxfId="932" priority="28" operator="equal">
      <formula>$I$4</formula>
    </cfRule>
  </conditionalFormatting>
  <conditionalFormatting sqref="J4:J6 J28:J29">
    <cfRule type="cellIs" dxfId="931" priority="27" operator="equal">
      <formula>$J$4</formula>
    </cfRule>
  </conditionalFormatting>
  <conditionalFormatting sqref="K4:K6 K28:K29">
    <cfRule type="cellIs" dxfId="930" priority="26" operator="equal">
      <formula>$K$4</formula>
    </cfRule>
  </conditionalFormatting>
  <conditionalFormatting sqref="M4:M6">
    <cfRule type="cellIs" dxfId="929" priority="25" operator="equal">
      <formula>$L$4</formula>
    </cfRule>
  </conditionalFormatting>
  <conditionalFormatting sqref="T7:T28">
    <cfRule type="cellIs" dxfId="928" priority="22" operator="lessThan">
      <formula>0</formula>
    </cfRule>
    <cfRule type="cellIs" dxfId="927" priority="23" operator="lessThan">
      <formula>0</formula>
    </cfRule>
    <cfRule type="cellIs" dxfId="926" priority="24" operator="lessThan">
      <formula>0</formula>
    </cfRule>
  </conditionalFormatting>
  <conditionalFormatting sqref="D5:K5">
    <cfRule type="cellIs" dxfId="925" priority="21" operator="greaterThan">
      <formula>0</formula>
    </cfRule>
  </conditionalFormatting>
  <conditionalFormatting sqref="T6:T28">
    <cfRule type="cellIs" dxfId="924" priority="20" operator="lessThan">
      <formula>0</formula>
    </cfRule>
  </conditionalFormatting>
  <conditionalFormatting sqref="T7:T27">
    <cfRule type="cellIs" dxfId="923" priority="17" operator="lessThan">
      <formula>0</formula>
    </cfRule>
    <cfRule type="cellIs" dxfId="922" priority="18" operator="lessThan">
      <formula>0</formula>
    </cfRule>
    <cfRule type="cellIs" dxfId="921" priority="19" operator="lessThan">
      <formula>0</formula>
    </cfRule>
  </conditionalFormatting>
  <conditionalFormatting sqref="T7:T28">
    <cfRule type="cellIs" dxfId="920" priority="14" operator="lessThan">
      <formula>0</formula>
    </cfRule>
    <cfRule type="cellIs" dxfId="919" priority="15" operator="lessThan">
      <formula>0</formula>
    </cfRule>
    <cfRule type="cellIs" dxfId="918" priority="16" operator="lessThan">
      <formula>0</formula>
    </cfRule>
  </conditionalFormatting>
  <conditionalFormatting sqref="D5:K5">
    <cfRule type="cellIs" dxfId="917" priority="13" operator="greaterThan">
      <formula>0</formula>
    </cfRule>
  </conditionalFormatting>
  <conditionalFormatting sqref="L4 L6 L28:L29">
    <cfRule type="cellIs" dxfId="916" priority="12" operator="equal">
      <formula>$L$4</formula>
    </cfRule>
  </conditionalFormatting>
  <conditionalFormatting sqref="D7:S7">
    <cfRule type="cellIs" dxfId="915" priority="11" operator="greaterThan">
      <formula>0</formula>
    </cfRule>
  </conditionalFormatting>
  <conditionalFormatting sqref="D9:S9">
    <cfRule type="cellIs" dxfId="914" priority="10" operator="greaterThan">
      <formula>0</formula>
    </cfRule>
  </conditionalFormatting>
  <conditionalFormatting sqref="D11:S11">
    <cfRule type="cellIs" dxfId="913" priority="9" operator="greaterThan">
      <formula>0</formula>
    </cfRule>
  </conditionalFormatting>
  <conditionalFormatting sqref="D13:S13">
    <cfRule type="cellIs" dxfId="912" priority="8" operator="greaterThan">
      <formula>0</formula>
    </cfRule>
  </conditionalFormatting>
  <conditionalFormatting sqref="D15:S15">
    <cfRule type="cellIs" dxfId="911" priority="7" operator="greaterThan">
      <formula>0</formula>
    </cfRule>
  </conditionalFormatting>
  <conditionalFormatting sqref="D17:S17">
    <cfRule type="cellIs" dxfId="910" priority="6" operator="greaterThan">
      <formula>0</formula>
    </cfRule>
  </conditionalFormatting>
  <conditionalFormatting sqref="D19:S19">
    <cfRule type="cellIs" dxfId="909" priority="5" operator="greaterThan">
      <formula>0</formula>
    </cfRule>
  </conditionalFormatting>
  <conditionalFormatting sqref="D21:S21">
    <cfRule type="cellIs" dxfId="908" priority="4" operator="greaterThan">
      <formula>0</formula>
    </cfRule>
  </conditionalFormatting>
  <conditionalFormatting sqref="D23:S23">
    <cfRule type="cellIs" dxfId="907" priority="3" operator="greaterThan">
      <formula>0</formula>
    </cfRule>
  </conditionalFormatting>
  <conditionalFormatting sqref="D25:S25">
    <cfRule type="cellIs" dxfId="906" priority="2" operator="greaterThan">
      <formula>0</formula>
    </cfRule>
  </conditionalFormatting>
  <conditionalFormatting sqref="D27:S27">
    <cfRule type="cellIs" dxfId="90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'12'!D29</f>
        <v>344801</v>
      </c>
      <c r="E4" s="2">
        <f>'12'!E29</f>
        <v>1315</v>
      </c>
      <c r="F4" s="2">
        <f>'12'!F29</f>
        <v>4940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667539</v>
      </c>
      <c r="E29" s="48">
        <f t="shared" ref="E29:L29" si="8">E4+E5-E28</f>
        <v>1225</v>
      </c>
      <c r="F29" s="48">
        <f t="shared" si="8"/>
        <v>4850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4" priority="43" operator="equal">
      <formula>212030016606640</formula>
    </cfRule>
  </conditionalFormatting>
  <conditionalFormatting sqref="D29 E4:E6 E28:K29">
    <cfRule type="cellIs" dxfId="903" priority="41" operator="equal">
      <formula>$E$4</formula>
    </cfRule>
    <cfRule type="cellIs" dxfId="902" priority="42" operator="equal">
      <formula>2120</formula>
    </cfRule>
  </conditionalFormatting>
  <conditionalFormatting sqref="D29:E29 F4:F6 F28:F29">
    <cfRule type="cellIs" dxfId="901" priority="39" operator="equal">
      <formula>$F$4</formula>
    </cfRule>
    <cfRule type="cellIs" dxfId="900" priority="40" operator="equal">
      <formula>300</formula>
    </cfRule>
  </conditionalFormatting>
  <conditionalFormatting sqref="G4:G6 G28:G29">
    <cfRule type="cellIs" dxfId="899" priority="37" operator="equal">
      <formula>$G$4</formula>
    </cfRule>
    <cfRule type="cellIs" dxfId="898" priority="38" operator="equal">
      <formula>1660</formula>
    </cfRule>
  </conditionalFormatting>
  <conditionalFormatting sqref="H4:H6 H28:H29">
    <cfRule type="cellIs" dxfId="897" priority="35" operator="equal">
      <formula>$H$4</formula>
    </cfRule>
    <cfRule type="cellIs" dxfId="896" priority="36" operator="equal">
      <formula>6640</formula>
    </cfRule>
  </conditionalFormatting>
  <conditionalFormatting sqref="T6:T28">
    <cfRule type="cellIs" dxfId="895" priority="34" operator="lessThan">
      <formula>0</formula>
    </cfRule>
  </conditionalFormatting>
  <conditionalFormatting sqref="T7:T27">
    <cfRule type="cellIs" dxfId="894" priority="31" operator="lessThan">
      <formula>0</formula>
    </cfRule>
    <cfRule type="cellIs" dxfId="893" priority="32" operator="lessThan">
      <formula>0</formula>
    </cfRule>
    <cfRule type="cellIs" dxfId="892" priority="33" operator="lessThan">
      <formula>0</formula>
    </cfRule>
  </conditionalFormatting>
  <conditionalFormatting sqref="E4:E6 E28:K28">
    <cfRule type="cellIs" dxfId="891" priority="30" operator="equal">
      <formula>$E$4</formula>
    </cfRule>
  </conditionalFormatting>
  <conditionalFormatting sqref="D28:D29 D6 D4:M4">
    <cfRule type="cellIs" dxfId="890" priority="29" operator="equal">
      <formula>$D$4</formula>
    </cfRule>
  </conditionalFormatting>
  <conditionalFormatting sqref="I4:I6 I28:I29">
    <cfRule type="cellIs" dxfId="889" priority="28" operator="equal">
      <formula>$I$4</formula>
    </cfRule>
  </conditionalFormatting>
  <conditionalFormatting sqref="J4:J6 J28:J29">
    <cfRule type="cellIs" dxfId="888" priority="27" operator="equal">
      <formula>$J$4</formula>
    </cfRule>
  </conditionalFormatting>
  <conditionalFormatting sqref="K4:K6 K28:K29">
    <cfRule type="cellIs" dxfId="887" priority="26" operator="equal">
      <formula>$K$4</formula>
    </cfRule>
  </conditionalFormatting>
  <conditionalFormatting sqref="M4:M6">
    <cfRule type="cellIs" dxfId="886" priority="25" operator="equal">
      <formula>$L$4</formula>
    </cfRule>
  </conditionalFormatting>
  <conditionalFormatting sqref="T7:T28">
    <cfRule type="cellIs" dxfId="885" priority="22" operator="lessThan">
      <formula>0</formula>
    </cfRule>
    <cfRule type="cellIs" dxfId="884" priority="23" operator="lessThan">
      <formula>0</formula>
    </cfRule>
    <cfRule type="cellIs" dxfId="883" priority="24" operator="lessThan">
      <formula>0</formula>
    </cfRule>
  </conditionalFormatting>
  <conditionalFormatting sqref="D5:K5">
    <cfRule type="cellIs" dxfId="882" priority="21" operator="greaterThan">
      <formula>0</formula>
    </cfRule>
  </conditionalFormatting>
  <conditionalFormatting sqref="T6:T28">
    <cfRule type="cellIs" dxfId="881" priority="20" operator="lessThan">
      <formula>0</formula>
    </cfRule>
  </conditionalFormatting>
  <conditionalFormatting sqref="T7:T27">
    <cfRule type="cellIs" dxfId="880" priority="17" operator="lessThan">
      <formula>0</formula>
    </cfRule>
    <cfRule type="cellIs" dxfId="879" priority="18" operator="lessThan">
      <formula>0</formula>
    </cfRule>
    <cfRule type="cellIs" dxfId="878" priority="19" operator="lessThan">
      <formula>0</formula>
    </cfRule>
  </conditionalFormatting>
  <conditionalFormatting sqref="T7:T28">
    <cfRule type="cellIs" dxfId="877" priority="14" operator="lessThan">
      <formula>0</formula>
    </cfRule>
    <cfRule type="cellIs" dxfId="876" priority="15" operator="lessThan">
      <formula>0</formula>
    </cfRule>
    <cfRule type="cellIs" dxfId="875" priority="16" operator="lessThan">
      <formula>0</formula>
    </cfRule>
  </conditionalFormatting>
  <conditionalFormatting sqref="D5:K5">
    <cfRule type="cellIs" dxfId="874" priority="13" operator="greaterThan">
      <formula>0</formula>
    </cfRule>
  </conditionalFormatting>
  <conditionalFormatting sqref="L4 L6 L28:L29">
    <cfRule type="cellIs" dxfId="873" priority="12" operator="equal">
      <formula>$L$4</formula>
    </cfRule>
  </conditionalFormatting>
  <conditionalFormatting sqref="D7:S7">
    <cfRule type="cellIs" dxfId="872" priority="11" operator="greaterThan">
      <formula>0</formula>
    </cfRule>
  </conditionalFormatting>
  <conditionalFormatting sqref="D9:S9">
    <cfRule type="cellIs" dxfId="871" priority="10" operator="greaterThan">
      <formula>0</formula>
    </cfRule>
  </conditionalFormatting>
  <conditionalFormatting sqref="D11:S11">
    <cfRule type="cellIs" dxfId="870" priority="9" operator="greaterThan">
      <formula>0</formula>
    </cfRule>
  </conditionalFormatting>
  <conditionalFormatting sqref="D13:S13">
    <cfRule type="cellIs" dxfId="869" priority="8" operator="greaterThan">
      <formula>0</formula>
    </cfRule>
  </conditionalFormatting>
  <conditionalFormatting sqref="D15:S15">
    <cfRule type="cellIs" dxfId="868" priority="7" operator="greaterThan">
      <formula>0</formula>
    </cfRule>
  </conditionalFormatting>
  <conditionalFormatting sqref="D17:S17">
    <cfRule type="cellIs" dxfId="867" priority="6" operator="greaterThan">
      <formula>0</formula>
    </cfRule>
  </conditionalFormatting>
  <conditionalFormatting sqref="D19:S19">
    <cfRule type="cellIs" dxfId="866" priority="5" operator="greaterThan">
      <formula>0</formula>
    </cfRule>
  </conditionalFormatting>
  <conditionalFormatting sqref="D21:S21">
    <cfRule type="cellIs" dxfId="865" priority="4" operator="greaterThan">
      <formula>0</formula>
    </cfRule>
  </conditionalFormatting>
  <conditionalFormatting sqref="D23:S23">
    <cfRule type="cellIs" dxfId="864" priority="3" operator="greaterThan">
      <formula>0</formula>
    </cfRule>
  </conditionalFormatting>
  <conditionalFormatting sqref="D25:S25">
    <cfRule type="cellIs" dxfId="863" priority="2" operator="greaterThan">
      <formula>0</formula>
    </cfRule>
  </conditionalFormatting>
  <conditionalFormatting sqref="D27:S27">
    <cfRule type="cellIs" dxfId="86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1" sqref="R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'13'!D29</f>
        <v>667539</v>
      </c>
      <c r="E4" s="2">
        <f>'13'!E29</f>
        <v>1225</v>
      </c>
      <c r="F4" s="2">
        <f>'13'!F29</f>
        <v>4850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450719</v>
      </c>
      <c r="E29" s="48">
        <f t="shared" ref="E29:L29" si="8">E4+E5-E28</f>
        <v>1195</v>
      </c>
      <c r="F29" s="48">
        <f t="shared" si="8"/>
        <v>4800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1" priority="43" operator="equal">
      <formula>212030016606640</formula>
    </cfRule>
  </conditionalFormatting>
  <conditionalFormatting sqref="D29 E4:E6 E28:K29">
    <cfRule type="cellIs" dxfId="860" priority="41" operator="equal">
      <formula>$E$4</formula>
    </cfRule>
    <cfRule type="cellIs" dxfId="859" priority="42" operator="equal">
      <formula>2120</formula>
    </cfRule>
  </conditionalFormatting>
  <conditionalFormatting sqref="D29:E29 F4:F6 F28:F29">
    <cfRule type="cellIs" dxfId="858" priority="39" operator="equal">
      <formula>$F$4</formula>
    </cfRule>
    <cfRule type="cellIs" dxfId="857" priority="40" operator="equal">
      <formula>300</formula>
    </cfRule>
  </conditionalFormatting>
  <conditionalFormatting sqref="G4:G6 G28:G29">
    <cfRule type="cellIs" dxfId="856" priority="37" operator="equal">
      <formula>$G$4</formula>
    </cfRule>
    <cfRule type="cellIs" dxfId="855" priority="38" operator="equal">
      <formula>1660</formula>
    </cfRule>
  </conditionalFormatting>
  <conditionalFormatting sqref="H4:H6 H28:H29">
    <cfRule type="cellIs" dxfId="854" priority="35" operator="equal">
      <formula>$H$4</formula>
    </cfRule>
    <cfRule type="cellIs" dxfId="853" priority="36" operator="equal">
      <formula>6640</formula>
    </cfRule>
  </conditionalFormatting>
  <conditionalFormatting sqref="T6:T28">
    <cfRule type="cellIs" dxfId="852" priority="34" operator="lessThan">
      <formula>0</formula>
    </cfRule>
  </conditionalFormatting>
  <conditionalFormatting sqref="T7:T27">
    <cfRule type="cellIs" dxfId="851" priority="31" operator="lessThan">
      <formula>0</formula>
    </cfRule>
    <cfRule type="cellIs" dxfId="850" priority="32" operator="lessThan">
      <formula>0</formula>
    </cfRule>
    <cfRule type="cellIs" dxfId="849" priority="33" operator="lessThan">
      <formula>0</formula>
    </cfRule>
  </conditionalFormatting>
  <conditionalFormatting sqref="E4:E6 E28:K28">
    <cfRule type="cellIs" dxfId="848" priority="30" operator="equal">
      <formula>$E$4</formula>
    </cfRule>
  </conditionalFormatting>
  <conditionalFormatting sqref="D28:D29 D6 D4:M4">
    <cfRule type="cellIs" dxfId="847" priority="29" operator="equal">
      <formula>$D$4</formula>
    </cfRule>
  </conditionalFormatting>
  <conditionalFormatting sqref="I4:I6 I28:I29">
    <cfRule type="cellIs" dxfId="846" priority="28" operator="equal">
      <formula>$I$4</formula>
    </cfRule>
  </conditionalFormatting>
  <conditionalFormatting sqref="J4:J6 J28:J29">
    <cfRule type="cellIs" dxfId="845" priority="27" operator="equal">
      <formula>$J$4</formula>
    </cfRule>
  </conditionalFormatting>
  <conditionalFormatting sqref="K4:K6 K28:K29">
    <cfRule type="cellIs" dxfId="844" priority="26" operator="equal">
      <formula>$K$4</formula>
    </cfRule>
  </conditionalFormatting>
  <conditionalFormatting sqref="M4:M6">
    <cfRule type="cellIs" dxfId="843" priority="25" operator="equal">
      <formula>$L$4</formula>
    </cfRule>
  </conditionalFormatting>
  <conditionalFormatting sqref="T7:T28">
    <cfRule type="cellIs" dxfId="842" priority="22" operator="lessThan">
      <formula>0</formula>
    </cfRule>
    <cfRule type="cellIs" dxfId="841" priority="23" operator="lessThan">
      <formula>0</formula>
    </cfRule>
    <cfRule type="cellIs" dxfId="840" priority="24" operator="lessThan">
      <formula>0</formula>
    </cfRule>
  </conditionalFormatting>
  <conditionalFormatting sqref="D5:K5">
    <cfRule type="cellIs" dxfId="839" priority="21" operator="greaterThan">
      <formula>0</formula>
    </cfRule>
  </conditionalFormatting>
  <conditionalFormatting sqref="T6:T28">
    <cfRule type="cellIs" dxfId="838" priority="20" operator="lessThan">
      <formula>0</formula>
    </cfRule>
  </conditionalFormatting>
  <conditionalFormatting sqref="T7:T27">
    <cfRule type="cellIs" dxfId="837" priority="17" operator="lessThan">
      <formula>0</formula>
    </cfRule>
    <cfRule type="cellIs" dxfId="836" priority="18" operator="lessThan">
      <formula>0</formula>
    </cfRule>
    <cfRule type="cellIs" dxfId="835" priority="19" operator="lessThan">
      <formula>0</formula>
    </cfRule>
  </conditionalFormatting>
  <conditionalFormatting sqref="T7:T28">
    <cfRule type="cellIs" dxfId="834" priority="14" operator="lessThan">
      <formula>0</formula>
    </cfRule>
    <cfRule type="cellIs" dxfId="833" priority="15" operator="lessThan">
      <formula>0</formula>
    </cfRule>
    <cfRule type="cellIs" dxfId="832" priority="16" operator="lessThan">
      <formula>0</formula>
    </cfRule>
  </conditionalFormatting>
  <conditionalFormatting sqref="D5:K5">
    <cfRule type="cellIs" dxfId="831" priority="13" operator="greaterThan">
      <formula>0</formula>
    </cfRule>
  </conditionalFormatting>
  <conditionalFormatting sqref="L4 L6 L28:L29">
    <cfRule type="cellIs" dxfId="830" priority="12" operator="equal">
      <formula>$L$4</formula>
    </cfRule>
  </conditionalFormatting>
  <conditionalFormatting sqref="D7:S7">
    <cfRule type="cellIs" dxfId="829" priority="11" operator="greaterThan">
      <formula>0</formula>
    </cfRule>
  </conditionalFormatting>
  <conditionalFormatting sqref="D9:S9">
    <cfRule type="cellIs" dxfId="828" priority="10" operator="greaterThan">
      <formula>0</formula>
    </cfRule>
  </conditionalFormatting>
  <conditionalFormatting sqref="D11:S11">
    <cfRule type="cellIs" dxfId="827" priority="9" operator="greaterThan">
      <formula>0</formula>
    </cfRule>
  </conditionalFormatting>
  <conditionalFormatting sqref="D13:S13">
    <cfRule type="cellIs" dxfId="826" priority="8" operator="greaterThan">
      <formula>0</formula>
    </cfRule>
  </conditionalFormatting>
  <conditionalFormatting sqref="D15:S15">
    <cfRule type="cellIs" dxfId="825" priority="7" operator="greaterThan">
      <formula>0</formula>
    </cfRule>
  </conditionalFormatting>
  <conditionalFormatting sqref="D17:S17">
    <cfRule type="cellIs" dxfId="824" priority="6" operator="greaterThan">
      <formula>0</formula>
    </cfRule>
  </conditionalFormatting>
  <conditionalFormatting sqref="D19:S19">
    <cfRule type="cellIs" dxfId="823" priority="5" operator="greaterThan">
      <formula>0</formula>
    </cfRule>
  </conditionalFormatting>
  <conditionalFormatting sqref="D21:S21">
    <cfRule type="cellIs" dxfId="822" priority="4" operator="greaterThan">
      <formula>0</formula>
    </cfRule>
  </conditionalFormatting>
  <conditionalFormatting sqref="D23:S23">
    <cfRule type="cellIs" dxfId="821" priority="3" operator="greaterThan">
      <formula>0</formula>
    </cfRule>
  </conditionalFormatting>
  <conditionalFormatting sqref="D25:S25">
    <cfRule type="cellIs" dxfId="820" priority="2" operator="greaterThan">
      <formula>0</formula>
    </cfRule>
  </conditionalFormatting>
  <conditionalFormatting sqref="D27:S27">
    <cfRule type="cellIs" dxfId="81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109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'14'!D29</f>
        <v>450719</v>
      </c>
      <c r="E4" s="2">
        <f>'14'!E29</f>
        <v>1195</v>
      </c>
      <c r="F4" s="2">
        <f>'14'!F29</f>
        <v>4800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645822</v>
      </c>
      <c r="E29" s="48">
        <f t="shared" ref="E29:L29" si="8">E4+E5-E28</f>
        <v>985</v>
      </c>
      <c r="F29" s="48">
        <f t="shared" si="8"/>
        <v>4490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8" priority="43" operator="equal">
      <formula>212030016606640</formula>
    </cfRule>
  </conditionalFormatting>
  <conditionalFormatting sqref="D29 E4:E6 E28:K29">
    <cfRule type="cellIs" dxfId="817" priority="41" operator="equal">
      <formula>$E$4</formula>
    </cfRule>
    <cfRule type="cellIs" dxfId="816" priority="42" operator="equal">
      <formula>2120</formula>
    </cfRule>
  </conditionalFormatting>
  <conditionalFormatting sqref="D29:E29 F4:F6 F28:F29">
    <cfRule type="cellIs" dxfId="815" priority="39" operator="equal">
      <formula>$F$4</formula>
    </cfRule>
    <cfRule type="cellIs" dxfId="814" priority="40" operator="equal">
      <formula>300</formula>
    </cfRule>
  </conditionalFormatting>
  <conditionalFormatting sqref="G4:G6 G28:G29">
    <cfRule type="cellIs" dxfId="813" priority="37" operator="equal">
      <formula>$G$4</formula>
    </cfRule>
    <cfRule type="cellIs" dxfId="812" priority="38" operator="equal">
      <formula>1660</formula>
    </cfRule>
  </conditionalFormatting>
  <conditionalFormatting sqref="H4:H6 H28:H29">
    <cfRule type="cellIs" dxfId="811" priority="35" operator="equal">
      <formula>$H$4</formula>
    </cfRule>
    <cfRule type="cellIs" dxfId="810" priority="36" operator="equal">
      <formula>6640</formula>
    </cfRule>
  </conditionalFormatting>
  <conditionalFormatting sqref="T6:T28">
    <cfRule type="cellIs" dxfId="809" priority="34" operator="lessThan">
      <formula>0</formula>
    </cfRule>
  </conditionalFormatting>
  <conditionalFormatting sqref="T7:T27">
    <cfRule type="cellIs" dxfId="808" priority="31" operator="lessThan">
      <formula>0</formula>
    </cfRule>
    <cfRule type="cellIs" dxfId="807" priority="32" operator="lessThan">
      <formula>0</formula>
    </cfRule>
    <cfRule type="cellIs" dxfId="806" priority="33" operator="lessThan">
      <formula>0</formula>
    </cfRule>
  </conditionalFormatting>
  <conditionalFormatting sqref="E4:E6 E28:K28">
    <cfRule type="cellIs" dxfId="805" priority="30" operator="equal">
      <formula>$E$4</formula>
    </cfRule>
  </conditionalFormatting>
  <conditionalFormatting sqref="D28:D29 D6 D4:M4">
    <cfRule type="cellIs" dxfId="804" priority="29" operator="equal">
      <formula>$D$4</formula>
    </cfRule>
  </conditionalFormatting>
  <conditionalFormatting sqref="I4:I6 I28:I29">
    <cfRule type="cellIs" dxfId="803" priority="28" operator="equal">
      <formula>$I$4</formula>
    </cfRule>
  </conditionalFormatting>
  <conditionalFormatting sqref="J4:J6 J28:J29">
    <cfRule type="cellIs" dxfId="802" priority="27" operator="equal">
      <formula>$J$4</formula>
    </cfRule>
  </conditionalFormatting>
  <conditionalFormatting sqref="K4:K6 K28:K29">
    <cfRule type="cellIs" dxfId="801" priority="26" operator="equal">
      <formula>$K$4</formula>
    </cfRule>
  </conditionalFormatting>
  <conditionalFormatting sqref="M4:M6">
    <cfRule type="cellIs" dxfId="800" priority="25" operator="equal">
      <formula>$L$4</formula>
    </cfRule>
  </conditionalFormatting>
  <conditionalFormatting sqref="T7:T28">
    <cfRule type="cellIs" dxfId="799" priority="22" operator="lessThan">
      <formula>0</formula>
    </cfRule>
    <cfRule type="cellIs" dxfId="798" priority="23" operator="lessThan">
      <formula>0</formula>
    </cfRule>
    <cfRule type="cellIs" dxfId="797" priority="24" operator="lessThan">
      <formula>0</formula>
    </cfRule>
  </conditionalFormatting>
  <conditionalFormatting sqref="D5:K5">
    <cfRule type="cellIs" dxfId="796" priority="21" operator="greaterThan">
      <formula>0</formula>
    </cfRule>
  </conditionalFormatting>
  <conditionalFormatting sqref="T6:T28">
    <cfRule type="cellIs" dxfId="795" priority="20" operator="lessThan">
      <formula>0</formula>
    </cfRule>
  </conditionalFormatting>
  <conditionalFormatting sqref="T7:T27">
    <cfRule type="cellIs" dxfId="794" priority="17" operator="lessThan">
      <formula>0</formula>
    </cfRule>
    <cfRule type="cellIs" dxfId="793" priority="18" operator="lessThan">
      <formula>0</formula>
    </cfRule>
    <cfRule type="cellIs" dxfId="792" priority="19" operator="lessThan">
      <formula>0</formula>
    </cfRule>
  </conditionalFormatting>
  <conditionalFormatting sqref="T7:T28">
    <cfRule type="cellIs" dxfId="791" priority="14" operator="lessThan">
      <formula>0</formula>
    </cfRule>
    <cfRule type="cellIs" dxfId="790" priority="15" operator="lessThan">
      <formula>0</formula>
    </cfRule>
    <cfRule type="cellIs" dxfId="789" priority="16" operator="lessThan">
      <formula>0</formula>
    </cfRule>
  </conditionalFormatting>
  <conditionalFormatting sqref="D5:K5">
    <cfRule type="cellIs" dxfId="788" priority="13" operator="greaterThan">
      <formula>0</formula>
    </cfRule>
  </conditionalFormatting>
  <conditionalFormatting sqref="L4 L6 L28:L29">
    <cfRule type="cellIs" dxfId="787" priority="12" operator="equal">
      <formula>$L$4</formula>
    </cfRule>
  </conditionalFormatting>
  <conditionalFormatting sqref="D7:S7">
    <cfRule type="cellIs" dxfId="786" priority="11" operator="greaterThan">
      <formula>0</formula>
    </cfRule>
  </conditionalFormatting>
  <conditionalFormatting sqref="D9:S9">
    <cfRule type="cellIs" dxfId="785" priority="10" operator="greaterThan">
      <formula>0</formula>
    </cfRule>
  </conditionalFormatting>
  <conditionalFormatting sqref="D11:S11">
    <cfRule type="cellIs" dxfId="784" priority="9" operator="greaterThan">
      <formula>0</formula>
    </cfRule>
  </conditionalFormatting>
  <conditionalFormatting sqref="D13:S13">
    <cfRule type="cellIs" dxfId="783" priority="8" operator="greaterThan">
      <formula>0</formula>
    </cfRule>
  </conditionalFormatting>
  <conditionalFormatting sqref="D15:S15">
    <cfRule type="cellIs" dxfId="782" priority="7" operator="greaterThan">
      <formula>0</formula>
    </cfRule>
  </conditionalFormatting>
  <conditionalFormatting sqref="D17:S17">
    <cfRule type="cellIs" dxfId="781" priority="6" operator="greaterThan">
      <formula>0</formula>
    </cfRule>
  </conditionalFormatting>
  <conditionalFormatting sqref="D19:S19">
    <cfRule type="cellIs" dxfId="780" priority="5" operator="greaterThan">
      <formula>0</formula>
    </cfRule>
  </conditionalFormatting>
  <conditionalFormatting sqref="D21:S21">
    <cfRule type="cellIs" dxfId="779" priority="4" operator="greaterThan">
      <formula>0</formula>
    </cfRule>
  </conditionalFormatting>
  <conditionalFormatting sqref="D23:S23">
    <cfRule type="cellIs" dxfId="778" priority="3" operator="greaterThan">
      <formula>0</formula>
    </cfRule>
  </conditionalFormatting>
  <conditionalFormatting sqref="D25:S25">
    <cfRule type="cellIs" dxfId="777" priority="2" operator="greaterThan">
      <formula>0</formula>
    </cfRule>
  </conditionalFormatting>
  <conditionalFormatting sqref="D27:S27">
    <cfRule type="cellIs" dxfId="77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110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'15'!D29</f>
        <v>645822</v>
      </c>
      <c r="E4" s="2">
        <f>'15'!E29</f>
        <v>985</v>
      </c>
      <c r="F4" s="2">
        <f>'15'!F29</f>
        <v>4490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23" t="s">
        <v>45</v>
      </c>
      <c r="B29" s="224"/>
      <c r="C29" s="225"/>
      <c r="D29" s="48">
        <f>D4+D5-D28</f>
        <v>728546</v>
      </c>
      <c r="E29" s="48">
        <f t="shared" ref="E29:L29" si="8">E4+E5-E28</f>
        <v>955</v>
      </c>
      <c r="F29" s="48">
        <f t="shared" si="8"/>
        <v>4380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5" priority="43" operator="equal">
      <formula>212030016606640</formula>
    </cfRule>
  </conditionalFormatting>
  <conditionalFormatting sqref="D29 E4:E6 E28:K29">
    <cfRule type="cellIs" dxfId="774" priority="41" operator="equal">
      <formula>$E$4</formula>
    </cfRule>
    <cfRule type="cellIs" dxfId="773" priority="42" operator="equal">
      <formula>2120</formula>
    </cfRule>
  </conditionalFormatting>
  <conditionalFormatting sqref="D29:E29 F4:F6 F28:F29">
    <cfRule type="cellIs" dxfId="772" priority="39" operator="equal">
      <formula>$F$4</formula>
    </cfRule>
    <cfRule type="cellIs" dxfId="771" priority="40" operator="equal">
      <formula>300</formula>
    </cfRule>
  </conditionalFormatting>
  <conditionalFormatting sqref="G4:G6 G28:G29">
    <cfRule type="cellIs" dxfId="770" priority="37" operator="equal">
      <formula>$G$4</formula>
    </cfRule>
    <cfRule type="cellIs" dxfId="769" priority="38" operator="equal">
      <formula>1660</formula>
    </cfRule>
  </conditionalFormatting>
  <conditionalFormatting sqref="H4:H6 H28:H29">
    <cfRule type="cellIs" dxfId="768" priority="35" operator="equal">
      <formula>$H$4</formula>
    </cfRule>
    <cfRule type="cellIs" dxfId="767" priority="36" operator="equal">
      <formula>6640</formula>
    </cfRule>
  </conditionalFormatting>
  <conditionalFormatting sqref="T6:T28">
    <cfRule type="cellIs" dxfId="766" priority="34" operator="lessThan">
      <formula>0</formula>
    </cfRule>
  </conditionalFormatting>
  <conditionalFormatting sqref="T7:T27">
    <cfRule type="cellIs" dxfId="765" priority="31" operator="lessThan">
      <formula>0</formula>
    </cfRule>
    <cfRule type="cellIs" dxfId="764" priority="32" operator="lessThan">
      <formula>0</formula>
    </cfRule>
    <cfRule type="cellIs" dxfId="763" priority="33" operator="lessThan">
      <formula>0</formula>
    </cfRule>
  </conditionalFormatting>
  <conditionalFormatting sqref="E4:E6 E28:K28">
    <cfRule type="cellIs" dxfId="762" priority="30" operator="equal">
      <formula>$E$4</formula>
    </cfRule>
  </conditionalFormatting>
  <conditionalFormatting sqref="D28:D29 D6 D4:M4">
    <cfRule type="cellIs" dxfId="761" priority="29" operator="equal">
      <formula>$D$4</formula>
    </cfRule>
  </conditionalFormatting>
  <conditionalFormatting sqref="I4:I6 I28:I29">
    <cfRule type="cellIs" dxfId="760" priority="28" operator="equal">
      <formula>$I$4</formula>
    </cfRule>
  </conditionalFormatting>
  <conditionalFormatting sqref="J4:J6 J28:J29">
    <cfRule type="cellIs" dxfId="759" priority="27" operator="equal">
      <formula>$J$4</formula>
    </cfRule>
  </conditionalFormatting>
  <conditionalFormatting sqref="K4:K6 K28:K29">
    <cfRule type="cellIs" dxfId="758" priority="26" operator="equal">
      <formula>$K$4</formula>
    </cfRule>
  </conditionalFormatting>
  <conditionalFormatting sqref="M4:M6">
    <cfRule type="cellIs" dxfId="757" priority="25" operator="equal">
      <formula>$L$4</formula>
    </cfRule>
  </conditionalFormatting>
  <conditionalFormatting sqref="T7:T28">
    <cfRule type="cellIs" dxfId="756" priority="22" operator="lessThan">
      <formula>0</formula>
    </cfRule>
    <cfRule type="cellIs" dxfId="755" priority="23" operator="lessThan">
      <formula>0</formula>
    </cfRule>
    <cfRule type="cellIs" dxfId="754" priority="24" operator="lessThan">
      <formula>0</formula>
    </cfRule>
  </conditionalFormatting>
  <conditionalFormatting sqref="D5:K5">
    <cfRule type="cellIs" dxfId="753" priority="21" operator="greaterThan">
      <formula>0</formula>
    </cfRule>
  </conditionalFormatting>
  <conditionalFormatting sqref="T6:T28">
    <cfRule type="cellIs" dxfId="752" priority="20" operator="lessThan">
      <formula>0</formula>
    </cfRule>
  </conditionalFormatting>
  <conditionalFormatting sqref="T7:T27">
    <cfRule type="cellIs" dxfId="751" priority="17" operator="lessThan">
      <formula>0</formula>
    </cfRule>
    <cfRule type="cellIs" dxfId="750" priority="18" operator="lessThan">
      <formula>0</formula>
    </cfRule>
    <cfRule type="cellIs" dxfId="749" priority="19" operator="lessThan">
      <formula>0</formula>
    </cfRule>
  </conditionalFormatting>
  <conditionalFormatting sqref="T7:T28">
    <cfRule type="cellIs" dxfId="748" priority="14" operator="lessThan">
      <formula>0</formula>
    </cfRule>
    <cfRule type="cellIs" dxfId="747" priority="15" operator="lessThan">
      <formula>0</formula>
    </cfRule>
    <cfRule type="cellIs" dxfId="746" priority="16" operator="lessThan">
      <formula>0</formula>
    </cfRule>
  </conditionalFormatting>
  <conditionalFormatting sqref="D5:K5">
    <cfRule type="cellIs" dxfId="745" priority="13" operator="greaterThan">
      <formula>0</formula>
    </cfRule>
  </conditionalFormatting>
  <conditionalFormatting sqref="L4 L6 L28:L29">
    <cfRule type="cellIs" dxfId="744" priority="12" operator="equal">
      <formula>$L$4</formula>
    </cfRule>
  </conditionalFormatting>
  <conditionalFormatting sqref="D7:S7">
    <cfRule type="cellIs" dxfId="743" priority="11" operator="greaterThan">
      <formula>0</formula>
    </cfRule>
  </conditionalFormatting>
  <conditionalFormatting sqref="D9:S9">
    <cfRule type="cellIs" dxfId="742" priority="10" operator="greaterThan">
      <formula>0</formula>
    </cfRule>
  </conditionalFormatting>
  <conditionalFormatting sqref="D11:S11">
    <cfRule type="cellIs" dxfId="741" priority="9" operator="greaterThan">
      <formula>0</formula>
    </cfRule>
  </conditionalFormatting>
  <conditionalFormatting sqref="D13:S13 R14">
    <cfRule type="cellIs" dxfId="740" priority="8" operator="greaterThan">
      <formula>0</formula>
    </cfRule>
  </conditionalFormatting>
  <conditionalFormatting sqref="D15:S15">
    <cfRule type="cellIs" dxfId="739" priority="7" operator="greaterThan">
      <formula>0</formula>
    </cfRule>
  </conditionalFormatting>
  <conditionalFormatting sqref="D17:S17">
    <cfRule type="cellIs" dxfId="738" priority="6" operator="greaterThan">
      <formula>0</formula>
    </cfRule>
  </conditionalFormatting>
  <conditionalFormatting sqref="D19:S19">
    <cfRule type="cellIs" dxfId="737" priority="5" operator="greaterThan">
      <formula>0</formula>
    </cfRule>
  </conditionalFormatting>
  <conditionalFormatting sqref="D21:S21">
    <cfRule type="cellIs" dxfId="736" priority="4" operator="greaterThan">
      <formula>0</formula>
    </cfRule>
  </conditionalFormatting>
  <conditionalFormatting sqref="D23:S23">
    <cfRule type="cellIs" dxfId="735" priority="3" operator="greaterThan">
      <formula>0</formula>
    </cfRule>
  </conditionalFormatting>
  <conditionalFormatting sqref="D25:S25">
    <cfRule type="cellIs" dxfId="734" priority="2" operator="greaterThan">
      <formula>0</formula>
    </cfRule>
  </conditionalFormatting>
  <conditionalFormatting sqref="D27:S27">
    <cfRule type="cellIs" dxfId="73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111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'16'!D29</f>
        <v>728546</v>
      </c>
      <c r="E4" s="2">
        <f>'16'!E29</f>
        <v>955</v>
      </c>
      <c r="F4" s="2">
        <f>'16'!F29</f>
        <v>4380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2" priority="43" operator="equal">
      <formula>212030016606640</formula>
    </cfRule>
  </conditionalFormatting>
  <conditionalFormatting sqref="D29 E4:E6 E28:K29">
    <cfRule type="cellIs" dxfId="731" priority="41" operator="equal">
      <formula>$E$4</formula>
    </cfRule>
    <cfRule type="cellIs" dxfId="730" priority="42" operator="equal">
      <formula>2120</formula>
    </cfRule>
  </conditionalFormatting>
  <conditionalFormatting sqref="D29:E29 F4:F6 F28:F29">
    <cfRule type="cellIs" dxfId="729" priority="39" operator="equal">
      <formula>$F$4</formula>
    </cfRule>
    <cfRule type="cellIs" dxfId="728" priority="40" operator="equal">
      <formula>300</formula>
    </cfRule>
  </conditionalFormatting>
  <conditionalFormatting sqref="G4:G6 G28:G29">
    <cfRule type="cellIs" dxfId="727" priority="37" operator="equal">
      <formula>$G$4</formula>
    </cfRule>
    <cfRule type="cellIs" dxfId="726" priority="38" operator="equal">
      <formula>1660</formula>
    </cfRule>
  </conditionalFormatting>
  <conditionalFormatting sqref="H4:H6 H28:H29">
    <cfRule type="cellIs" dxfId="725" priority="35" operator="equal">
      <formula>$H$4</formula>
    </cfRule>
    <cfRule type="cellIs" dxfId="724" priority="36" operator="equal">
      <formula>6640</formula>
    </cfRule>
  </conditionalFormatting>
  <conditionalFormatting sqref="T6:T28">
    <cfRule type="cellIs" dxfId="723" priority="34" operator="lessThan">
      <formula>0</formula>
    </cfRule>
  </conditionalFormatting>
  <conditionalFormatting sqref="T7:T27">
    <cfRule type="cellIs" dxfId="722" priority="31" operator="lessThan">
      <formula>0</formula>
    </cfRule>
    <cfRule type="cellIs" dxfId="721" priority="32" operator="lessThan">
      <formula>0</formula>
    </cfRule>
    <cfRule type="cellIs" dxfId="720" priority="33" operator="lessThan">
      <formula>0</formula>
    </cfRule>
  </conditionalFormatting>
  <conditionalFormatting sqref="E4:E6 E28:K28">
    <cfRule type="cellIs" dxfId="719" priority="30" operator="equal">
      <formula>$E$4</formula>
    </cfRule>
  </conditionalFormatting>
  <conditionalFormatting sqref="D28:D29 D6 D4:M4">
    <cfRule type="cellIs" dxfId="718" priority="29" operator="equal">
      <formula>$D$4</formula>
    </cfRule>
  </conditionalFormatting>
  <conditionalFormatting sqref="I4:I6 I28:I29">
    <cfRule type="cellIs" dxfId="717" priority="28" operator="equal">
      <formula>$I$4</formula>
    </cfRule>
  </conditionalFormatting>
  <conditionalFormatting sqref="J4:J6 J28:J29">
    <cfRule type="cellIs" dxfId="716" priority="27" operator="equal">
      <formula>$J$4</formula>
    </cfRule>
  </conditionalFormatting>
  <conditionalFormatting sqref="K4:K6 K28:K29">
    <cfRule type="cellIs" dxfId="715" priority="26" operator="equal">
      <formula>$K$4</formula>
    </cfRule>
  </conditionalFormatting>
  <conditionalFormatting sqref="M4:M6">
    <cfRule type="cellIs" dxfId="714" priority="25" operator="equal">
      <formula>$L$4</formula>
    </cfRule>
  </conditionalFormatting>
  <conditionalFormatting sqref="T7:T28">
    <cfRule type="cellIs" dxfId="713" priority="22" operator="lessThan">
      <formula>0</formula>
    </cfRule>
    <cfRule type="cellIs" dxfId="712" priority="23" operator="lessThan">
      <formula>0</formula>
    </cfRule>
    <cfRule type="cellIs" dxfId="711" priority="24" operator="lessThan">
      <formula>0</formula>
    </cfRule>
  </conditionalFormatting>
  <conditionalFormatting sqref="D5:K5">
    <cfRule type="cellIs" dxfId="710" priority="21" operator="greaterThan">
      <formula>0</formula>
    </cfRule>
  </conditionalFormatting>
  <conditionalFormatting sqref="T6:T28">
    <cfRule type="cellIs" dxfId="709" priority="20" operator="lessThan">
      <formula>0</formula>
    </cfRule>
  </conditionalFormatting>
  <conditionalFormatting sqref="T7:T27">
    <cfRule type="cellIs" dxfId="708" priority="17" operator="lessThan">
      <formula>0</formula>
    </cfRule>
    <cfRule type="cellIs" dxfId="707" priority="18" operator="lessThan">
      <formula>0</formula>
    </cfRule>
    <cfRule type="cellIs" dxfId="706" priority="19" operator="lessThan">
      <formula>0</formula>
    </cfRule>
  </conditionalFormatting>
  <conditionalFormatting sqref="T7:T28">
    <cfRule type="cellIs" dxfId="705" priority="14" operator="lessThan">
      <formula>0</formula>
    </cfRule>
    <cfRule type="cellIs" dxfId="704" priority="15" operator="lessThan">
      <formula>0</formula>
    </cfRule>
    <cfRule type="cellIs" dxfId="703" priority="16" operator="lessThan">
      <formula>0</formula>
    </cfRule>
  </conditionalFormatting>
  <conditionalFormatting sqref="D5:K5">
    <cfRule type="cellIs" dxfId="702" priority="13" operator="greaterThan">
      <formula>0</formula>
    </cfRule>
  </conditionalFormatting>
  <conditionalFormatting sqref="L4 L6 L28:L29">
    <cfRule type="cellIs" dxfId="701" priority="12" operator="equal">
      <formula>$L$4</formula>
    </cfRule>
  </conditionalFormatting>
  <conditionalFormatting sqref="D7:S7">
    <cfRule type="cellIs" dxfId="700" priority="11" operator="greaterThan">
      <formula>0</formula>
    </cfRule>
  </conditionalFormatting>
  <conditionalFormatting sqref="D9:S9">
    <cfRule type="cellIs" dxfId="699" priority="10" operator="greaterThan">
      <formula>0</formula>
    </cfRule>
  </conditionalFormatting>
  <conditionalFormatting sqref="D11:S11">
    <cfRule type="cellIs" dxfId="698" priority="9" operator="greaterThan">
      <formula>0</formula>
    </cfRule>
  </conditionalFormatting>
  <conditionalFormatting sqref="D13:S13">
    <cfRule type="cellIs" dxfId="697" priority="8" operator="greaterThan">
      <formula>0</formula>
    </cfRule>
  </conditionalFormatting>
  <conditionalFormatting sqref="D15:S15">
    <cfRule type="cellIs" dxfId="696" priority="7" operator="greaterThan">
      <formula>0</formula>
    </cfRule>
  </conditionalFormatting>
  <conditionalFormatting sqref="D17:S17">
    <cfRule type="cellIs" dxfId="695" priority="6" operator="greaterThan">
      <formula>0</formula>
    </cfRule>
  </conditionalFormatting>
  <conditionalFormatting sqref="D19:S19">
    <cfRule type="cellIs" dxfId="694" priority="5" operator="greaterThan">
      <formula>0</formula>
    </cfRule>
  </conditionalFormatting>
  <conditionalFormatting sqref="D21:S21">
    <cfRule type="cellIs" dxfId="693" priority="4" operator="greaterThan">
      <formula>0</formula>
    </cfRule>
  </conditionalFormatting>
  <conditionalFormatting sqref="D23:S23">
    <cfRule type="cellIs" dxfId="692" priority="3" operator="greaterThan">
      <formula>0</formula>
    </cfRule>
  </conditionalFormatting>
  <conditionalFormatting sqref="D25:S25">
    <cfRule type="cellIs" dxfId="691" priority="2" operator="greaterThan">
      <formula>0</formula>
    </cfRule>
  </conditionalFormatting>
  <conditionalFormatting sqref="D27:S27">
    <cfRule type="cellIs" dxfId="69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'17'!D29</f>
        <v>448651</v>
      </c>
      <c r="E4" s="2">
        <f>'17'!E29</f>
        <v>915</v>
      </c>
      <c r="F4" s="2">
        <f>'17'!F29</f>
        <v>4180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448651</v>
      </c>
      <c r="E29" s="48">
        <f t="shared" ref="E29:L29" si="8">E4+E5-E28</f>
        <v>915</v>
      </c>
      <c r="F29" s="48">
        <f t="shared" si="8"/>
        <v>4180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9" priority="43" operator="equal">
      <formula>212030016606640</formula>
    </cfRule>
  </conditionalFormatting>
  <conditionalFormatting sqref="D29 E4:E6 E28:K29">
    <cfRule type="cellIs" dxfId="688" priority="41" operator="equal">
      <formula>$E$4</formula>
    </cfRule>
    <cfRule type="cellIs" dxfId="687" priority="42" operator="equal">
      <formula>2120</formula>
    </cfRule>
  </conditionalFormatting>
  <conditionalFormatting sqref="D29:E29 F4:F6 F28:F29">
    <cfRule type="cellIs" dxfId="686" priority="39" operator="equal">
      <formula>$F$4</formula>
    </cfRule>
    <cfRule type="cellIs" dxfId="685" priority="40" operator="equal">
      <formula>300</formula>
    </cfRule>
  </conditionalFormatting>
  <conditionalFormatting sqref="G4:G6 G28:G29">
    <cfRule type="cellIs" dxfId="684" priority="37" operator="equal">
      <formula>$G$4</formula>
    </cfRule>
    <cfRule type="cellIs" dxfId="683" priority="38" operator="equal">
      <formula>1660</formula>
    </cfRule>
  </conditionalFormatting>
  <conditionalFormatting sqref="H4:H6 H28:H29">
    <cfRule type="cellIs" dxfId="682" priority="35" operator="equal">
      <formula>$H$4</formula>
    </cfRule>
    <cfRule type="cellIs" dxfId="681" priority="36" operator="equal">
      <formula>6640</formula>
    </cfRule>
  </conditionalFormatting>
  <conditionalFormatting sqref="T6:T28">
    <cfRule type="cellIs" dxfId="680" priority="34" operator="lessThan">
      <formula>0</formula>
    </cfRule>
  </conditionalFormatting>
  <conditionalFormatting sqref="T7:T27">
    <cfRule type="cellIs" dxfId="679" priority="31" operator="lessThan">
      <formula>0</formula>
    </cfRule>
    <cfRule type="cellIs" dxfId="678" priority="32" operator="lessThan">
      <formula>0</formula>
    </cfRule>
    <cfRule type="cellIs" dxfId="677" priority="33" operator="lessThan">
      <formula>0</formula>
    </cfRule>
  </conditionalFormatting>
  <conditionalFormatting sqref="E4:E6 E28:K28">
    <cfRule type="cellIs" dxfId="676" priority="30" operator="equal">
      <formula>$E$4</formula>
    </cfRule>
  </conditionalFormatting>
  <conditionalFormatting sqref="D28:D29 D6 D4:M4">
    <cfRule type="cellIs" dxfId="675" priority="29" operator="equal">
      <formula>$D$4</formula>
    </cfRule>
  </conditionalFormatting>
  <conditionalFormatting sqref="I4:I6 I28:I29">
    <cfRule type="cellIs" dxfId="674" priority="28" operator="equal">
      <formula>$I$4</formula>
    </cfRule>
  </conditionalFormatting>
  <conditionalFormatting sqref="J4:J6 J28:J29">
    <cfRule type="cellIs" dxfId="673" priority="27" operator="equal">
      <formula>$J$4</formula>
    </cfRule>
  </conditionalFormatting>
  <conditionalFormatting sqref="K4:K6 K28:K29">
    <cfRule type="cellIs" dxfId="672" priority="26" operator="equal">
      <formula>$K$4</formula>
    </cfRule>
  </conditionalFormatting>
  <conditionalFormatting sqref="M4:M6">
    <cfRule type="cellIs" dxfId="671" priority="25" operator="equal">
      <formula>$L$4</formula>
    </cfRule>
  </conditionalFormatting>
  <conditionalFormatting sqref="T7:T28">
    <cfRule type="cellIs" dxfId="670" priority="22" operator="lessThan">
      <formula>0</formula>
    </cfRule>
    <cfRule type="cellIs" dxfId="669" priority="23" operator="lessThan">
      <formula>0</formula>
    </cfRule>
    <cfRule type="cellIs" dxfId="668" priority="24" operator="lessThan">
      <formula>0</formula>
    </cfRule>
  </conditionalFormatting>
  <conditionalFormatting sqref="D5:K5">
    <cfRule type="cellIs" dxfId="667" priority="21" operator="greaterThan">
      <formula>0</formula>
    </cfRule>
  </conditionalFormatting>
  <conditionalFormatting sqref="T6:T28">
    <cfRule type="cellIs" dxfId="666" priority="20" operator="lessThan">
      <formula>0</formula>
    </cfRule>
  </conditionalFormatting>
  <conditionalFormatting sqref="T7:T27">
    <cfRule type="cellIs" dxfId="665" priority="17" operator="lessThan">
      <formula>0</formula>
    </cfRule>
    <cfRule type="cellIs" dxfId="664" priority="18" operator="lessThan">
      <formula>0</formula>
    </cfRule>
    <cfRule type="cellIs" dxfId="663" priority="19" operator="lessThan">
      <formula>0</formula>
    </cfRule>
  </conditionalFormatting>
  <conditionalFormatting sqref="T7:T28">
    <cfRule type="cellIs" dxfId="662" priority="14" operator="lessThan">
      <formula>0</formula>
    </cfRule>
    <cfRule type="cellIs" dxfId="661" priority="15" operator="lessThan">
      <formula>0</formula>
    </cfRule>
    <cfRule type="cellIs" dxfId="660" priority="16" operator="lessThan">
      <formula>0</formula>
    </cfRule>
  </conditionalFormatting>
  <conditionalFormatting sqref="D5:K5">
    <cfRule type="cellIs" dxfId="659" priority="13" operator="greaterThan">
      <formula>0</formula>
    </cfRule>
  </conditionalFormatting>
  <conditionalFormatting sqref="L4 L6 L28:L29">
    <cfRule type="cellIs" dxfId="658" priority="12" operator="equal">
      <formula>$L$4</formula>
    </cfRule>
  </conditionalFormatting>
  <conditionalFormatting sqref="D7:S7">
    <cfRule type="cellIs" dxfId="657" priority="11" operator="greaterThan">
      <formula>0</formula>
    </cfRule>
  </conditionalFormatting>
  <conditionalFormatting sqref="D9:S9">
    <cfRule type="cellIs" dxfId="656" priority="10" operator="greaterThan">
      <formula>0</formula>
    </cfRule>
  </conditionalFormatting>
  <conditionalFormatting sqref="D11:S11">
    <cfRule type="cellIs" dxfId="655" priority="9" operator="greaterThan">
      <formula>0</formula>
    </cfRule>
  </conditionalFormatting>
  <conditionalFormatting sqref="D13:S13">
    <cfRule type="cellIs" dxfId="654" priority="8" operator="greaterThan">
      <formula>0</formula>
    </cfRule>
  </conditionalFormatting>
  <conditionalFormatting sqref="D15:S15">
    <cfRule type="cellIs" dxfId="653" priority="7" operator="greaterThan">
      <formula>0</formula>
    </cfRule>
  </conditionalFormatting>
  <conditionalFormatting sqref="D17:S17">
    <cfRule type="cellIs" dxfId="652" priority="6" operator="greaterThan">
      <formula>0</formula>
    </cfRule>
  </conditionalFormatting>
  <conditionalFormatting sqref="D19:S19">
    <cfRule type="cellIs" dxfId="651" priority="5" operator="greaterThan">
      <formula>0</formula>
    </cfRule>
  </conditionalFormatting>
  <conditionalFormatting sqref="D21:S21">
    <cfRule type="cellIs" dxfId="650" priority="4" operator="greaterThan">
      <formula>0</formula>
    </cfRule>
  </conditionalFormatting>
  <conditionalFormatting sqref="D23:S23">
    <cfRule type="cellIs" dxfId="649" priority="3" operator="greaterThan">
      <formula>0</formula>
    </cfRule>
  </conditionalFormatting>
  <conditionalFormatting sqref="D25:S25">
    <cfRule type="cellIs" dxfId="648" priority="2" operator="greaterThan">
      <formula>0</formula>
    </cfRule>
  </conditionalFormatting>
  <conditionalFormatting sqref="D27:S27">
    <cfRule type="cellIs" dxfId="647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1" activePane="bottomLeft" state="frozen"/>
      <selection pane="bottomLeft"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112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'18'!D29</f>
        <v>448651</v>
      </c>
      <c r="E4" s="2">
        <f>'18'!E29</f>
        <v>915</v>
      </c>
      <c r="F4" s="2">
        <f>'18'!F29</f>
        <v>4180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205354</v>
      </c>
      <c r="E5" s="4">
        <v>8000</v>
      </c>
      <c r="F5" s="4">
        <v>15000</v>
      </c>
      <c r="G5" s="4">
        <v>1000</v>
      </c>
      <c r="H5" s="4">
        <v>20000</v>
      </c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11507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11507</v>
      </c>
      <c r="N7" s="24">
        <f>D7+E7*20+F7*10+G7*9+H7*9+I7*191+J7*191+K7*182+L7*100</f>
        <v>13799</v>
      </c>
      <c r="O7" s="25">
        <f>M7*2.75%</f>
        <v>316.4425</v>
      </c>
      <c r="P7" s="26"/>
      <c r="Q7" s="26">
        <v>123</v>
      </c>
      <c r="R7" s="24">
        <f>M7-(M7*2.75%)+I7*191+J7*191+K7*182+L7*100-Q7</f>
        <v>13359.557500000001</v>
      </c>
      <c r="S7" s="25">
        <f>M7*0.95%</f>
        <v>109.31649999999999</v>
      </c>
      <c r="T7" s="27">
        <f>S7-Q7</f>
        <v>-13.683500000000009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>
        <v>50</v>
      </c>
      <c r="G8" s="30">
        <v>50</v>
      </c>
      <c r="H8" s="30">
        <v>50</v>
      </c>
      <c r="I8" s="20"/>
      <c r="J8" s="20"/>
      <c r="K8" s="20"/>
      <c r="L8" s="20"/>
      <c r="M8" s="20">
        <f t="shared" ref="M8:M27" si="0">D8+E8*20+F8*10+G8*9+H8*9</f>
        <v>7335</v>
      </c>
      <c r="N8" s="24">
        <f t="shared" ref="N8:N27" si="1">D8+E8*20+F8*10+G8*9+H8*9+I8*191+J8*191+K8*182+L8*100</f>
        <v>7335</v>
      </c>
      <c r="O8" s="25">
        <f t="shared" ref="O8:O27" si="2">M8*2.75%</f>
        <v>201.71250000000001</v>
      </c>
      <c r="P8" s="26"/>
      <c r="Q8" s="26">
        <v>48</v>
      </c>
      <c r="R8" s="24">
        <f t="shared" ref="R8:R27" si="3">M8-(M8*2.75%)+I8*191+J8*191+K8*182+L8*100-Q8</f>
        <v>7085.2875000000004</v>
      </c>
      <c r="S8" s="25">
        <f t="shared" ref="S8:S27" si="4">M8*0.95%</f>
        <v>69.682500000000005</v>
      </c>
      <c r="T8" s="27">
        <f t="shared" ref="T8:T27" si="5">S8-Q8</f>
        <v>21.682500000000005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18960</v>
      </c>
      <c r="E9" s="30"/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20450</v>
      </c>
      <c r="N9" s="24">
        <f t="shared" si="1"/>
        <v>20450</v>
      </c>
      <c r="O9" s="25">
        <f t="shared" si="2"/>
        <v>562.375</v>
      </c>
      <c r="P9" s="26">
        <v>10000</v>
      </c>
      <c r="Q9" s="26">
        <v>157</v>
      </c>
      <c r="R9" s="24">
        <f t="shared" si="3"/>
        <v>19730.625</v>
      </c>
      <c r="S9" s="25">
        <f t="shared" si="4"/>
        <v>194.27500000000001</v>
      </c>
      <c r="T9" s="27">
        <f t="shared" si="5"/>
        <v>37.275000000000006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4884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4884</v>
      </c>
      <c r="N10" s="24">
        <f t="shared" si="1"/>
        <v>5839</v>
      </c>
      <c r="O10" s="25">
        <f t="shared" si="2"/>
        <v>134.31</v>
      </c>
      <c r="P10" s="26">
        <v>500</v>
      </c>
      <c r="Q10" s="26">
        <v>29</v>
      </c>
      <c r="R10" s="24">
        <f t="shared" si="3"/>
        <v>5675.69</v>
      </c>
      <c r="S10" s="25">
        <f t="shared" si="4"/>
        <v>46.397999999999996</v>
      </c>
      <c r="T10" s="27">
        <f t="shared" si="5"/>
        <v>17.397999999999996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5139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5139</v>
      </c>
      <c r="N11" s="24">
        <f t="shared" si="1"/>
        <v>5139</v>
      </c>
      <c r="O11" s="25">
        <f t="shared" si="2"/>
        <v>141.32249999999999</v>
      </c>
      <c r="P11" s="26"/>
      <c r="Q11" s="26"/>
      <c r="R11" s="24">
        <f t="shared" si="3"/>
        <v>4997.6774999999998</v>
      </c>
      <c r="S11" s="25">
        <f t="shared" si="4"/>
        <v>48.820499999999996</v>
      </c>
      <c r="T11" s="27">
        <f t="shared" si="5"/>
        <v>48.820499999999996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2984</v>
      </c>
      <c r="N12" s="24">
        <f t="shared" si="1"/>
        <v>2984</v>
      </c>
      <c r="O12" s="25">
        <f t="shared" si="2"/>
        <v>82.06</v>
      </c>
      <c r="P12" s="26"/>
      <c r="Q12" s="26">
        <v>22</v>
      </c>
      <c r="R12" s="24">
        <f t="shared" si="3"/>
        <v>2879.94</v>
      </c>
      <c r="S12" s="25">
        <f t="shared" si="4"/>
        <v>28.347999999999999</v>
      </c>
      <c r="T12" s="27">
        <f t="shared" si="5"/>
        <v>6.347999999999999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4736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4736</v>
      </c>
      <c r="N13" s="24">
        <f t="shared" si="1"/>
        <v>4736</v>
      </c>
      <c r="O13" s="25">
        <f t="shared" si="2"/>
        <v>130.24</v>
      </c>
      <c r="P13" s="26"/>
      <c r="Q13" s="26">
        <v>50</v>
      </c>
      <c r="R13" s="24">
        <f t="shared" si="3"/>
        <v>4555.76</v>
      </c>
      <c r="S13" s="25">
        <f t="shared" si="4"/>
        <v>44.991999999999997</v>
      </c>
      <c r="T13" s="27">
        <f t="shared" si="5"/>
        <v>-5.0080000000000027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20972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20972</v>
      </c>
      <c r="N14" s="24">
        <f t="shared" si="1"/>
        <v>20972</v>
      </c>
      <c r="O14" s="25">
        <f t="shared" si="2"/>
        <v>576.73</v>
      </c>
      <c r="P14" s="26"/>
      <c r="Q14" s="26"/>
      <c r="R14" s="24">
        <f t="shared" si="3"/>
        <v>20395.27</v>
      </c>
      <c r="S14" s="25">
        <f t="shared" si="4"/>
        <v>199.23400000000001</v>
      </c>
      <c r="T14" s="27">
        <f t="shared" si="5"/>
        <v>199.23400000000001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19430</v>
      </c>
      <c r="E15" s="30">
        <v>80</v>
      </c>
      <c r="F15" s="30">
        <v>50</v>
      </c>
      <c r="G15" s="30">
        <v>40</v>
      </c>
      <c r="H15" s="30">
        <v>10</v>
      </c>
      <c r="I15" s="20">
        <v>3</v>
      </c>
      <c r="J15" s="20"/>
      <c r="K15" s="20"/>
      <c r="L15" s="20"/>
      <c r="M15" s="20">
        <f t="shared" si="0"/>
        <v>21980</v>
      </c>
      <c r="N15" s="24">
        <f t="shared" si="1"/>
        <v>22553</v>
      </c>
      <c r="O15" s="25">
        <f t="shared" si="2"/>
        <v>604.45000000000005</v>
      </c>
      <c r="P15" s="26">
        <v>17062</v>
      </c>
      <c r="Q15" s="26">
        <v>160</v>
      </c>
      <c r="R15" s="24">
        <f t="shared" si="3"/>
        <v>21788.55</v>
      </c>
      <c r="S15" s="25">
        <f t="shared" si="4"/>
        <v>208.81</v>
      </c>
      <c r="T15" s="27">
        <f t="shared" si="5"/>
        <v>48.81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12703</v>
      </c>
      <c r="E16" s="30"/>
      <c r="F16" s="30"/>
      <c r="G16" s="30"/>
      <c r="H16" s="30"/>
      <c r="I16" s="20">
        <v>1</v>
      </c>
      <c r="J16" s="20"/>
      <c r="K16" s="20"/>
      <c r="L16" s="20"/>
      <c r="M16" s="20">
        <f t="shared" si="0"/>
        <v>12703</v>
      </c>
      <c r="N16" s="24">
        <f t="shared" si="1"/>
        <v>12894</v>
      </c>
      <c r="O16" s="25">
        <f t="shared" si="2"/>
        <v>349.33249999999998</v>
      </c>
      <c r="P16" s="26">
        <v>-1500</v>
      </c>
      <c r="Q16" s="26">
        <v>144</v>
      </c>
      <c r="R16" s="24">
        <f t="shared" si="3"/>
        <v>12400.6675</v>
      </c>
      <c r="S16" s="25">
        <f t="shared" si="4"/>
        <v>120.6785</v>
      </c>
      <c r="T16" s="27">
        <f t="shared" si="5"/>
        <v>-23.3215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15622</v>
      </c>
      <c r="E17" s="30"/>
      <c r="F17" s="30">
        <v>100</v>
      </c>
      <c r="G17" s="30">
        <v>50</v>
      </c>
      <c r="H17" s="30">
        <v>120</v>
      </c>
      <c r="I17" s="20">
        <v>35</v>
      </c>
      <c r="J17" s="20"/>
      <c r="K17" s="20">
        <v>9</v>
      </c>
      <c r="L17" s="20"/>
      <c r="M17" s="20">
        <f t="shared" si="0"/>
        <v>18152</v>
      </c>
      <c r="N17" s="24">
        <f t="shared" si="1"/>
        <v>26475</v>
      </c>
      <c r="O17" s="25">
        <f t="shared" si="2"/>
        <v>499.18</v>
      </c>
      <c r="P17" s="26">
        <v>-1000</v>
      </c>
      <c r="Q17" s="26">
        <v>165</v>
      </c>
      <c r="R17" s="24">
        <f t="shared" si="3"/>
        <v>25810.82</v>
      </c>
      <c r="S17" s="25">
        <f t="shared" si="4"/>
        <v>172.44399999999999</v>
      </c>
      <c r="T17" s="27">
        <f t="shared" si="5"/>
        <v>7.4439999999999884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12852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12852</v>
      </c>
      <c r="N18" s="24">
        <f t="shared" si="1"/>
        <v>12852</v>
      </c>
      <c r="O18" s="25">
        <f t="shared" si="2"/>
        <v>353.43</v>
      </c>
      <c r="P18" s="26">
        <v>29958</v>
      </c>
      <c r="Q18" s="26">
        <v>180</v>
      </c>
      <c r="R18" s="24">
        <f t="shared" si="3"/>
        <v>12318.57</v>
      </c>
      <c r="S18" s="25">
        <f t="shared" si="4"/>
        <v>122.09399999999999</v>
      </c>
      <c r="T18" s="27">
        <f t="shared" si="5"/>
        <v>-57.906000000000006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11000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11000</v>
      </c>
      <c r="N19" s="24">
        <f t="shared" si="1"/>
        <v>11000</v>
      </c>
      <c r="O19" s="25">
        <f t="shared" si="2"/>
        <v>302.5</v>
      </c>
      <c r="P19" s="26"/>
      <c r="Q19" s="26">
        <v>170</v>
      </c>
      <c r="R19" s="24">
        <f t="shared" si="3"/>
        <v>10527.5</v>
      </c>
      <c r="S19" s="25">
        <f t="shared" si="4"/>
        <v>104.5</v>
      </c>
      <c r="T19" s="27">
        <f t="shared" si="5"/>
        <v>-65.5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9253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9253</v>
      </c>
      <c r="N20" s="24">
        <f t="shared" si="1"/>
        <v>9253</v>
      </c>
      <c r="O20" s="25">
        <f t="shared" si="2"/>
        <v>254.45750000000001</v>
      </c>
      <c r="P20" s="26">
        <v>4000</v>
      </c>
      <c r="Q20" s="26">
        <v>120</v>
      </c>
      <c r="R20" s="24">
        <f t="shared" si="3"/>
        <v>8878.5424999999996</v>
      </c>
      <c r="S20" s="25">
        <f t="shared" si="4"/>
        <v>87.903499999999994</v>
      </c>
      <c r="T20" s="27">
        <f t="shared" si="5"/>
        <v>-32.096500000000006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10359</v>
      </c>
      <c r="E21" s="30">
        <v>20</v>
      </c>
      <c r="F21" s="30"/>
      <c r="G21" s="30"/>
      <c r="H21" s="30">
        <v>50</v>
      </c>
      <c r="I21" s="20"/>
      <c r="J21" s="20"/>
      <c r="K21" s="20">
        <v>5</v>
      </c>
      <c r="L21" s="20"/>
      <c r="M21" s="20">
        <f t="shared" si="0"/>
        <v>11209</v>
      </c>
      <c r="N21" s="24">
        <f t="shared" si="1"/>
        <v>12119</v>
      </c>
      <c r="O21" s="25">
        <f t="shared" si="2"/>
        <v>308.2475</v>
      </c>
      <c r="P21" s="26">
        <v>-780</v>
      </c>
      <c r="Q21" s="26">
        <v>30</v>
      </c>
      <c r="R21" s="24">
        <f t="shared" si="3"/>
        <v>11780.752500000001</v>
      </c>
      <c r="S21" s="25">
        <f t="shared" si="4"/>
        <v>106.4855</v>
      </c>
      <c r="T21" s="27">
        <f t="shared" si="5"/>
        <v>76.485500000000002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13210</v>
      </c>
      <c r="N22" s="24">
        <f t="shared" si="1"/>
        <v>13210</v>
      </c>
      <c r="O22" s="25">
        <f t="shared" si="2"/>
        <v>363.27499999999998</v>
      </c>
      <c r="P22" s="26">
        <v>-1000</v>
      </c>
      <c r="Q22" s="26">
        <v>100</v>
      </c>
      <c r="R22" s="24">
        <f t="shared" si="3"/>
        <v>12746.725</v>
      </c>
      <c r="S22" s="25">
        <f t="shared" si="4"/>
        <v>125.49499999999999</v>
      </c>
      <c r="T22" s="27">
        <f t="shared" si="5"/>
        <v>25.49499999999999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7245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7245</v>
      </c>
      <c r="N23" s="24">
        <f t="shared" si="1"/>
        <v>7245</v>
      </c>
      <c r="O23" s="25">
        <f t="shared" si="2"/>
        <v>199.23750000000001</v>
      </c>
      <c r="P23" s="26"/>
      <c r="Q23" s="26">
        <v>70</v>
      </c>
      <c r="R23" s="24">
        <f t="shared" si="3"/>
        <v>6975.7624999999998</v>
      </c>
      <c r="S23" s="25">
        <f t="shared" si="4"/>
        <v>68.827500000000001</v>
      </c>
      <c r="T23" s="27">
        <f t="shared" si="5"/>
        <v>-1.1724999999999994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11822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11822</v>
      </c>
      <c r="N24" s="24">
        <f t="shared" si="1"/>
        <v>11822</v>
      </c>
      <c r="O24" s="25">
        <f t="shared" si="2"/>
        <v>325.10500000000002</v>
      </c>
      <c r="P24" s="26"/>
      <c r="Q24" s="26"/>
      <c r="R24" s="24">
        <f t="shared" si="3"/>
        <v>11496.895</v>
      </c>
      <c r="S24" s="25">
        <f t="shared" si="4"/>
        <v>112.309</v>
      </c>
      <c r="T24" s="27">
        <f t="shared" si="5"/>
        <v>112.309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8380</v>
      </c>
      <c r="N25" s="24">
        <f t="shared" si="1"/>
        <v>8380</v>
      </c>
      <c r="O25" s="25">
        <f t="shared" si="2"/>
        <v>230.45</v>
      </c>
      <c r="P25" s="26">
        <v>13500</v>
      </c>
      <c r="Q25" s="26">
        <v>83</v>
      </c>
      <c r="R25" s="24">
        <f t="shared" si="3"/>
        <v>8066.55</v>
      </c>
      <c r="S25" s="25">
        <f t="shared" si="4"/>
        <v>79.61</v>
      </c>
      <c r="T25" s="27">
        <f t="shared" si="5"/>
        <v>-3.3900000000000006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5757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5757</v>
      </c>
      <c r="N26" s="24">
        <f t="shared" si="1"/>
        <v>5757</v>
      </c>
      <c r="O26" s="25">
        <f t="shared" si="2"/>
        <v>158.3175</v>
      </c>
      <c r="P26" s="26"/>
      <c r="Q26" s="26">
        <v>48</v>
      </c>
      <c r="R26" s="24">
        <f t="shared" si="3"/>
        <v>5550.6824999999999</v>
      </c>
      <c r="S26" s="25">
        <f t="shared" si="4"/>
        <v>54.691499999999998</v>
      </c>
      <c r="T26" s="27">
        <f t="shared" si="5"/>
        <v>6.6914999999999978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10487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10487</v>
      </c>
      <c r="N27" s="40">
        <f t="shared" si="1"/>
        <v>11442</v>
      </c>
      <c r="O27" s="25">
        <f t="shared" si="2"/>
        <v>288.39249999999998</v>
      </c>
      <c r="P27" s="41">
        <v>37000</v>
      </c>
      <c r="Q27" s="41">
        <v>100</v>
      </c>
      <c r="R27" s="24">
        <f t="shared" si="3"/>
        <v>11053.6075</v>
      </c>
      <c r="S27" s="42">
        <f t="shared" si="4"/>
        <v>99.626499999999993</v>
      </c>
      <c r="T27" s="43">
        <f t="shared" si="5"/>
        <v>-0.37350000000000705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223237</v>
      </c>
      <c r="E28" s="45">
        <f t="shared" si="6"/>
        <v>100</v>
      </c>
      <c r="F28" s="45">
        <f t="shared" ref="F28:T28" si="7">SUM(F7:F27)</f>
        <v>250</v>
      </c>
      <c r="G28" s="45">
        <f t="shared" si="7"/>
        <v>140</v>
      </c>
      <c r="H28" s="45">
        <f t="shared" si="7"/>
        <v>340</v>
      </c>
      <c r="I28" s="45">
        <f t="shared" si="7"/>
        <v>61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232057</v>
      </c>
      <c r="N28" s="45">
        <f t="shared" si="7"/>
        <v>246256</v>
      </c>
      <c r="O28" s="46">
        <f t="shared" si="7"/>
        <v>6381.5674999999992</v>
      </c>
      <c r="P28" s="45">
        <f t="shared" si="7"/>
        <v>107740</v>
      </c>
      <c r="Q28" s="45">
        <f t="shared" si="7"/>
        <v>1799</v>
      </c>
      <c r="R28" s="45">
        <f t="shared" si="7"/>
        <v>238075.43250000002</v>
      </c>
      <c r="S28" s="45">
        <f t="shared" si="7"/>
        <v>2204.5414999999998</v>
      </c>
      <c r="T28" s="47">
        <f t="shared" si="7"/>
        <v>405.54150000000004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6" priority="43" operator="equal">
      <formula>212030016606640</formula>
    </cfRule>
  </conditionalFormatting>
  <conditionalFormatting sqref="D29 E4:E6 E28:K29">
    <cfRule type="cellIs" dxfId="645" priority="41" operator="equal">
      <formula>$E$4</formula>
    </cfRule>
    <cfRule type="cellIs" dxfId="644" priority="42" operator="equal">
      <formula>2120</formula>
    </cfRule>
  </conditionalFormatting>
  <conditionalFormatting sqref="D29:E29 F4:F6 F28:F29">
    <cfRule type="cellIs" dxfId="643" priority="39" operator="equal">
      <formula>$F$4</formula>
    </cfRule>
    <cfRule type="cellIs" dxfId="642" priority="40" operator="equal">
      <formula>300</formula>
    </cfRule>
  </conditionalFormatting>
  <conditionalFormatting sqref="G4:G6 G28:G29">
    <cfRule type="cellIs" dxfId="641" priority="37" operator="equal">
      <formula>$G$4</formula>
    </cfRule>
    <cfRule type="cellIs" dxfId="640" priority="38" operator="equal">
      <formula>1660</formula>
    </cfRule>
  </conditionalFormatting>
  <conditionalFormatting sqref="H4:H6 H28:H29">
    <cfRule type="cellIs" dxfId="639" priority="35" operator="equal">
      <formula>$H$4</formula>
    </cfRule>
    <cfRule type="cellIs" dxfId="638" priority="36" operator="equal">
      <formula>6640</formula>
    </cfRule>
  </conditionalFormatting>
  <conditionalFormatting sqref="T6:T28">
    <cfRule type="cellIs" dxfId="637" priority="34" operator="lessThan">
      <formula>0</formula>
    </cfRule>
  </conditionalFormatting>
  <conditionalFormatting sqref="T7:T27">
    <cfRule type="cellIs" dxfId="636" priority="31" operator="lessThan">
      <formula>0</formula>
    </cfRule>
    <cfRule type="cellIs" dxfId="635" priority="32" operator="lessThan">
      <formula>0</formula>
    </cfRule>
    <cfRule type="cellIs" dxfId="634" priority="33" operator="lessThan">
      <formula>0</formula>
    </cfRule>
  </conditionalFormatting>
  <conditionalFormatting sqref="E4:E6 E28:K28">
    <cfRule type="cellIs" dxfId="633" priority="30" operator="equal">
      <formula>$E$4</formula>
    </cfRule>
  </conditionalFormatting>
  <conditionalFormatting sqref="D28:D29 D6 D4:M4">
    <cfRule type="cellIs" dxfId="632" priority="29" operator="equal">
      <formula>$D$4</formula>
    </cfRule>
  </conditionalFormatting>
  <conditionalFormatting sqref="I4:I6 I28:I29">
    <cfRule type="cellIs" dxfId="631" priority="28" operator="equal">
      <formula>$I$4</formula>
    </cfRule>
  </conditionalFormatting>
  <conditionalFormatting sqref="J4:J6 J28:J29">
    <cfRule type="cellIs" dxfId="630" priority="27" operator="equal">
      <formula>$J$4</formula>
    </cfRule>
  </conditionalFormatting>
  <conditionalFormatting sqref="K4:K6 K28:K29">
    <cfRule type="cellIs" dxfId="629" priority="26" operator="equal">
      <formula>$K$4</formula>
    </cfRule>
  </conditionalFormatting>
  <conditionalFormatting sqref="M4:M6">
    <cfRule type="cellIs" dxfId="628" priority="25" operator="equal">
      <formula>$L$4</formula>
    </cfRule>
  </conditionalFormatting>
  <conditionalFormatting sqref="T7:T28">
    <cfRule type="cellIs" dxfId="627" priority="22" operator="lessThan">
      <formula>0</formula>
    </cfRule>
    <cfRule type="cellIs" dxfId="626" priority="23" operator="lessThan">
      <formula>0</formula>
    </cfRule>
    <cfRule type="cellIs" dxfId="625" priority="24" operator="lessThan">
      <formula>0</formula>
    </cfRule>
  </conditionalFormatting>
  <conditionalFormatting sqref="D5:K5">
    <cfRule type="cellIs" dxfId="624" priority="21" operator="greaterThan">
      <formula>0</formula>
    </cfRule>
  </conditionalFormatting>
  <conditionalFormatting sqref="T6:T28">
    <cfRule type="cellIs" dxfId="623" priority="20" operator="lessThan">
      <formula>0</formula>
    </cfRule>
  </conditionalFormatting>
  <conditionalFormatting sqref="T7:T27">
    <cfRule type="cellIs" dxfId="622" priority="17" operator="lessThan">
      <formula>0</formula>
    </cfRule>
    <cfRule type="cellIs" dxfId="621" priority="18" operator="lessThan">
      <formula>0</formula>
    </cfRule>
    <cfRule type="cellIs" dxfId="620" priority="19" operator="lessThan">
      <formula>0</formula>
    </cfRule>
  </conditionalFormatting>
  <conditionalFormatting sqref="T7:T28">
    <cfRule type="cellIs" dxfId="619" priority="14" operator="lessThan">
      <formula>0</formula>
    </cfRule>
    <cfRule type="cellIs" dxfId="618" priority="15" operator="lessThan">
      <formula>0</formula>
    </cfRule>
    <cfRule type="cellIs" dxfId="617" priority="16" operator="lessThan">
      <formula>0</formula>
    </cfRule>
  </conditionalFormatting>
  <conditionalFormatting sqref="D5:K5">
    <cfRule type="cellIs" dxfId="616" priority="13" operator="greaterThan">
      <formula>0</formula>
    </cfRule>
  </conditionalFormatting>
  <conditionalFormatting sqref="L4 L6 L28:L29">
    <cfRule type="cellIs" dxfId="615" priority="12" operator="equal">
      <formula>$L$4</formula>
    </cfRule>
  </conditionalFormatting>
  <conditionalFormatting sqref="D7:S7">
    <cfRule type="cellIs" dxfId="614" priority="11" operator="greaterThan">
      <formula>0</formula>
    </cfRule>
  </conditionalFormatting>
  <conditionalFormatting sqref="D9:S9">
    <cfRule type="cellIs" dxfId="613" priority="10" operator="greaterThan">
      <formula>0</formula>
    </cfRule>
  </conditionalFormatting>
  <conditionalFormatting sqref="D11:S11">
    <cfRule type="cellIs" dxfId="612" priority="9" operator="greaterThan">
      <formula>0</formula>
    </cfRule>
  </conditionalFormatting>
  <conditionalFormatting sqref="D13:S13">
    <cfRule type="cellIs" dxfId="611" priority="8" operator="greaterThan">
      <formula>0</formula>
    </cfRule>
  </conditionalFormatting>
  <conditionalFormatting sqref="D15:S15">
    <cfRule type="cellIs" dxfId="610" priority="7" operator="greaterThan">
      <formula>0</formula>
    </cfRule>
  </conditionalFormatting>
  <conditionalFormatting sqref="D17:S17">
    <cfRule type="cellIs" dxfId="609" priority="6" operator="greaterThan">
      <formula>0</formula>
    </cfRule>
  </conditionalFormatting>
  <conditionalFormatting sqref="D19:S19">
    <cfRule type="cellIs" dxfId="608" priority="5" operator="greaterThan">
      <formula>0</formula>
    </cfRule>
  </conditionalFormatting>
  <conditionalFormatting sqref="D21:S21">
    <cfRule type="cellIs" dxfId="607" priority="4" operator="greaterThan">
      <formula>0</formula>
    </cfRule>
  </conditionalFormatting>
  <conditionalFormatting sqref="D23:S23">
    <cfRule type="cellIs" dxfId="606" priority="3" operator="greaterThan">
      <formula>0</formula>
    </cfRule>
  </conditionalFormatting>
  <conditionalFormatting sqref="D25:S25">
    <cfRule type="cellIs" dxfId="605" priority="2" operator="greaterThan">
      <formula>0</formula>
    </cfRule>
  </conditionalFormatting>
  <conditionalFormatting sqref="D27:S27">
    <cfRule type="cellIs" dxfId="60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55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7" priority="43" operator="equal">
      <formula>212030016606640</formula>
    </cfRule>
  </conditionalFormatting>
  <conditionalFormatting sqref="D29 E4:E6 E28:K29">
    <cfRule type="cellIs" dxfId="1366" priority="41" operator="equal">
      <formula>$E$4</formula>
    </cfRule>
    <cfRule type="cellIs" dxfId="1365" priority="42" operator="equal">
      <formula>2120</formula>
    </cfRule>
  </conditionalFormatting>
  <conditionalFormatting sqref="D29:E29 F4:F6 F28:F29">
    <cfRule type="cellIs" dxfId="1364" priority="39" operator="equal">
      <formula>$F$4</formula>
    </cfRule>
    <cfRule type="cellIs" dxfId="1363" priority="40" operator="equal">
      <formula>300</formula>
    </cfRule>
  </conditionalFormatting>
  <conditionalFormatting sqref="G4:G6 G28:G29">
    <cfRule type="cellIs" dxfId="1362" priority="37" operator="equal">
      <formula>$G$4</formula>
    </cfRule>
    <cfRule type="cellIs" dxfId="1361" priority="38" operator="equal">
      <formula>1660</formula>
    </cfRule>
  </conditionalFormatting>
  <conditionalFormatting sqref="H4:H6 H28:H29">
    <cfRule type="cellIs" dxfId="1360" priority="35" operator="equal">
      <formula>$H$4</formula>
    </cfRule>
    <cfRule type="cellIs" dxfId="1359" priority="36" operator="equal">
      <formula>6640</formula>
    </cfRule>
  </conditionalFormatting>
  <conditionalFormatting sqref="T6:T28">
    <cfRule type="cellIs" dxfId="1358" priority="34" operator="lessThan">
      <formula>0</formula>
    </cfRule>
  </conditionalFormatting>
  <conditionalFormatting sqref="T7:T27">
    <cfRule type="cellIs" dxfId="1357" priority="31" operator="lessThan">
      <formula>0</formula>
    </cfRule>
    <cfRule type="cellIs" dxfId="1356" priority="32" operator="lessThan">
      <formula>0</formula>
    </cfRule>
    <cfRule type="cellIs" dxfId="1355" priority="33" operator="lessThan">
      <formula>0</formula>
    </cfRule>
  </conditionalFormatting>
  <conditionalFormatting sqref="E4:E6 E28:K28">
    <cfRule type="cellIs" dxfId="1354" priority="30" operator="equal">
      <formula>$E$4</formula>
    </cfRule>
  </conditionalFormatting>
  <conditionalFormatting sqref="D28:D29 D6 D4:M4">
    <cfRule type="cellIs" dxfId="1353" priority="29" operator="equal">
      <formula>$D$4</formula>
    </cfRule>
  </conditionalFormatting>
  <conditionalFormatting sqref="I4:I6 I28:I29">
    <cfRule type="cellIs" dxfId="1352" priority="28" operator="equal">
      <formula>$I$4</formula>
    </cfRule>
  </conditionalFormatting>
  <conditionalFormatting sqref="J4:J6 J28:J29">
    <cfRule type="cellIs" dxfId="1351" priority="27" operator="equal">
      <formula>$J$4</formula>
    </cfRule>
  </conditionalFormatting>
  <conditionalFormatting sqref="K4:K6 K28:K29">
    <cfRule type="cellIs" dxfId="1350" priority="26" operator="equal">
      <formula>$K$4</formula>
    </cfRule>
  </conditionalFormatting>
  <conditionalFormatting sqref="M4:M6">
    <cfRule type="cellIs" dxfId="1349" priority="25" operator="equal">
      <formula>$L$4</formula>
    </cfRule>
  </conditionalFormatting>
  <conditionalFormatting sqref="T7:T28">
    <cfRule type="cellIs" dxfId="1348" priority="22" operator="lessThan">
      <formula>0</formula>
    </cfRule>
    <cfRule type="cellIs" dxfId="1347" priority="23" operator="lessThan">
      <formula>0</formula>
    </cfRule>
    <cfRule type="cellIs" dxfId="1346" priority="24" operator="lessThan">
      <formula>0</formula>
    </cfRule>
  </conditionalFormatting>
  <conditionalFormatting sqref="D5:K5">
    <cfRule type="cellIs" dxfId="1345" priority="21" operator="greaterThan">
      <formula>0</formula>
    </cfRule>
  </conditionalFormatting>
  <conditionalFormatting sqref="T6:T28">
    <cfRule type="cellIs" dxfId="1344" priority="20" operator="lessThan">
      <formula>0</formula>
    </cfRule>
  </conditionalFormatting>
  <conditionalFormatting sqref="T7:T27">
    <cfRule type="cellIs" dxfId="1343" priority="17" operator="lessThan">
      <formula>0</formula>
    </cfRule>
    <cfRule type="cellIs" dxfId="1342" priority="18" operator="lessThan">
      <formula>0</formula>
    </cfRule>
    <cfRule type="cellIs" dxfId="1341" priority="19" operator="lessThan">
      <formula>0</formula>
    </cfRule>
  </conditionalFormatting>
  <conditionalFormatting sqref="T7:T28">
    <cfRule type="cellIs" dxfId="1340" priority="14" operator="lessThan">
      <formula>0</formula>
    </cfRule>
    <cfRule type="cellIs" dxfId="1339" priority="15" operator="lessThan">
      <formula>0</formula>
    </cfRule>
    <cfRule type="cellIs" dxfId="1338" priority="16" operator="lessThan">
      <formula>0</formula>
    </cfRule>
  </conditionalFormatting>
  <conditionalFormatting sqref="D5:K5">
    <cfRule type="cellIs" dxfId="1337" priority="13" operator="greaterThan">
      <formula>0</formula>
    </cfRule>
  </conditionalFormatting>
  <conditionalFormatting sqref="L4 L6 L28:L29">
    <cfRule type="cellIs" dxfId="1336" priority="12" operator="equal">
      <formula>$L$4</formula>
    </cfRule>
  </conditionalFormatting>
  <conditionalFormatting sqref="D7:S7">
    <cfRule type="cellIs" dxfId="1335" priority="11" operator="greaterThan">
      <formula>0</formula>
    </cfRule>
  </conditionalFormatting>
  <conditionalFormatting sqref="D9:S9">
    <cfRule type="cellIs" dxfId="1334" priority="10" operator="greaterThan">
      <formula>0</formula>
    </cfRule>
  </conditionalFormatting>
  <conditionalFormatting sqref="D11:S11">
    <cfRule type="cellIs" dxfId="1333" priority="9" operator="greaterThan">
      <formula>0</formula>
    </cfRule>
  </conditionalFormatting>
  <conditionalFormatting sqref="D13:S13">
    <cfRule type="cellIs" dxfId="1332" priority="8" operator="greaterThan">
      <formula>0</formula>
    </cfRule>
  </conditionalFormatting>
  <conditionalFormatting sqref="D15:S15">
    <cfRule type="cellIs" dxfId="1331" priority="7" operator="greaterThan">
      <formula>0</formula>
    </cfRule>
  </conditionalFormatting>
  <conditionalFormatting sqref="D17:S17">
    <cfRule type="cellIs" dxfId="1330" priority="6" operator="greaterThan">
      <formula>0</formula>
    </cfRule>
  </conditionalFormatting>
  <conditionalFormatting sqref="D19:S19">
    <cfRule type="cellIs" dxfId="1329" priority="5" operator="greaterThan">
      <formula>0</formula>
    </cfRule>
  </conditionalFormatting>
  <conditionalFormatting sqref="D21:S21">
    <cfRule type="cellIs" dxfId="1328" priority="4" operator="greaterThan">
      <formula>0</formula>
    </cfRule>
  </conditionalFormatting>
  <conditionalFormatting sqref="D23:S23">
    <cfRule type="cellIs" dxfId="1327" priority="3" operator="greaterThan">
      <formula>0</formula>
    </cfRule>
  </conditionalFormatting>
  <conditionalFormatting sqref="D25:S25">
    <cfRule type="cellIs" dxfId="1326" priority="2" operator="greaterThan">
      <formula>0</formula>
    </cfRule>
  </conditionalFormatting>
  <conditionalFormatting sqref="D27:S27">
    <cfRule type="cellIs" dxfId="132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'19'!D29</f>
        <v>430768</v>
      </c>
      <c r="E4" s="2">
        <f>'19'!E29</f>
        <v>8815</v>
      </c>
      <c r="F4" s="2">
        <f>'19'!F29</f>
        <v>18930</v>
      </c>
      <c r="G4" s="2">
        <f>'19'!G29</f>
        <v>1060</v>
      </c>
      <c r="H4" s="2">
        <f>'19'!H29</f>
        <v>40160</v>
      </c>
      <c r="I4" s="2">
        <f>'19'!I29</f>
        <v>1235</v>
      </c>
      <c r="J4" s="2">
        <f>'19'!J29</f>
        <v>608</v>
      </c>
      <c r="K4" s="2">
        <f>'19'!K29</f>
        <v>158</v>
      </c>
      <c r="L4" s="2">
        <f>'19'!L29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3" priority="43" operator="equal">
      <formula>212030016606640</formula>
    </cfRule>
  </conditionalFormatting>
  <conditionalFormatting sqref="D29 E4:E6 E28:K29">
    <cfRule type="cellIs" dxfId="602" priority="41" operator="equal">
      <formula>$E$4</formula>
    </cfRule>
    <cfRule type="cellIs" dxfId="601" priority="42" operator="equal">
      <formula>2120</formula>
    </cfRule>
  </conditionalFormatting>
  <conditionalFormatting sqref="D29:E29 F4:F6 F28:F29">
    <cfRule type="cellIs" dxfId="600" priority="39" operator="equal">
      <formula>$F$4</formula>
    </cfRule>
    <cfRule type="cellIs" dxfId="599" priority="40" operator="equal">
      <formula>300</formula>
    </cfRule>
  </conditionalFormatting>
  <conditionalFormatting sqref="G4:G6 G28:G29">
    <cfRule type="cellIs" dxfId="598" priority="37" operator="equal">
      <formula>$G$4</formula>
    </cfRule>
    <cfRule type="cellIs" dxfId="597" priority="38" operator="equal">
      <formula>1660</formula>
    </cfRule>
  </conditionalFormatting>
  <conditionalFormatting sqref="H4:H6 H28:H29">
    <cfRule type="cellIs" dxfId="596" priority="35" operator="equal">
      <formula>$H$4</formula>
    </cfRule>
    <cfRule type="cellIs" dxfId="595" priority="36" operator="equal">
      <formula>6640</formula>
    </cfRule>
  </conditionalFormatting>
  <conditionalFormatting sqref="T6:T28">
    <cfRule type="cellIs" dxfId="594" priority="34" operator="lessThan">
      <formula>0</formula>
    </cfRule>
  </conditionalFormatting>
  <conditionalFormatting sqref="T7:T27">
    <cfRule type="cellIs" dxfId="593" priority="31" operator="lessThan">
      <formula>0</formula>
    </cfRule>
    <cfRule type="cellIs" dxfId="592" priority="32" operator="lessThan">
      <formula>0</formula>
    </cfRule>
    <cfRule type="cellIs" dxfId="591" priority="33" operator="lessThan">
      <formula>0</formula>
    </cfRule>
  </conditionalFormatting>
  <conditionalFormatting sqref="E4:E6 E28:K28">
    <cfRule type="cellIs" dxfId="590" priority="30" operator="equal">
      <formula>$E$4</formula>
    </cfRule>
  </conditionalFormatting>
  <conditionalFormatting sqref="D28:D29 D6 D4:M4">
    <cfRule type="cellIs" dxfId="589" priority="29" operator="equal">
      <formula>$D$4</formula>
    </cfRule>
  </conditionalFormatting>
  <conditionalFormatting sqref="I4:I6 I28:I29">
    <cfRule type="cellIs" dxfId="588" priority="28" operator="equal">
      <formula>$I$4</formula>
    </cfRule>
  </conditionalFormatting>
  <conditionalFormatting sqref="J4:J6 J28:J29">
    <cfRule type="cellIs" dxfId="587" priority="27" operator="equal">
      <formula>$J$4</formula>
    </cfRule>
  </conditionalFormatting>
  <conditionalFormatting sqref="K4:K6 K28:K29">
    <cfRule type="cellIs" dxfId="586" priority="26" operator="equal">
      <formula>$K$4</formula>
    </cfRule>
  </conditionalFormatting>
  <conditionalFormatting sqref="M4:M6">
    <cfRule type="cellIs" dxfId="585" priority="25" operator="equal">
      <formula>$L$4</formula>
    </cfRule>
  </conditionalFormatting>
  <conditionalFormatting sqref="T7:T28">
    <cfRule type="cellIs" dxfId="584" priority="22" operator="lessThan">
      <formula>0</formula>
    </cfRule>
    <cfRule type="cellIs" dxfId="583" priority="23" operator="lessThan">
      <formula>0</formula>
    </cfRule>
    <cfRule type="cellIs" dxfId="582" priority="24" operator="lessThan">
      <formula>0</formula>
    </cfRule>
  </conditionalFormatting>
  <conditionalFormatting sqref="D5:K5">
    <cfRule type="cellIs" dxfId="581" priority="21" operator="greaterThan">
      <formula>0</formula>
    </cfRule>
  </conditionalFormatting>
  <conditionalFormatting sqref="T6:T28">
    <cfRule type="cellIs" dxfId="580" priority="20" operator="lessThan">
      <formula>0</formula>
    </cfRule>
  </conditionalFormatting>
  <conditionalFormatting sqref="T7:T27">
    <cfRule type="cellIs" dxfId="579" priority="17" operator="lessThan">
      <formula>0</formula>
    </cfRule>
    <cfRule type="cellIs" dxfId="578" priority="18" operator="lessThan">
      <formula>0</formula>
    </cfRule>
    <cfRule type="cellIs" dxfId="577" priority="19" operator="lessThan">
      <formula>0</formula>
    </cfRule>
  </conditionalFormatting>
  <conditionalFormatting sqref="T7:T28">
    <cfRule type="cellIs" dxfId="576" priority="14" operator="lessThan">
      <formula>0</formula>
    </cfRule>
    <cfRule type="cellIs" dxfId="575" priority="15" operator="lessThan">
      <formula>0</formula>
    </cfRule>
    <cfRule type="cellIs" dxfId="574" priority="16" operator="lessThan">
      <formula>0</formula>
    </cfRule>
  </conditionalFormatting>
  <conditionalFormatting sqref="D5:K5">
    <cfRule type="cellIs" dxfId="573" priority="13" operator="greaterThan">
      <formula>0</formula>
    </cfRule>
  </conditionalFormatting>
  <conditionalFormatting sqref="L4 L6 L28:L29">
    <cfRule type="cellIs" dxfId="572" priority="12" operator="equal">
      <formula>$L$4</formula>
    </cfRule>
  </conditionalFormatting>
  <conditionalFormatting sqref="D7:S7">
    <cfRule type="cellIs" dxfId="571" priority="11" operator="greaterThan">
      <formula>0</formula>
    </cfRule>
  </conditionalFormatting>
  <conditionalFormatting sqref="D9:S9">
    <cfRule type="cellIs" dxfId="570" priority="10" operator="greaterThan">
      <formula>0</formula>
    </cfRule>
  </conditionalFormatting>
  <conditionalFormatting sqref="D11:S11">
    <cfRule type="cellIs" dxfId="569" priority="9" operator="greaterThan">
      <formula>0</formula>
    </cfRule>
  </conditionalFormatting>
  <conditionalFormatting sqref="D13:S13">
    <cfRule type="cellIs" dxfId="568" priority="8" operator="greaterThan">
      <formula>0</formula>
    </cfRule>
  </conditionalFormatting>
  <conditionalFormatting sqref="D15:S15">
    <cfRule type="cellIs" dxfId="567" priority="7" operator="greaterThan">
      <formula>0</formula>
    </cfRule>
  </conditionalFormatting>
  <conditionalFormatting sqref="D17:S17">
    <cfRule type="cellIs" dxfId="566" priority="6" operator="greaterThan">
      <formula>0</formula>
    </cfRule>
  </conditionalFormatting>
  <conditionalFormatting sqref="D19:S19">
    <cfRule type="cellIs" dxfId="565" priority="5" operator="greaterThan">
      <formula>0</formula>
    </cfRule>
  </conditionalFormatting>
  <conditionalFormatting sqref="D21:S21">
    <cfRule type="cellIs" dxfId="564" priority="4" operator="greaterThan">
      <formula>0</formula>
    </cfRule>
  </conditionalFormatting>
  <conditionalFormatting sqref="D23:S23">
    <cfRule type="cellIs" dxfId="563" priority="3" operator="greaterThan">
      <formula>0</formula>
    </cfRule>
  </conditionalFormatting>
  <conditionalFormatting sqref="D25:S25">
    <cfRule type="cellIs" dxfId="562" priority="2" operator="greaterThan">
      <formula>0</formula>
    </cfRule>
  </conditionalFormatting>
  <conditionalFormatting sqref="D27:S27">
    <cfRule type="cellIs" dxfId="561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'20'!D29</f>
        <v>430768</v>
      </c>
      <c r="E4" s="2">
        <f>'20'!E29</f>
        <v>8815</v>
      </c>
      <c r="F4" s="2">
        <f>'20'!F29</f>
        <v>18930</v>
      </c>
      <c r="G4" s="2">
        <f>'20'!G29</f>
        <v>1060</v>
      </c>
      <c r="H4" s="2">
        <f>'20'!H29</f>
        <v>40160</v>
      </c>
      <c r="I4" s="2">
        <f>'20'!I29</f>
        <v>1235</v>
      </c>
      <c r="J4" s="2">
        <f>'20'!J29</f>
        <v>608</v>
      </c>
      <c r="K4" s="2">
        <f>'20'!K29</f>
        <v>158</v>
      </c>
      <c r="L4" s="2">
        <f>'20'!L29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0" priority="43" operator="equal">
      <formula>212030016606640</formula>
    </cfRule>
  </conditionalFormatting>
  <conditionalFormatting sqref="D29 E4:E6 E28:K29">
    <cfRule type="cellIs" dxfId="559" priority="41" operator="equal">
      <formula>$E$4</formula>
    </cfRule>
    <cfRule type="cellIs" dxfId="558" priority="42" operator="equal">
      <formula>2120</formula>
    </cfRule>
  </conditionalFormatting>
  <conditionalFormatting sqref="D29:E29 F4:F6 F28:F29">
    <cfRule type="cellIs" dxfId="557" priority="39" operator="equal">
      <formula>$F$4</formula>
    </cfRule>
    <cfRule type="cellIs" dxfId="556" priority="40" operator="equal">
      <formula>300</formula>
    </cfRule>
  </conditionalFormatting>
  <conditionalFormatting sqref="G4:G6 G28:G29">
    <cfRule type="cellIs" dxfId="555" priority="37" operator="equal">
      <formula>$G$4</formula>
    </cfRule>
    <cfRule type="cellIs" dxfId="554" priority="38" operator="equal">
      <formula>1660</formula>
    </cfRule>
  </conditionalFormatting>
  <conditionalFormatting sqref="H4:H6 H28:H29">
    <cfRule type="cellIs" dxfId="553" priority="35" operator="equal">
      <formula>$H$4</formula>
    </cfRule>
    <cfRule type="cellIs" dxfId="552" priority="36" operator="equal">
      <formula>6640</formula>
    </cfRule>
  </conditionalFormatting>
  <conditionalFormatting sqref="T6:T28">
    <cfRule type="cellIs" dxfId="551" priority="34" operator="lessThan">
      <formula>0</formula>
    </cfRule>
  </conditionalFormatting>
  <conditionalFormatting sqref="T7:T27">
    <cfRule type="cellIs" dxfId="550" priority="31" operator="lessThan">
      <formula>0</formula>
    </cfRule>
    <cfRule type="cellIs" dxfId="549" priority="32" operator="lessThan">
      <formula>0</formula>
    </cfRule>
    <cfRule type="cellIs" dxfId="548" priority="33" operator="lessThan">
      <formula>0</formula>
    </cfRule>
  </conditionalFormatting>
  <conditionalFormatting sqref="E4:E6 E28:K28">
    <cfRule type="cellIs" dxfId="547" priority="30" operator="equal">
      <formula>$E$4</formula>
    </cfRule>
  </conditionalFormatting>
  <conditionalFormatting sqref="D28:D29 D6 D4:M4">
    <cfRule type="cellIs" dxfId="546" priority="29" operator="equal">
      <formula>$D$4</formula>
    </cfRule>
  </conditionalFormatting>
  <conditionalFormatting sqref="I4:I6 I28:I29">
    <cfRule type="cellIs" dxfId="545" priority="28" operator="equal">
      <formula>$I$4</formula>
    </cfRule>
  </conditionalFormatting>
  <conditionalFormatting sqref="J4:J6 J28:J29">
    <cfRule type="cellIs" dxfId="544" priority="27" operator="equal">
      <formula>$J$4</formula>
    </cfRule>
  </conditionalFormatting>
  <conditionalFormatting sqref="K4:K6 K28:K29">
    <cfRule type="cellIs" dxfId="543" priority="26" operator="equal">
      <formula>$K$4</formula>
    </cfRule>
  </conditionalFormatting>
  <conditionalFormatting sqref="M4:M6">
    <cfRule type="cellIs" dxfId="542" priority="25" operator="equal">
      <formula>$L$4</formula>
    </cfRule>
  </conditionalFormatting>
  <conditionalFormatting sqref="T7:T28">
    <cfRule type="cellIs" dxfId="541" priority="22" operator="lessThan">
      <formula>0</formula>
    </cfRule>
    <cfRule type="cellIs" dxfId="540" priority="23" operator="lessThan">
      <formula>0</formula>
    </cfRule>
    <cfRule type="cellIs" dxfId="539" priority="24" operator="lessThan">
      <formula>0</formula>
    </cfRule>
  </conditionalFormatting>
  <conditionalFormatting sqref="D5:K5">
    <cfRule type="cellIs" dxfId="538" priority="21" operator="greaterThan">
      <formula>0</formula>
    </cfRule>
  </conditionalFormatting>
  <conditionalFormatting sqref="T6:T28">
    <cfRule type="cellIs" dxfId="537" priority="20" operator="lessThan">
      <formula>0</formula>
    </cfRule>
  </conditionalFormatting>
  <conditionalFormatting sqref="T7:T27">
    <cfRule type="cellIs" dxfId="536" priority="17" operator="lessThan">
      <formula>0</formula>
    </cfRule>
    <cfRule type="cellIs" dxfId="535" priority="18" operator="lessThan">
      <formula>0</formula>
    </cfRule>
    <cfRule type="cellIs" dxfId="534" priority="19" operator="lessThan">
      <formula>0</formula>
    </cfRule>
  </conditionalFormatting>
  <conditionalFormatting sqref="T7:T28">
    <cfRule type="cellIs" dxfId="533" priority="14" operator="lessThan">
      <formula>0</formula>
    </cfRule>
    <cfRule type="cellIs" dxfId="532" priority="15" operator="lessThan">
      <formula>0</formula>
    </cfRule>
    <cfRule type="cellIs" dxfId="531" priority="16" operator="lessThan">
      <formula>0</formula>
    </cfRule>
  </conditionalFormatting>
  <conditionalFormatting sqref="D5:K5">
    <cfRule type="cellIs" dxfId="530" priority="13" operator="greaterThan">
      <formula>0</formula>
    </cfRule>
  </conditionalFormatting>
  <conditionalFormatting sqref="L4 L6 L28:L29">
    <cfRule type="cellIs" dxfId="529" priority="12" operator="equal">
      <formula>$L$4</formula>
    </cfRule>
  </conditionalFormatting>
  <conditionalFormatting sqref="D7:S7">
    <cfRule type="cellIs" dxfId="528" priority="11" operator="greaterThan">
      <formula>0</formula>
    </cfRule>
  </conditionalFormatting>
  <conditionalFormatting sqref="D9:S9">
    <cfRule type="cellIs" dxfId="527" priority="10" operator="greaterThan">
      <formula>0</formula>
    </cfRule>
  </conditionalFormatting>
  <conditionalFormatting sqref="D11:S11">
    <cfRule type="cellIs" dxfId="526" priority="9" operator="greaterThan">
      <formula>0</formula>
    </cfRule>
  </conditionalFormatting>
  <conditionalFormatting sqref="D13:S13">
    <cfRule type="cellIs" dxfId="525" priority="8" operator="greaterThan">
      <formula>0</formula>
    </cfRule>
  </conditionalFormatting>
  <conditionalFormatting sqref="D15:S15">
    <cfRule type="cellIs" dxfId="524" priority="7" operator="greaterThan">
      <formula>0</formula>
    </cfRule>
  </conditionalFormatting>
  <conditionalFormatting sqref="D17:S17">
    <cfRule type="cellIs" dxfId="523" priority="6" operator="greaterThan">
      <formula>0</formula>
    </cfRule>
  </conditionalFormatting>
  <conditionalFormatting sqref="D19:S19">
    <cfRule type="cellIs" dxfId="522" priority="5" operator="greaterThan">
      <formula>0</formula>
    </cfRule>
  </conditionalFormatting>
  <conditionalFormatting sqref="D21:S21">
    <cfRule type="cellIs" dxfId="521" priority="4" operator="greaterThan">
      <formula>0</formula>
    </cfRule>
  </conditionalFormatting>
  <conditionalFormatting sqref="D23:S23">
    <cfRule type="cellIs" dxfId="520" priority="3" operator="greaterThan">
      <formula>0</formula>
    </cfRule>
  </conditionalFormatting>
  <conditionalFormatting sqref="D25:S25">
    <cfRule type="cellIs" dxfId="519" priority="2" operator="greaterThan">
      <formula>0</formula>
    </cfRule>
  </conditionalFormatting>
  <conditionalFormatting sqref="D27:S27">
    <cfRule type="cellIs" dxfId="518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'21'!D29</f>
        <v>430768</v>
      </c>
      <c r="E4" s="2">
        <f>'21'!E29</f>
        <v>8815</v>
      </c>
      <c r="F4" s="2">
        <f>'21'!F29</f>
        <v>18930</v>
      </c>
      <c r="G4" s="2">
        <f>'21'!G29</f>
        <v>1060</v>
      </c>
      <c r="H4" s="2">
        <f>'21'!H29</f>
        <v>40160</v>
      </c>
      <c r="I4" s="2">
        <f>'21'!I29</f>
        <v>1235</v>
      </c>
      <c r="J4" s="2">
        <f>'21'!J29</f>
        <v>608</v>
      </c>
      <c r="K4" s="2">
        <f>'21'!K29</f>
        <v>158</v>
      </c>
      <c r="L4" s="2">
        <f>'21'!L29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'22'!D29</f>
        <v>430768</v>
      </c>
      <c r="E4" s="2">
        <f>'22'!E29</f>
        <v>8815</v>
      </c>
      <c r="F4" s="2">
        <f>'22'!F29</f>
        <v>18930</v>
      </c>
      <c r="G4" s="2">
        <f>'22'!G29</f>
        <v>1060</v>
      </c>
      <c r="H4" s="2">
        <f>'22'!H29</f>
        <v>40160</v>
      </c>
      <c r="I4" s="2">
        <f>'22'!I29</f>
        <v>1235</v>
      </c>
      <c r="J4" s="2">
        <f>'22'!J29</f>
        <v>608</v>
      </c>
      <c r="K4" s="2">
        <f>'22'!K29</f>
        <v>158</v>
      </c>
      <c r="L4" s="2">
        <f>'22'!L29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'23'!D29</f>
        <v>430768</v>
      </c>
      <c r="E4" s="2">
        <f>'23'!E29</f>
        <v>8815</v>
      </c>
      <c r="F4" s="2">
        <f>'23'!F29</f>
        <v>18930</v>
      </c>
      <c r="G4" s="2">
        <f>'23'!G29</f>
        <v>1060</v>
      </c>
      <c r="H4" s="2">
        <f>'23'!H29</f>
        <v>40160</v>
      </c>
      <c r="I4" s="2">
        <f>'23'!I29</f>
        <v>1235</v>
      </c>
      <c r="J4" s="2">
        <f>'23'!J29</f>
        <v>608</v>
      </c>
      <c r="K4" s="2">
        <f>'23'!K29</f>
        <v>158</v>
      </c>
      <c r="L4" s="2">
        <f>'23'!L29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'24'!D29</f>
        <v>430768</v>
      </c>
      <c r="E4" s="2">
        <f>'24'!E29</f>
        <v>8815</v>
      </c>
      <c r="F4" s="2">
        <f>'24'!F29</f>
        <v>18930</v>
      </c>
      <c r="G4" s="2">
        <f>'24'!G29</f>
        <v>1060</v>
      </c>
      <c r="H4" s="2">
        <f>'24'!H29</f>
        <v>40160</v>
      </c>
      <c r="I4" s="2">
        <f>'24'!I29</f>
        <v>1235</v>
      </c>
      <c r="J4" s="2">
        <f>'24'!J29</f>
        <v>608</v>
      </c>
      <c r="K4" s="2">
        <f>'24'!K29</f>
        <v>158</v>
      </c>
      <c r="L4" s="2">
        <f>'24'!L29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'25'!D29</f>
        <v>430768</v>
      </c>
      <c r="E4" s="2">
        <f>'25'!E29</f>
        <v>8815</v>
      </c>
      <c r="F4" s="2">
        <f>'25'!F29</f>
        <v>18930</v>
      </c>
      <c r="G4" s="2">
        <f>'25'!G29</f>
        <v>1060</v>
      </c>
      <c r="H4" s="2">
        <f>'25'!H29</f>
        <v>40160</v>
      </c>
      <c r="I4" s="2">
        <f>'25'!I29</f>
        <v>1235</v>
      </c>
      <c r="J4" s="2">
        <f>'25'!J29</f>
        <v>608</v>
      </c>
      <c r="K4" s="2">
        <f>'25'!K29</f>
        <v>158</v>
      </c>
      <c r="L4" s="2">
        <f>'25'!L29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'26'!D29</f>
        <v>430768</v>
      </c>
      <c r="E4" s="2">
        <f>'26'!E29</f>
        <v>8815</v>
      </c>
      <c r="F4" s="2">
        <f>'26'!F29</f>
        <v>18930</v>
      </c>
      <c r="G4" s="2">
        <f>'26'!G29</f>
        <v>1060</v>
      </c>
      <c r="H4" s="2">
        <f>'26'!H29</f>
        <v>40160</v>
      </c>
      <c r="I4" s="2">
        <f>'26'!I29</f>
        <v>1235</v>
      </c>
      <c r="J4" s="2">
        <f>'26'!J29</f>
        <v>608</v>
      </c>
      <c r="K4" s="2">
        <f>'26'!K29</f>
        <v>158</v>
      </c>
      <c r="L4" s="2">
        <f>'26'!L29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'27'!D29</f>
        <v>430768</v>
      </c>
      <c r="E4" s="2">
        <f>'27'!E29</f>
        <v>8815</v>
      </c>
      <c r="F4" s="2">
        <f>'27'!F29</f>
        <v>18930</v>
      </c>
      <c r="G4" s="2">
        <f>'27'!G29</f>
        <v>1060</v>
      </c>
      <c r="H4" s="2">
        <f>'27'!H29</f>
        <v>40160</v>
      </c>
      <c r="I4" s="2">
        <f>'27'!I29</f>
        <v>1235</v>
      </c>
      <c r="J4" s="2">
        <f>'27'!J29</f>
        <v>608</v>
      </c>
      <c r="K4" s="2">
        <f>'27'!K29</f>
        <v>158</v>
      </c>
      <c r="L4" s="2">
        <f>'27'!L29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'28'!D29</f>
        <v>430768</v>
      </c>
      <c r="E4" s="2">
        <f>'28'!E29</f>
        <v>8815</v>
      </c>
      <c r="F4" s="2">
        <f>'28'!F29</f>
        <v>18930</v>
      </c>
      <c r="G4" s="2">
        <f>'28'!G29</f>
        <v>1060</v>
      </c>
      <c r="H4" s="2">
        <f>'28'!H29</f>
        <v>40160</v>
      </c>
      <c r="I4" s="2">
        <f>'28'!I29</f>
        <v>1235</v>
      </c>
      <c r="J4" s="2">
        <f>'28'!J29</f>
        <v>608</v>
      </c>
      <c r="K4" s="2">
        <f>'28'!K29</f>
        <v>158</v>
      </c>
      <c r="L4" s="2">
        <f>'28'!L29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4" priority="43" operator="equal">
      <formula>212030016606640</formula>
    </cfRule>
  </conditionalFormatting>
  <conditionalFormatting sqref="D29 E4:E6 E28:K29">
    <cfRule type="cellIs" dxfId="1323" priority="41" operator="equal">
      <formula>$E$4</formula>
    </cfRule>
    <cfRule type="cellIs" dxfId="1322" priority="42" operator="equal">
      <formula>2120</formula>
    </cfRule>
  </conditionalFormatting>
  <conditionalFormatting sqref="D29:E29 F4:F6 F28:F29">
    <cfRule type="cellIs" dxfId="1321" priority="39" operator="equal">
      <formula>$F$4</formula>
    </cfRule>
    <cfRule type="cellIs" dxfId="1320" priority="40" operator="equal">
      <formula>300</formula>
    </cfRule>
  </conditionalFormatting>
  <conditionalFormatting sqref="G4:G6 G28:G29">
    <cfRule type="cellIs" dxfId="1319" priority="37" operator="equal">
      <formula>$G$4</formula>
    </cfRule>
    <cfRule type="cellIs" dxfId="1318" priority="38" operator="equal">
      <formula>1660</formula>
    </cfRule>
  </conditionalFormatting>
  <conditionalFormatting sqref="H4:H6 H28:H29">
    <cfRule type="cellIs" dxfId="1317" priority="35" operator="equal">
      <formula>$H$4</formula>
    </cfRule>
    <cfRule type="cellIs" dxfId="1316" priority="36" operator="equal">
      <formula>6640</formula>
    </cfRule>
  </conditionalFormatting>
  <conditionalFormatting sqref="T6:T28">
    <cfRule type="cellIs" dxfId="1315" priority="34" operator="lessThan">
      <formula>0</formula>
    </cfRule>
  </conditionalFormatting>
  <conditionalFormatting sqref="T7:T27">
    <cfRule type="cellIs" dxfId="1314" priority="31" operator="lessThan">
      <formula>0</formula>
    </cfRule>
    <cfRule type="cellIs" dxfId="1313" priority="32" operator="lessThan">
      <formula>0</formula>
    </cfRule>
    <cfRule type="cellIs" dxfId="1312" priority="33" operator="lessThan">
      <formula>0</formula>
    </cfRule>
  </conditionalFormatting>
  <conditionalFormatting sqref="E4:E6 E28:K28">
    <cfRule type="cellIs" dxfId="1311" priority="30" operator="equal">
      <formula>$E$4</formula>
    </cfRule>
  </conditionalFormatting>
  <conditionalFormatting sqref="D28:D29 D6 D4:M4">
    <cfRule type="cellIs" dxfId="1310" priority="29" operator="equal">
      <formula>$D$4</formula>
    </cfRule>
  </conditionalFormatting>
  <conditionalFormatting sqref="I4:I6 I28:I29">
    <cfRule type="cellIs" dxfId="1309" priority="28" operator="equal">
      <formula>$I$4</formula>
    </cfRule>
  </conditionalFormatting>
  <conditionalFormatting sqref="J4:J6 J28:J29">
    <cfRule type="cellIs" dxfId="1308" priority="27" operator="equal">
      <formula>$J$4</formula>
    </cfRule>
  </conditionalFormatting>
  <conditionalFormatting sqref="K4:K6 K28:K29">
    <cfRule type="cellIs" dxfId="1307" priority="26" operator="equal">
      <formula>$K$4</formula>
    </cfRule>
  </conditionalFormatting>
  <conditionalFormatting sqref="M4:M6">
    <cfRule type="cellIs" dxfId="1306" priority="25" operator="equal">
      <formula>$L$4</formula>
    </cfRule>
  </conditionalFormatting>
  <conditionalFormatting sqref="T7:T28">
    <cfRule type="cellIs" dxfId="1305" priority="22" operator="lessThan">
      <formula>0</formula>
    </cfRule>
    <cfRule type="cellIs" dxfId="1304" priority="23" operator="lessThan">
      <formula>0</formula>
    </cfRule>
    <cfRule type="cellIs" dxfId="1303" priority="24" operator="lessThan">
      <formula>0</formula>
    </cfRule>
  </conditionalFormatting>
  <conditionalFormatting sqref="D5:K5">
    <cfRule type="cellIs" dxfId="1302" priority="21" operator="greaterThan">
      <formula>0</formula>
    </cfRule>
  </conditionalFormatting>
  <conditionalFormatting sqref="T6:T28">
    <cfRule type="cellIs" dxfId="1301" priority="20" operator="lessThan">
      <formula>0</formula>
    </cfRule>
  </conditionalFormatting>
  <conditionalFormatting sqref="T7:T27">
    <cfRule type="cellIs" dxfId="1300" priority="17" operator="lessThan">
      <formula>0</formula>
    </cfRule>
    <cfRule type="cellIs" dxfId="1299" priority="18" operator="lessThan">
      <formula>0</formula>
    </cfRule>
    <cfRule type="cellIs" dxfId="1298" priority="19" operator="lessThan">
      <formula>0</formula>
    </cfRule>
  </conditionalFormatting>
  <conditionalFormatting sqref="T7:T28">
    <cfRule type="cellIs" dxfId="1297" priority="14" operator="lessThan">
      <formula>0</formula>
    </cfRule>
    <cfRule type="cellIs" dxfId="1296" priority="15" operator="lessThan">
      <formula>0</formula>
    </cfRule>
    <cfRule type="cellIs" dxfId="1295" priority="16" operator="lessThan">
      <formula>0</formula>
    </cfRule>
  </conditionalFormatting>
  <conditionalFormatting sqref="D5:K5">
    <cfRule type="cellIs" dxfId="1294" priority="13" operator="greaterThan">
      <formula>0</formula>
    </cfRule>
  </conditionalFormatting>
  <conditionalFormatting sqref="L4 L6 L28:L29">
    <cfRule type="cellIs" dxfId="1293" priority="12" operator="equal">
      <formula>$L$4</formula>
    </cfRule>
  </conditionalFormatting>
  <conditionalFormatting sqref="D7:S7">
    <cfRule type="cellIs" dxfId="1292" priority="11" operator="greaterThan">
      <formula>0</formula>
    </cfRule>
  </conditionalFormatting>
  <conditionalFormatting sqref="D9:S9">
    <cfRule type="cellIs" dxfId="1291" priority="10" operator="greaterThan">
      <formula>0</formula>
    </cfRule>
  </conditionalFormatting>
  <conditionalFormatting sqref="D11:S11">
    <cfRule type="cellIs" dxfId="1290" priority="9" operator="greaterThan">
      <formula>0</formula>
    </cfRule>
  </conditionalFormatting>
  <conditionalFormatting sqref="D13:S13">
    <cfRule type="cellIs" dxfId="1289" priority="8" operator="greaterThan">
      <formula>0</formula>
    </cfRule>
  </conditionalFormatting>
  <conditionalFormatting sqref="D15:S15">
    <cfRule type="cellIs" dxfId="1288" priority="7" operator="greaterThan">
      <formula>0</formula>
    </cfRule>
  </conditionalFormatting>
  <conditionalFormatting sqref="D17:S17">
    <cfRule type="cellIs" dxfId="1287" priority="6" operator="greaterThan">
      <formula>0</formula>
    </cfRule>
  </conditionalFormatting>
  <conditionalFormatting sqref="D19:S19">
    <cfRule type="cellIs" dxfId="1286" priority="5" operator="greaterThan">
      <formula>0</formula>
    </cfRule>
  </conditionalFormatting>
  <conditionalFormatting sqref="D21:S21">
    <cfRule type="cellIs" dxfId="1285" priority="4" operator="greaterThan">
      <formula>0</formula>
    </cfRule>
  </conditionalFormatting>
  <conditionalFormatting sqref="D23:S23">
    <cfRule type="cellIs" dxfId="1284" priority="3" operator="greaterThan">
      <formula>0</formula>
    </cfRule>
  </conditionalFormatting>
  <conditionalFormatting sqref="D25:S25">
    <cfRule type="cellIs" dxfId="1283" priority="2" operator="greaterThan">
      <formula>0</formula>
    </cfRule>
  </conditionalFormatting>
  <conditionalFormatting sqref="D27:S27">
    <cfRule type="cellIs" dxfId="128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'29'!D29</f>
        <v>430768</v>
      </c>
      <c r="E4" s="2">
        <f>'29'!E29</f>
        <v>8815</v>
      </c>
      <c r="F4" s="2">
        <f>'29'!F29</f>
        <v>18930</v>
      </c>
      <c r="G4" s="2">
        <f>'29'!G29</f>
        <v>1060</v>
      </c>
      <c r="H4" s="2">
        <f>'29'!H29</f>
        <v>40160</v>
      </c>
      <c r="I4" s="2">
        <f>'29'!I29</f>
        <v>1235</v>
      </c>
      <c r="J4" s="2">
        <f>'29'!J29</f>
        <v>608</v>
      </c>
      <c r="K4" s="2">
        <f>'29'!K29</f>
        <v>158</v>
      </c>
      <c r="L4" s="2">
        <f>'29'!L29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47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'30'!D29</f>
        <v>430768</v>
      </c>
      <c r="E4" s="2">
        <f>'30'!E29</f>
        <v>8815</v>
      </c>
      <c r="F4" s="2">
        <f>'30'!F29</f>
        <v>18930</v>
      </c>
      <c r="G4" s="2">
        <f>'30'!G29</f>
        <v>1060</v>
      </c>
      <c r="H4" s="2">
        <f>'30'!H29</f>
        <v>40160</v>
      </c>
      <c r="I4" s="2">
        <f>'30'!I29</f>
        <v>1235</v>
      </c>
      <c r="J4" s="2">
        <f>'30'!J29</f>
        <v>608</v>
      </c>
      <c r="K4" s="2">
        <f>'30'!K29</f>
        <v>158</v>
      </c>
      <c r="L4" s="2">
        <f>'30'!L29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430768</v>
      </c>
      <c r="E29" s="48">
        <f t="shared" ref="E29:L29" si="8">E4+E5-E28</f>
        <v>8815</v>
      </c>
      <c r="F29" s="48">
        <f t="shared" si="8"/>
        <v>18930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19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50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2"/>
    </row>
    <row r="2" spans="1:20" ht="15.75" thickBot="1" x14ac:dyDescent="0.3">
      <c r="A2" s="253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54"/>
    </row>
    <row r="3" spans="1:20" ht="18.75" x14ac:dyDescent="0.25">
      <c r="A3" s="230" t="s">
        <v>63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55"/>
    </row>
    <row r="4" spans="1:20" x14ac:dyDescent="0.25">
      <c r="A4" s="256" t="s">
        <v>1</v>
      </c>
      <c r="B4" s="257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58"/>
      <c r="O4" s="258"/>
      <c r="P4" s="258"/>
      <c r="Q4" s="258"/>
      <c r="R4" s="258"/>
      <c r="S4" s="258"/>
      <c r="T4" s="259"/>
    </row>
    <row r="5" spans="1:20" x14ac:dyDescent="0.25">
      <c r="A5" s="256" t="s">
        <v>2</v>
      </c>
      <c r="B5" s="257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3218339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20000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25000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58"/>
      <c r="O5" s="258"/>
      <c r="P5" s="258"/>
      <c r="Q5" s="258"/>
      <c r="R5" s="258"/>
      <c r="S5" s="258"/>
      <c r="T5" s="259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169709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730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48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23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211279</v>
      </c>
      <c r="N7" s="24">
        <f>D7+E7*20+F7*10+G7*9+H7*9+I7*191+J7*191+K7*182+L7*100</f>
        <v>225206</v>
      </c>
      <c r="O7" s="25">
        <f>M7*2.75%</f>
        <v>5810.1724999999997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1627</v>
      </c>
      <c r="R7" s="24">
        <f>M7-(M7*2.75%)+I7*191+J7*191+K7*182+L7*100-Q7</f>
        <v>217768.82750000001</v>
      </c>
      <c r="S7" s="25">
        <f>M7*0.95%</f>
        <v>2007.1505</v>
      </c>
      <c r="T7" s="116">
        <f>S7-Q7</f>
        <v>380.15049999999997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90061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50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50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630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6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96681</v>
      </c>
      <c r="N8" s="24">
        <f t="shared" ref="N8:N27" si="1">D8+E8*20+F8*10+G8*9+H8*9+I8*191+J8*191+K8*182+L8*100</f>
        <v>99101</v>
      </c>
      <c r="O8" s="25">
        <f t="shared" ref="O8:O27" si="2">M8*2.75%</f>
        <v>2658.7275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842</v>
      </c>
      <c r="R8" s="24">
        <f t="shared" ref="R8:R27" si="3">M8-(M8*2.75%)+I8*191+J8*191+K8*182+L8*100-Q8</f>
        <v>95600.272500000006</v>
      </c>
      <c r="S8" s="25">
        <f t="shared" ref="S8:S27" si="4">M8*0.95%</f>
        <v>918.46949999999993</v>
      </c>
      <c r="T8" s="116">
        <f t="shared" ref="T8:T27" si="5">S8-Q8</f>
        <v>76.469499999999925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329007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100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530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2010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32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354397</v>
      </c>
      <c r="N9" s="24">
        <f t="shared" si="1"/>
        <v>363239</v>
      </c>
      <c r="O9" s="25">
        <f t="shared" si="2"/>
        <v>9745.9174999999996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2611</v>
      </c>
      <c r="R9" s="24">
        <f t="shared" si="3"/>
        <v>350882.08250000002</v>
      </c>
      <c r="S9" s="25">
        <f t="shared" si="4"/>
        <v>3366.7714999999998</v>
      </c>
      <c r="T9" s="116">
        <f t="shared" si="5"/>
        <v>755.77149999999983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64957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29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66357</v>
      </c>
      <c r="N10" s="24">
        <f t="shared" si="1"/>
        <v>74334</v>
      </c>
      <c r="O10" s="25">
        <f t="shared" si="2"/>
        <v>1824.8175000000001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444</v>
      </c>
      <c r="R10" s="24">
        <f t="shared" si="3"/>
        <v>72065.182499999995</v>
      </c>
      <c r="S10" s="25">
        <f t="shared" si="4"/>
        <v>630.39149999999995</v>
      </c>
      <c r="T10" s="116">
        <f t="shared" si="5"/>
        <v>186.39149999999995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76273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350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1200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19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8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90973</v>
      </c>
      <c r="N11" s="24">
        <f t="shared" si="1"/>
        <v>96440</v>
      </c>
      <c r="O11" s="25">
        <f t="shared" si="2"/>
        <v>2501.7575000000002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394</v>
      </c>
      <c r="R11" s="24">
        <f t="shared" si="3"/>
        <v>93544.242499999993</v>
      </c>
      <c r="S11" s="25">
        <f t="shared" si="4"/>
        <v>864.24349999999993</v>
      </c>
      <c r="T11" s="116">
        <f t="shared" si="5"/>
        <v>470.24349999999993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66763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30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70663</v>
      </c>
      <c r="N12" s="24">
        <f t="shared" si="1"/>
        <v>140299</v>
      </c>
      <c r="O12" s="25">
        <f t="shared" si="2"/>
        <v>1943.2325000000001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401</v>
      </c>
      <c r="R12" s="24">
        <f t="shared" si="3"/>
        <v>137954.76750000002</v>
      </c>
      <c r="S12" s="25">
        <f t="shared" si="4"/>
        <v>671.29849999999999</v>
      </c>
      <c r="T12" s="116">
        <f t="shared" si="5"/>
        <v>270.29849999999999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61097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66017</v>
      </c>
      <c r="N13" s="24">
        <f t="shared" si="1"/>
        <v>99588</v>
      </c>
      <c r="O13" s="25">
        <f t="shared" si="2"/>
        <v>1815.4675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563</v>
      </c>
      <c r="R13" s="24">
        <f t="shared" si="3"/>
        <v>97209.532500000001</v>
      </c>
      <c r="S13" s="25">
        <f t="shared" si="4"/>
        <v>627.16149999999993</v>
      </c>
      <c r="T13" s="116">
        <f t="shared" si="5"/>
        <v>64.161499999999933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223959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560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73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41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232389</v>
      </c>
      <c r="N14" s="24">
        <f t="shared" si="1"/>
        <v>254940</v>
      </c>
      <c r="O14" s="25">
        <f t="shared" si="2"/>
        <v>6390.6975000000002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2205</v>
      </c>
      <c r="R14" s="24">
        <f t="shared" si="3"/>
        <v>246344.30249999999</v>
      </c>
      <c r="S14" s="25">
        <f t="shared" si="4"/>
        <v>2207.6954999999998</v>
      </c>
      <c r="T14" s="116">
        <f t="shared" si="5"/>
        <v>2.6954999999998108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296693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270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290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40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390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72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308863</v>
      </c>
      <c r="N15" s="24">
        <f t="shared" si="1"/>
        <v>329531</v>
      </c>
      <c r="O15" s="25">
        <f t="shared" si="2"/>
        <v>8493.7325000000001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2461</v>
      </c>
      <c r="R15" s="24">
        <f t="shared" si="3"/>
        <v>318576.26750000002</v>
      </c>
      <c r="S15" s="25">
        <f t="shared" si="4"/>
        <v>2934.1985</v>
      </c>
      <c r="T15" s="116">
        <f t="shared" si="5"/>
        <v>473.19849999999997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214185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190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380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1630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61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25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15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236905</v>
      </c>
      <c r="N16" s="24">
        <f t="shared" si="1"/>
        <v>256061</v>
      </c>
      <c r="O16" s="25">
        <f t="shared" si="2"/>
        <v>6514.8874999999998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1704</v>
      </c>
      <c r="R16" s="24">
        <f t="shared" si="3"/>
        <v>247842.11249999999</v>
      </c>
      <c r="S16" s="25">
        <f t="shared" si="4"/>
        <v>2250.5974999999999</v>
      </c>
      <c r="T16" s="116">
        <f t="shared" si="5"/>
        <v>546.59749999999985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131909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240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770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19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148499</v>
      </c>
      <c r="N17" s="24">
        <f t="shared" si="1"/>
        <v>162844</v>
      </c>
      <c r="O17" s="25">
        <f t="shared" si="2"/>
        <v>4083.7224999999999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1220</v>
      </c>
      <c r="R17" s="24">
        <f t="shared" si="3"/>
        <v>157540.2775</v>
      </c>
      <c r="S17" s="25">
        <f t="shared" si="4"/>
        <v>1410.7404999999999</v>
      </c>
      <c r="T17" s="116">
        <f t="shared" si="5"/>
        <v>190.74049999999988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147778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158468</v>
      </c>
      <c r="N18" s="24">
        <f t="shared" si="1"/>
        <v>185893</v>
      </c>
      <c r="O18" s="25">
        <f t="shared" si="2"/>
        <v>4357.87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2178</v>
      </c>
      <c r="R18" s="24">
        <f t="shared" si="3"/>
        <v>179357.13</v>
      </c>
      <c r="S18" s="25">
        <f t="shared" si="4"/>
        <v>1505.4459999999999</v>
      </c>
      <c r="T18" s="116">
        <f t="shared" si="5"/>
        <v>-672.55400000000009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177658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270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990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50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6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191268</v>
      </c>
      <c r="N19" s="24">
        <f t="shared" si="1"/>
        <v>201910</v>
      </c>
      <c r="O19" s="25">
        <f t="shared" si="2"/>
        <v>5259.87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2180</v>
      </c>
      <c r="R19" s="24">
        <f t="shared" si="3"/>
        <v>194470.13</v>
      </c>
      <c r="S19" s="25">
        <f t="shared" si="4"/>
        <v>1817.046</v>
      </c>
      <c r="T19" s="116">
        <f t="shared" si="5"/>
        <v>-362.95399999999995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80928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6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83048</v>
      </c>
      <c r="N20" s="24">
        <f t="shared" si="1"/>
        <v>87106</v>
      </c>
      <c r="O20" s="25">
        <f t="shared" si="2"/>
        <v>2283.8200000000002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1721</v>
      </c>
      <c r="R20" s="24">
        <f t="shared" si="3"/>
        <v>83101.179999999993</v>
      </c>
      <c r="S20" s="25">
        <f t="shared" si="4"/>
        <v>788.95600000000002</v>
      </c>
      <c r="T20" s="116">
        <f t="shared" si="5"/>
        <v>-932.04399999999998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73486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50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350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33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6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78636</v>
      </c>
      <c r="N21" s="24">
        <f t="shared" si="1"/>
        <v>86031</v>
      </c>
      <c r="O21" s="25">
        <f t="shared" si="2"/>
        <v>2162.4900000000002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270</v>
      </c>
      <c r="R21" s="24">
        <f t="shared" si="3"/>
        <v>83598.509999999995</v>
      </c>
      <c r="S21" s="25">
        <f t="shared" si="4"/>
        <v>747.04200000000003</v>
      </c>
      <c r="T21" s="116">
        <f t="shared" si="5"/>
        <v>477.04200000000003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270600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400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72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292200</v>
      </c>
      <c r="N22" s="24">
        <f t="shared" si="1"/>
        <v>311776</v>
      </c>
      <c r="O22" s="25">
        <f t="shared" si="2"/>
        <v>8035.5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2048</v>
      </c>
      <c r="R22" s="24">
        <f t="shared" si="3"/>
        <v>301692.5</v>
      </c>
      <c r="S22" s="25">
        <f t="shared" si="4"/>
        <v>2775.9</v>
      </c>
      <c r="T22" s="116">
        <f t="shared" si="5"/>
        <v>727.90000000000009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114414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133914</v>
      </c>
      <c r="N23" s="24">
        <f t="shared" si="1"/>
        <v>148531</v>
      </c>
      <c r="O23" s="25">
        <f t="shared" si="2"/>
        <v>3682.6350000000002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1090</v>
      </c>
      <c r="R23" s="24">
        <f t="shared" si="3"/>
        <v>143758.36499999999</v>
      </c>
      <c r="S23" s="25">
        <f t="shared" si="4"/>
        <v>1272.183</v>
      </c>
      <c r="T23" s="116">
        <f t="shared" si="5"/>
        <v>182.18299999999999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304053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370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600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290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990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44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328973</v>
      </c>
      <c r="N24" s="24">
        <f t="shared" si="1"/>
        <v>342109</v>
      </c>
      <c r="O24" s="25">
        <f t="shared" si="2"/>
        <v>9046.7574999999997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1679</v>
      </c>
      <c r="R24" s="24">
        <f t="shared" si="3"/>
        <v>331383.24249999999</v>
      </c>
      <c r="S24" s="25">
        <f t="shared" si="4"/>
        <v>3125.2435</v>
      </c>
      <c r="T24" s="116">
        <f t="shared" si="5"/>
        <v>1446.2435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137315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480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24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12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141635</v>
      </c>
      <c r="N25" s="24">
        <f t="shared" si="1"/>
        <v>148403</v>
      </c>
      <c r="O25" s="25">
        <f t="shared" si="2"/>
        <v>3894.9625000000001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1310</v>
      </c>
      <c r="R25" s="24">
        <f t="shared" si="3"/>
        <v>143198.03750000001</v>
      </c>
      <c r="S25" s="25">
        <f t="shared" si="4"/>
        <v>1345.5325</v>
      </c>
      <c r="T25" s="116">
        <f t="shared" si="5"/>
        <v>35.532500000000027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107935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190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14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113335</v>
      </c>
      <c r="N26" s="24">
        <f t="shared" si="1"/>
        <v>125433</v>
      </c>
      <c r="O26" s="25">
        <f t="shared" si="2"/>
        <v>3116.7125000000001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1086</v>
      </c>
      <c r="R26" s="24">
        <f t="shared" si="3"/>
        <v>121230.28750000001</v>
      </c>
      <c r="S26" s="25">
        <f t="shared" si="4"/>
        <v>1076.6824999999999</v>
      </c>
      <c r="T26" s="116">
        <f t="shared" si="5"/>
        <v>-9.3175000000001091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125195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200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50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132995</v>
      </c>
      <c r="N27" s="40">
        <f t="shared" si="1"/>
        <v>142545</v>
      </c>
      <c r="O27" s="25">
        <f t="shared" si="2"/>
        <v>3657.3625000000002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1900</v>
      </c>
      <c r="R27" s="24">
        <f t="shared" si="3"/>
        <v>136987.63750000001</v>
      </c>
      <c r="S27" s="42">
        <f t="shared" si="4"/>
        <v>1263.4524999999999</v>
      </c>
      <c r="T27" s="117">
        <f t="shared" si="5"/>
        <v>-636.54750000000013</v>
      </c>
    </row>
    <row r="28" spans="1:20" ht="17.100000000000001" customHeight="1" thickBot="1" x14ac:dyDescent="0.3">
      <c r="A28" s="241" t="s">
        <v>44</v>
      </c>
      <c r="B28" s="242"/>
      <c r="C28" s="243"/>
      <c r="D28" s="98">
        <f t="shared" ref="D28:E28" si="6">SUM(D7:D27)</f>
        <v>3263975</v>
      </c>
      <c r="E28" s="99">
        <f t="shared" si="6"/>
        <v>3955</v>
      </c>
      <c r="F28" s="99">
        <f t="shared" ref="F28:T28" si="7">SUM(F7:F27)</f>
        <v>6680</v>
      </c>
      <c r="G28" s="99">
        <f t="shared" si="7"/>
        <v>980</v>
      </c>
      <c r="H28" s="99">
        <f t="shared" si="7"/>
        <v>13200</v>
      </c>
      <c r="I28" s="99">
        <f t="shared" si="7"/>
        <v>1064</v>
      </c>
      <c r="J28" s="99">
        <f t="shared" si="7"/>
        <v>395</v>
      </c>
      <c r="K28" s="99">
        <f t="shared" si="7"/>
        <v>358</v>
      </c>
      <c r="L28" s="99">
        <f t="shared" si="7"/>
        <v>0</v>
      </c>
      <c r="M28" s="99">
        <f t="shared" si="7"/>
        <v>3537495</v>
      </c>
      <c r="N28" s="99">
        <f t="shared" si="7"/>
        <v>3881320</v>
      </c>
      <c r="O28" s="100">
        <f t="shared" si="7"/>
        <v>97281.112499999974</v>
      </c>
      <c r="P28" s="99">
        <f t="shared" si="7"/>
        <v>0</v>
      </c>
      <c r="Q28" s="99">
        <f t="shared" si="7"/>
        <v>29934</v>
      </c>
      <c r="R28" s="99">
        <f t="shared" si="7"/>
        <v>3754104.8875000007</v>
      </c>
      <c r="S28" s="99">
        <f t="shared" si="7"/>
        <v>33606.202499999999</v>
      </c>
      <c r="T28" s="101">
        <f t="shared" si="7"/>
        <v>3672.2024999999981</v>
      </c>
    </row>
    <row r="29" spans="1:20" ht="17.100000000000001" customHeight="1" thickBot="1" x14ac:dyDescent="0.3">
      <c r="A29" s="244" t="s">
        <v>45</v>
      </c>
      <c r="B29" s="245"/>
      <c r="C29" s="246"/>
      <c r="D29" s="102">
        <f>D4+D5-D28</f>
        <v>430768</v>
      </c>
      <c r="E29" s="102">
        <f t="shared" ref="E29:L29" si="8">E4+E5-E28</f>
        <v>8815</v>
      </c>
      <c r="F29" s="102">
        <f t="shared" si="8"/>
        <v>18930</v>
      </c>
      <c r="G29" s="102">
        <f t="shared" si="8"/>
        <v>1060</v>
      </c>
      <c r="H29" s="102">
        <f t="shared" si="8"/>
        <v>40160</v>
      </c>
      <c r="I29" s="102">
        <f t="shared" si="8"/>
        <v>1235</v>
      </c>
      <c r="J29" s="102">
        <f t="shared" si="8"/>
        <v>608</v>
      </c>
      <c r="K29" s="102">
        <f t="shared" si="8"/>
        <v>158</v>
      </c>
      <c r="L29" s="102">
        <f t="shared" si="8"/>
        <v>0</v>
      </c>
      <c r="M29" s="247"/>
      <c r="N29" s="248"/>
      <c r="O29" s="248"/>
      <c r="P29" s="248"/>
      <c r="Q29" s="248"/>
      <c r="R29" s="248"/>
      <c r="S29" s="248"/>
      <c r="T29" s="24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262" t="s">
        <v>63</v>
      </c>
      <c r="B2" s="262"/>
      <c r="C2" s="263" t="s">
        <v>65</v>
      </c>
      <c r="D2" s="263"/>
      <c r="E2" s="263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264" t="s">
        <v>66</v>
      </c>
      <c r="B3" s="265" t="s">
        <v>5</v>
      </c>
      <c r="C3" s="266" t="s">
        <v>67</v>
      </c>
      <c r="D3" s="267" t="s">
        <v>68</v>
      </c>
      <c r="E3" s="268" t="s">
        <v>69</v>
      </c>
      <c r="F3" s="269" t="s">
        <v>70</v>
      </c>
      <c r="G3" s="270">
        <v>1</v>
      </c>
      <c r="H3" s="270"/>
      <c r="I3" s="271" t="s">
        <v>71</v>
      </c>
      <c r="J3" s="260">
        <v>153</v>
      </c>
      <c r="K3" s="261"/>
      <c r="L3" s="272" t="s">
        <v>72</v>
      </c>
      <c r="M3" s="260">
        <v>154</v>
      </c>
      <c r="N3" s="261"/>
      <c r="O3" s="272" t="s">
        <v>73</v>
      </c>
      <c r="P3" s="260">
        <v>155</v>
      </c>
      <c r="Q3" s="261"/>
      <c r="R3" s="273" t="s">
        <v>74</v>
      </c>
      <c r="S3" s="270">
        <v>157</v>
      </c>
      <c r="T3" s="270"/>
      <c r="U3" s="269" t="s">
        <v>75</v>
      </c>
      <c r="V3" s="270">
        <v>158</v>
      </c>
      <c r="W3" s="270"/>
      <c r="X3" s="269" t="s">
        <v>76</v>
      </c>
      <c r="Y3" s="270">
        <v>159</v>
      </c>
      <c r="Z3" s="270"/>
      <c r="AA3" s="269" t="s">
        <v>77</v>
      </c>
      <c r="AB3" s="270">
        <v>160</v>
      </c>
      <c r="AC3" s="270"/>
      <c r="AD3" s="269" t="s">
        <v>78</v>
      </c>
      <c r="AE3" s="270">
        <v>161</v>
      </c>
      <c r="AF3" s="270"/>
      <c r="AG3" s="269" t="s">
        <v>79</v>
      </c>
      <c r="AH3" s="270">
        <v>162</v>
      </c>
      <c r="AI3" s="274"/>
      <c r="AJ3" s="275" t="s">
        <v>80</v>
      </c>
      <c r="AK3" s="270">
        <v>164</v>
      </c>
      <c r="AL3" s="270"/>
      <c r="AM3" s="275" t="s">
        <v>81</v>
      </c>
      <c r="AN3" s="270">
        <v>165</v>
      </c>
      <c r="AO3" s="270"/>
      <c r="AP3" s="275" t="s">
        <v>82</v>
      </c>
      <c r="AQ3" s="270">
        <v>166</v>
      </c>
      <c r="AR3" s="270"/>
      <c r="AS3" s="275" t="s">
        <v>83</v>
      </c>
      <c r="AT3" s="270">
        <v>167</v>
      </c>
      <c r="AU3" s="270"/>
      <c r="AV3" s="275" t="s">
        <v>84</v>
      </c>
      <c r="AW3" s="270">
        <v>168</v>
      </c>
      <c r="AX3" s="270"/>
      <c r="AY3" s="275" t="s">
        <v>85</v>
      </c>
      <c r="AZ3" s="270">
        <v>169</v>
      </c>
      <c r="BA3" s="270"/>
      <c r="BB3" s="275" t="s">
        <v>86</v>
      </c>
      <c r="BC3" s="270">
        <v>171</v>
      </c>
      <c r="BD3" s="270"/>
      <c r="BE3" s="275" t="s">
        <v>87</v>
      </c>
      <c r="BF3" s="270">
        <v>172</v>
      </c>
      <c r="BG3" s="270"/>
      <c r="BH3" s="275" t="s">
        <v>88</v>
      </c>
      <c r="BI3" s="270">
        <v>173</v>
      </c>
      <c r="BJ3" s="270"/>
      <c r="BK3" s="275" t="s">
        <v>89</v>
      </c>
      <c r="BL3" s="270">
        <v>174</v>
      </c>
      <c r="BM3" s="270"/>
      <c r="BN3" s="275" t="s">
        <v>90</v>
      </c>
      <c r="BO3" s="270">
        <v>175</v>
      </c>
      <c r="BP3" s="270"/>
      <c r="BQ3" s="275" t="s">
        <v>91</v>
      </c>
      <c r="BR3" s="270">
        <v>176</v>
      </c>
      <c r="BS3" s="270"/>
      <c r="BT3" s="275" t="s">
        <v>92</v>
      </c>
      <c r="BU3" s="276">
        <v>178</v>
      </c>
      <c r="BV3" s="276"/>
      <c r="BW3" s="275" t="s">
        <v>93</v>
      </c>
      <c r="BX3" s="277">
        <v>179</v>
      </c>
      <c r="BY3" s="277"/>
      <c r="BZ3" s="275" t="s">
        <v>94</v>
      </c>
      <c r="CA3" s="270">
        <v>180</v>
      </c>
      <c r="CB3" s="270"/>
      <c r="CC3" s="275" t="s">
        <v>95</v>
      </c>
      <c r="CD3" s="270">
        <v>181</v>
      </c>
      <c r="CE3" s="270"/>
      <c r="CF3" s="275" t="s">
        <v>96</v>
      </c>
      <c r="CG3" s="270">
        <v>182</v>
      </c>
      <c r="CH3" s="270"/>
    </row>
    <row r="4" spans="1:87" ht="15.75" customHeight="1" thickBot="1" x14ac:dyDescent="0.3">
      <c r="A4" s="264"/>
      <c r="B4" s="265"/>
      <c r="C4" s="266"/>
      <c r="D4" s="267"/>
      <c r="E4" s="268"/>
      <c r="F4" s="269"/>
      <c r="G4" s="125" t="s">
        <v>97</v>
      </c>
      <c r="H4" s="126" t="s">
        <v>98</v>
      </c>
      <c r="I4" s="271"/>
      <c r="J4" s="127" t="s">
        <v>97</v>
      </c>
      <c r="K4" s="128" t="s">
        <v>98</v>
      </c>
      <c r="L4" s="272"/>
      <c r="M4" s="129" t="s">
        <v>97</v>
      </c>
      <c r="N4" s="130" t="s">
        <v>98</v>
      </c>
      <c r="O4" s="272"/>
      <c r="P4" s="129" t="s">
        <v>97</v>
      </c>
      <c r="Q4" s="130" t="s">
        <v>98</v>
      </c>
      <c r="R4" s="273"/>
      <c r="S4" s="125" t="s">
        <v>97</v>
      </c>
      <c r="T4" s="126" t="s">
        <v>98</v>
      </c>
      <c r="U4" s="269"/>
      <c r="V4" s="125" t="s">
        <v>97</v>
      </c>
      <c r="W4" s="126" t="s">
        <v>98</v>
      </c>
      <c r="X4" s="269"/>
      <c r="Y4" s="125" t="s">
        <v>97</v>
      </c>
      <c r="Z4" s="126" t="s">
        <v>98</v>
      </c>
      <c r="AA4" s="269"/>
      <c r="AB4" s="125" t="s">
        <v>97</v>
      </c>
      <c r="AC4" s="131" t="s">
        <v>98</v>
      </c>
      <c r="AD4" s="269"/>
      <c r="AE4" s="132" t="s">
        <v>97</v>
      </c>
      <c r="AF4" s="126" t="s">
        <v>98</v>
      </c>
      <c r="AG4" s="269"/>
      <c r="AH4" s="132" t="s">
        <v>97</v>
      </c>
      <c r="AI4" s="126" t="s">
        <v>98</v>
      </c>
      <c r="AJ4" s="275"/>
      <c r="AK4" s="125" t="s">
        <v>97</v>
      </c>
      <c r="AL4" s="126" t="s">
        <v>98</v>
      </c>
      <c r="AM4" s="275"/>
      <c r="AN4" s="125" t="s">
        <v>97</v>
      </c>
      <c r="AO4" s="126" t="s">
        <v>98</v>
      </c>
      <c r="AP4" s="275"/>
      <c r="AQ4" s="125" t="s">
        <v>97</v>
      </c>
      <c r="AR4" s="126" t="s">
        <v>98</v>
      </c>
      <c r="AS4" s="275"/>
      <c r="AT4" s="125" t="s">
        <v>97</v>
      </c>
      <c r="AU4" s="126" t="s">
        <v>98</v>
      </c>
      <c r="AV4" s="275"/>
      <c r="AW4" s="125" t="s">
        <v>97</v>
      </c>
      <c r="AX4" s="126" t="s">
        <v>98</v>
      </c>
      <c r="AY4" s="275"/>
      <c r="AZ4" s="125" t="s">
        <v>97</v>
      </c>
      <c r="BA4" s="126" t="s">
        <v>98</v>
      </c>
      <c r="BB4" s="275"/>
      <c r="BC4" s="125" t="s">
        <v>97</v>
      </c>
      <c r="BD4" s="126" t="s">
        <v>98</v>
      </c>
      <c r="BE4" s="275"/>
      <c r="BF4" s="125" t="s">
        <v>97</v>
      </c>
      <c r="BG4" s="126" t="s">
        <v>98</v>
      </c>
      <c r="BH4" s="275"/>
      <c r="BI4" s="125" t="s">
        <v>97</v>
      </c>
      <c r="BJ4" s="126" t="s">
        <v>98</v>
      </c>
      <c r="BK4" s="275"/>
      <c r="BL4" s="125" t="s">
        <v>97</v>
      </c>
      <c r="BM4" s="126" t="s">
        <v>98</v>
      </c>
      <c r="BN4" s="275"/>
      <c r="BO4" s="125" t="s">
        <v>97</v>
      </c>
      <c r="BP4" s="126" t="s">
        <v>98</v>
      </c>
      <c r="BQ4" s="275"/>
      <c r="BR4" s="125" t="s">
        <v>97</v>
      </c>
      <c r="BS4" s="126" t="s">
        <v>98</v>
      </c>
      <c r="BT4" s="275"/>
      <c r="BU4" s="125" t="s">
        <v>97</v>
      </c>
      <c r="BV4" s="126" t="s">
        <v>98</v>
      </c>
      <c r="BW4" s="275"/>
      <c r="BX4" s="133" t="s">
        <v>97</v>
      </c>
      <c r="BY4" s="134" t="s">
        <v>98</v>
      </c>
      <c r="BZ4" s="275"/>
      <c r="CA4" s="125" t="s">
        <v>97</v>
      </c>
      <c r="CB4" s="126" t="s">
        <v>98</v>
      </c>
      <c r="CC4" s="275"/>
      <c r="CD4" s="125" t="s">
        <v>97</v>
      </c>
      <c r="CE4" s="126" t="s">
        <v>98</v>
      </c>
      <c r="CF4" s="275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78" t="s">
        <v>0</v>
      </c>
      <c r="B5" s="280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78"/>
      <c r="B6" s="281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78"/>
      <c r="B7" s="282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78"/>
      <c r="B8" s="281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78"/>
      <c r="B9" s="282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78"/>
      <c r="B10" s="281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78"/>
      <c r="B11" s="282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78"/>
      <c r="B12" s="281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78"/>
      <c r="B13" s="282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78"/>
      <c r="B14" s="281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78"/>
      <c r="B15" s="282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78"/>
      <c r="B16" s="281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78"/>
      <c r="B17" s="283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78"/>
      <c r="B18" s="284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78"/>
      <c r="B19" s="283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78"/>
      <c r="B20" s="284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78"/>
      <c r="B21" s="283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78"/>
      <c r="B22" s="284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78"/>
      <c r="B23" s="283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78"/>
      <c r="B24" s="284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78"/>
      <c r="B25" s="283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78"/>
      <c r="B26" s="284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78"/>
      <c r="B27" s="283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78"/>
      <c r="B28" s="284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78"/>
      <c r="B29" s="283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78"/>
      <c r="B30" s="284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78"/>
      <c r="B31" s="283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78"/>
      <c r="B32" s="284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78"/>
      <c r="B33" s="283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78"/>
      <c r="B34" s="284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78"/>
      <c r="B35" s="283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78"/>
      <c r="B36" s="284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78"/>
      <c r="B37" s="285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78"/>
      <c r="B38" s="285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78"/>
      <c r="B39" s="283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78"/>
      <c r="B40" s="284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78"/>
      <c r="B41" s="285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78"/>
      <c r="B42" s="285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78"/>
      <c r="B43" s="283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78"/>
      <c r="B44" s="284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78"/>
      <c r="B45" s="283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79"/>
      <c r="B46" s="284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B43:B44"/>
    <mergeCell ref="B33:B34"/>
    <mergeCell ref="B35:B36"/>
    <mergeCell ref="B37:B38"/>
    <mergeCell ref="B39:B40"/>
    <mergeCell ref="B41:B42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46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23" t="s">
        <v>45</v>
      </c>
      <c r="B29" s="224"/>
      <c r="C29" s="225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1" priority="43" operator="equal">
      <formula>212030016606640</formula>
    </cfRule>
  </conditionalFormatting>
  <conditionalFormatting sqref="D29 E4:E6 E28:K29">
    <cfRule type="cellIs" dxfId="1280" priority="41" operator="equal">
      <formula>$E$4</formula>
    </cfRule>
    <cfRule type="cellIs" dxfId="1279" priority="42" operator="equal">
      <formula>2120</formula>
    </cfRule>
  </conditionalFormatting>
  <conditionalFormatting sqref="D29:E29 F4:F6 F28:F29">
    <cfRule type="cellIs" dxfId="1278" priority="39" operator="equal">
      <formula>$F$4</formula>
    </cfRule>
    <cfRule type="cellIs" dxfId="1277" priority="40" operator="equal">
      <formula>300</formula>
    </cfRule>
  </conditionalFormatting>
  <conditionalFormatting sqref="G4:G6 G28:G29">
    <cfRule type="cellIs" dxfId="1276" priority="37" operator="equal">
      <formula>$G$4</formula>
    </cfRule>
    <cfRule type="cellIs" dxfId="1275" priority="38" operator="equal">
      <formula>1660</formula>
    </cfRule>
  </conditionalFormatting>
  <conditionalFormatting sqref="H4:H6 H28:H29">
    <cfRule type="cellIs" dxfId="1274" priority="35" operator="equal">
      <formula>$H$4</formula>
    </cfRule>
    <cfRule type="cellIs" dxfId="1273" priority="36" operator="equal">
      <formula>6640</formula>
    </cfRule>
  </conditionalFormatting>
  <conditionalFormatting sqref="T6:T28">
    <cfRule type="cellIs" dxfId="1272" priority="34" operator="lessThan">
      <formula>0</formula>
    </cfRule>
  </conditionalFormatting>
  <conditionalFormatting sqref="T7:T27">
    <cfRule type="cellIs" dxfId="1271" priority="31" operator="lessThan">
      <formula>0</formula>
    </cfRule>
    <cfRule type="cellIs" dxfId="1270" priority="32" operator="lessThan">
      <formula>0</formula>
    </cfRule>
    <cfRule type="cellIs" dxfId="1269" priority="33" operator="lessThan">
      <formula>0</formula>
    </cfRule>
  </conditionalFormatting>
  <conditionalFormatting sqref="E4:E6 E28:K28">
    <cfRule type="cellIs" dxfId="1268" priority="30" operator="equal">
      <formula>$E$4</formula>
    </cfRule>
  </conditionalFormatting>
  <conditionalFormatting sqref="D28:D29 D6 D4:M4">
    <cfRule type="cellIs" dxfId="1267" priority="29" operator="equal">
      <formula>$D$4</formula>
    </cfRule>
  </conditionalFormatting>
  <conditionalFormatting sqref="I4:I6 I28:I29">
    <cfRule type="cellIs" dxfId="1266" priority="28" operator="equal">
      <formula>$I$4</formula>
    </cfRule>
  </conditionalFormatting>
  <conditionalFormatting sqref="J4:J6 J28:J29">
    <cfRule type="cellIs" dxfId="1265" priority="27" operator="equal">
      <formula>$J$4</formula>
    </cfRule>
  </conditionalFormatting>
  <conditionalFormatting sqref="K4:K6 K28:K29">
    <cfRule type="cellIs" dxfId="1264" priority="26" operator="equal">
      <formula>$K$4</formula>
    </cfRule>
  </conditionalFormatting>
  <conditionalFormatting sqref="M4:M6">
    <cfRule type="cellIs" dxfId="1263" priority="25" operator="equal">
      <formula>$L$4</formula>
    </cfRule>
  </conditionalFormatting>
  <conditionalFormatting sqref="T7:T28">
    <cfRule type="cellIs" dxfId="1262" priority="22" operator="lessThan">
      <formula>0</formula>
    </cfRule>
    <cfRule type="cellIs" dxfId="1261" priority="23" operator="lessThan">
      <formula>0</formula>
    </cfRule>
    <cfRule type="cellIs" dxfId="1260" priority="24" operator="lessThan">
      <formula>0</formula>
    </cfRule>
  </conditionalFormatting>
  <conditionalFormatting sqref="D5:K5">
    <cfRule type="cellIs" dxfId="1259" priority="21" operator="greaterThan">
      <formula>0</formula>
    </cfRule>
  </conditionalFormatting>
  <conditionalFormatting sqref="T6:T28">
    <cfRule type="cellIs" dxfId="1258" priority="20" operator="lessThan">
      <formula>0</formula>
    </cfRule>
  </conditionalFormatting>
  <conditionalFormatting sqref="T7:T27">
    <cfRule type="cellIs" dxfId="1257" priority="17" operator="lessThan">
      <formula>0</formula>
    </cfRule>
    <cfRule type="cellIs" dxfId="1256" priority="18" operator="lessThan">
      <formula>0</formula>
    </cfRule>
    <cfRule type="cellIs" dxfId="1255" priority="19" operator="lessThan">
      <formula>0</formula>
    </cfRule>
  </conditionalFormatting>
  <conditionalFormatting sqref="T7:T28">
    <cfRule type="cellIs" dxfId="1254" priority="14" operator="lessThan">
      <formula>0</formula>
    </cfRule>
    <cfRule type="cellIs" dxfId="1253" priority="15" operator="lessThan">
      <formula>0</formula>
    </cfRule>
    <cfRule type="cellIs" dxfId="1252" priority="16" operator="lessThan">
      <formula>0</formula>
    </cfRule>
  </conditionalFormatting>
  <conditionalFormatting sqref="D5:K5">
    <cfRule type="cellIs" dxfId="1251" priority="13" operator="greaterThan">
      <formula>0</formula>
    </cfRule>
  </conditionalFormatting>
  <conditionalFormatting sqref="L4 L6 L28:L29">
    <cfRule type="cellIs" dxfId="1250" priority="12" operator="equal">
      <formula>$L$4</formula>
    </cfRule>
  </conditionalFormatting>
  <conditionalFormatting sqref="D7:S7">
    <cfRule type="cellIs" dxfId="1249" priority="11" operator="greaterThan">
      <formula>0</formula>
    </cfRule>
  </conditionalFormatting>
  <conditionalFormatting sqref="D9:S9">
    <cfRule type="cellIs" dxfId="1248" priority="10" operator="greaterThan">
      <formula>0</formula>
    </cfRule>
  </conditionalFormatting>
  <conditionalFormatting sqref="D11:S11">
    <cfRule type="cellIs" dxfId="1247" priority="9" operator="greaterThan">
      <formula>0</formula>
    </cfRule>
  </conditionalFormatting>
  <conditionalFormatting sqref="D13:S13">
    <cfRule type="cellIs" dxfId="1246" priority="8" operator="greaterThan">
      <formula>0</formula>
    </cfRule>
  </conditionalFormatting>
  <conditionalFormatting sqref="D15:S15">
    <cfRule type="cellIs" dxfId="1245" priority="7" operator="greaterThan">
      <formula>0</formula>
    </cfRule>
  </conditionalFormatting>
  <conditionalFormatting sqref="D17:S17">
    <cfRule type="cellIs" dxfId="1244" priority="6" operator="greaterThan">
      <formula>0</formula>
    </cfRule>
  </conditionalFormatting>
  <conditionalFormatting sqref="D19:S19">
    <cfRule type="cellIs" dxfId="1243" priority="5" operator="greaterThan">
      <formula>0</formula>
    </cfRule>
  </conditionalFormatting>
  <conditionalFormatting sqref="D21:S21">
    <cfRule type="cellIs" dxfId="1242" priority="4" operator="greaterThan">
      <formula>0</formula>
    </cfRule>
  </conditionalFormatting>
  <conditionalFormatting sqref="D23:S23">
    <cfRule type="cellIs" dxfId="1241" priority="3" operator="greaterThan">
      <formula>0</formula>
    </cfRule>
  </conditionalFormatting>
  <conditionalFormatting sqref="D25:S25">
    <cfRule type="cellIs" dxfId="1240" priority="2" operator="greaterThan">
      <formula>0</formula>
    </cfRule>
  </conditionalFormatting>
  <conditionalFormatting sqref="D27:S27">
    <cfRule type="cellIs" dxfId="123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58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20" t="s">
        <v>44</v>
      </c>
      <c r="B28" s="237"/>
      <c r="C28" s="238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8" priority="43" operator="equal">
      <formula>212030016606640</formula>
    </cfRule>
  </conditionalFormatting>
  <conditionalFormatting sqref="D29 E4:E6 E28:K29">
    <cfRule type="cellIs" dxfId="1237" priority="41" operator="equal">
      <formula>$E$4</formula>
    </cfRule>
    <cfRule type="cellIs" dxfId="1236" priority="42" operator="equal">
      <formula>2120</formula>
    </cfRule>
  </conditionalFormatting>
  <conditionalFormatting sqref="D29:E29 F4:F6 F28:F29">
    <cfRule type="cellIs" dxfId="1235" priority="39" operator="equal">
      <formula>$F$4</formula>
    </cfRule>
    <cfRule type="cellIs" dxfId="1234" priority="40" operator="equal">
      <formula>300</formula>
    </cfRule>
  </conditionalFormatting>
  <conditionalFormatting sqref="G4:G6 G28:G29">
    <cfRule type="cellIs" dxfId="1233" priority="37" operator="equal">
      <formula>$G$4</formula>
    </cfRule>
    <cfRule type="cellIs" dxfId="1232" priority="38" operator="equal">
      <formula>1660</formula>
    </cfRule>
  </conditionalFormatting>
  <conditionalFormatting sqref="H4:H6 H28:H29">
    <cfRule type="cellIs" dxfId="1231" priority="35" operator="equal">
      <formula>$H$4</formula>
    </cfRule>
    <cfRule type="cellIs" dxfId="1230" priority="36" operator="equal">
      <formula>6640</formula>
    </cfRule>
  </conditionalFormatting>
  <conditionalFormatting sqref="T6:T28">
    <cfRule type="cellIs" dxfId="1229" priority="34" operator="lessThan">
      <formula>0</formula>
    </cfRule>
  </conditionalFormatting>
  <conditionalFormatting sqref="T7:T27">
    <cfRule type="cellIs" dxfId="1228" priority="31" operator="lessThan">
      <formula>0</formula>
    </cfRule>
    <cfRule type="cellIs" dxfId="1227" priority="32" operator="lessThan">
      <formula>0</formula>
    </cfRule>
    <cfRule type="cellIs" dxfId="1226" priority="33" operator="lessThan">
      <formula>0</formula>
    </cfRule>
  </conditionalFormatting>
  <conditionalFormatting sqref="E4:E6 E28:K28">
    <cfRule type="cellIs" dxfId="1225" priority="30" operator="equal">
      <formula>$E$4</formula>
    </cfRule>
  </conditionalFormatting>
  <conditionalFormatting sqref="D28:D29 D6 D4:M4">
    <cfRule type="cellIs" dxfId="1224" priority="29" operator="equal">
      <formula>$D$4</formula>
    </cfRule>
  </conditionalFormatting>
  <conditionalFormatting sqref="I4:I6 I28:I29">
    <cfRule type="cellIs" dxfId="1223" priority="28" operator="equal">
      <formula>$I$4</formula>
    </cfRule>
  </conditionalFormatting>
  <conditionalFormatting sqref="J4:J6 J28:J29">
    <cfRule type="cellIs" dxfId="1222" priority="27" operator="equal">
      <formula>$J$4</formula>
    </cfRule>
  </conditionalFormatting>
  <conditionalFormatting sqref="K4:K6 K28:K29">
    <cfRule type="cellIs" dxfId="1221" priority="26" operator="equal">
      <formula>$K$4</formula>
    </cfRule>
  </conditionalFormatting>
  <conditionalFormatting sqref="M4:M6">
    <cfRule type="cellIs" dxfId="1220" priority="25" operator="equal">
      <formula>$L$4</formula>
    </cfRule>
  </conditionalFormatting>
  <conditionalFormatting sqref="T7:T28">
    <cfRule type="cellIs" dxfId="1219" priority="22" operator="lessThan">
      <formula>0</formula>
    </cfRule>
    <cfRule type="cellIs" dxfId="1218" priority="23" operator="lessThan">
      <formula>0</formula>
    </cfRule>
    <cfRule type="cellIs" dxfId="1217" priority="24" operator="lessThan">
      <formula>0</formula>
    </cfRule>
  </conditionalFormatting>
  <conditionalFormatting sqref="D5:K5">
    <cfRule type="cellIs" dxfId="1216" priority="21" operator="greaterThan">
      <formula>0</formula>
    </cfRule>
  </conditionalFormatting>
  <conditionalFormatting sqref="T6:T28">
    <cfRule type="cellIs" dxfId="1215" priority="20" operator="lessThan">
      <formula>0</formula>
    </cfRule>
  </conditionalFormatting>
  <conditionalFormatting sqref="T7:T27">
    <cfRule type="cellIs" dxfId="1214" priority="17" operator="lessThan">
      <formula>0</formula>
    </cfRule>
    <cfRule type="cellIs" dxfId="1213" priority="18" operator="lessThan">
      <formula>0</formula>
    </cfRule>
    <cfRule type="cellIs" dxfId="1212" priority="19" operator="lessThan">
      <formula>0</formula>
    </cfRule>
  </conditionalFormatting>
  <conditionalFormatting sqref="T7:T28">
    <cfRule type="cellIs" dxfId="1211" priority="14" operator="lessThan">
      <formula>0</formula>
    </cfRule>
    <cfRule type="cellIs" dxfId="1210" priority="15" operator="lessThan">
      <formula>0</formula>
    </cfRule>
    <cfRule type="cellIs" dxfId="1209" priority="16" operator="lessThan">
      <formula>0</formula>
    </cfRule>
  </conditionalFormatting>
  <conditionalFormatting sqref="D5:K5">
    <cfRule type="cellIs" dxfId="1208" priority="13" operator="greaterThan">
      <formula>0</formula>
    </cfRule>
  </conditionalFormatting>
  <conditionalFormatting sqref="L4 L6 L28:L29">
    <cfRule type="cellIs" dxfId="1207" priority="12" operator="equal">
      <formula>$L$4</formula>
    </cfRule>
  </conditionalFormatting>
  <conditionalFormatting sqref="D7:S7">
    <cfRule type="cellIs" dxfId="1206" priority="11" operator="greaterThan">
      <formula>0</formula>
    </cfRule>
  </conditionalFormatting>
  <conditionalFormatting sqref="D9:S9">
    <cfRule type="cellIs" dxfId="1205" priority="10" operator="greaterThan">
      <formula>0</formula>
    </cfRule>
  </conditionalFormatting>
  <conditionalFormatting sqref="D11:S11">
    <cfRule type="cellIs" dxfId="1204" priority="9" operator="greaterThan">
      <formula>0</formula>
    </cfRule>
  </conditionalFormatting>
  <conditionalFormatting sqref="D13:S13">
    <cfRule type="cellIs" dxfId="1203" priority="8" operator="greaterThan">
      <formula>0</formula>
    </cfRule>
  </conditionalFormatting>
  <conditionalFormatting sqref="D15:S15">
    <cfRule type="cellIs" dxfId="1202" priority="7" operator="greaterThan">
      <formula>0</formula>
    </cfRule>
  </conditionalFormatting>
  <conditionalFormatting sqref="D17:S17">
    <cfRule type="cellIs" dxfId="1201" priority="6" operator="greaterThan">
      <formula>0</formula>
    </cfRule>
  </conditionalFormatting>
  <conditionalFormatting sqref="D19:S19">
    <cfRule type="cellIs" dxfId="1200" priority="5" operator="greaterThan">
      <formula>0</formula>
    </cfRule>
  </conditionalFormatting>
  <conditionalFormatting sqref="D21:S21">
    <cfRule type="cellIs" dxfId="1199" priority="4" operator="greaterThan">
      <formula>0</formula>
    </cfRule>
  </conditionalFormatting>
  <conditionalFormatting sqref="D23:S23">
    <cfRule type="cellIs" dxfId="1198" priority="3" operator="greaterThan">
      <formula>0</formula>
    </cfRule>
  </conditionalFormatting>
  <conditionalFormatting sqref="D25:S25">
    <cfRule type="cellIs" dxfId="1197" priority="2" operator="greaterThan">
      <formula>0</formula>
    </cfRule>
  </conditionalFormatting>
  <conditionalFormatting sqref="D27:S27">
    <cfRule type="cellIs" dxfId="119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</row>
    <row r="2" spans="1:21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</row>
    <row r="3" spans="1:21" ht="18.75" x14ac:dyDescent="0.25">
      <c r="A3" s="230" t="s">
        <v>59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</row>
    <row r="4" spans="1:21" x14ac:dyDescent="0.25">
      <c r="A4" s="234" t="s">
        <v>1</v>
      </c>
      <c r="B4" s="234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35"/>
      <c r="O4" s="235"/>
      <c r="P4" s="235"/>
      <c r="Q4" s="235"/>
      <c r="R4" s="235"/>
      <c r="S4" s="235"/>
      <c r="T4" s="235"/>
      <c r="U4" s="235"/>
    </row>
    <row r="5" spans="1:21" x14ac:dyDescent="0.25">
      <c r="A5" s="234" t="s">
        <v>2</v>
      </c>
      <c r="B5" s="23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  <c r="U5" s="23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20" t="s">
        <v>44</v>
      </c>
      <c r="B28" s="221"/>
      <c r="C28" s="222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23" t="s">
        <v>45</v>
      </c>
      <c r="B29" s="224"/>
      <c r="C29" s="225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7"/>
      <c r="U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195" priority="43" operator="equal">
      <formula>212030016606640</formula>
    </cfRule>
  </conditionalFormatting>
  <conditionalFormatting sqref="D29 E4:E6 E28:K29">
    <cfRule type="cellIs" dxfId="1194" priority="41" operator="equal">
      <formula>$E$4</formula>
    </cfRule>
    <cfRule type="cellIs" dxfId="1193" priority="42" operator="equal">
      <formula>2120</formula>
    </cfRule>
  </conditionalFormatting>
  <conditionalFormatting sqref="D29:E29 F4:F6 F28:F29">
    <cfRule type="cellIs" dxfId="1192" priority="39" operator="equal">
      <formula>$F$4</formula>
    </cfRule>
    <cfRule type="cellIs" dxfId="1191" priority="40" operator="equal">
      <formula>300</formula>
    </cfRule>
  </conditionalFormatting>
  <conditionalFormatting sqref="G4:G6 G28:G29">
    <cfRule type="cellIs" dxfId="1190" priority="37" operator="equal">
      <formula>$G$4</formula>
    </cfRule>
    <cfRule type="cellIs" dxfId="1189" priority="38" operator="equal">
      <formula>1660</formula>
    </cfRule>
  </conditionalFormatting>
  <conditionalFormatting sqref="H4:H6 H28:H29">
    <cfRule type="cellIs" dxfId="1188" priority="35" operator="equal">
      <formula>$H$4</formula>
    </cfRule>
    <cfRule type="cellIs" dxfId="1187" priority="36" operator="equal">
      <formula>6640</formula>
    </cfRule>
  </conditionalFormatting>
  <conditionalFormatting sqref="U6:U27">
    <cfRule type="cellIs" dxfId="1186" priority="34" operator="lessThan">
      <formula>0</formula>
    </cfRule>
  </conditionalFormatting>
  <conditionalFormatting sqref="U7:U27">
    <cfRule type="cellIs" dxfId="1185" priority="31" operator="lessThan">
      <formula>0</formula>
    </cfRule>
    <cfRule type="cellIs" dxfId="1184" priority="32" operator="lessThan">
      <formula>0</formula>
    </cfRule>
    <cfRule type="cellIs" dxfId="1183" priority="33" operator="lessThan">
      <formula>0</formula>
    </cfRule>
  </conditionalFormatting>
  <conditionalFormatting sqref="E4:E6 E28:K28">
    <cfRule type="cellIs" dxfId="1182" priority="30" operator="equal">
      <formula>$E$4</formula>
    </cfRule>
  </conditionalFormatting>
  <conditionalFormatting sqref="D28:D29 D6 D4:M4">
    <cfRule type="cellIs" dxfId="1181" priority="29" operator="equal">
      <formula>$D$4</formula>
    </cfRule>
  </conditionalFormatting>
  <conditionalFormatting sqref="I4:I6 I28:I29">
    <cfRule type="cellIs" dxfId="1180" priority="28" operator="equal">
      <formula>$I$4</formula>
    </cfRule>
  </conditionalFormatting>
  <conditionalFormatting sqref="J4:J6 J28:J29">
    <cfRule type="cellIs" dxfId="1179" priority="27" operator="equal">
      <formula>$J$4</formula>
    </cfRule>
  </conditionalFormatting>
  <conditionalFormatting sqref="K4:K6 K28:K29">
    <cfRule type="cellIs" dxfId="1178" priority="26" operator="equal">
      <formula>$K$4</formula>
    </cfRule>
  </conditionalFormatting>
  <conditionalFormatting sqref="M4:M6">
    <cfRule type="cellIs" dxfId="1177" priority="25" operator="equal">
      <formula>$L$4</formula>
    </cfRule>
  </conditionalFormatting>
  <conditionalFormatting sqref="U7:U27">
    <cfRule type="cellIs" dxfId="1176" priority="22" operator="lessThan">
      <formula>0</formula>
    </cfRule>
    <cfRule type="cellIs" dxfId="1175" priority="23" operator="lessThan">
      <formula>0</formula>
    </cfRule>
    <cfRule type="cellIs" dxfId="1174" priority="24" operator="lessThan">
      <formula>0</formula>
    </cfRule>
  </conditionalFormatting>
  <conditionalFormatting sqref="D5:K5">
    <cfRule type="cellIs" dxfId="1173" priority="21" operator="greaterThan">
      <formula>0</formula>
    </cfRule>
  </conditionalFormatting>
  <conditionalFormatting sqref="U6:U27">
    <cfRule type="cellIs" dxfId="1172" priority="20" operator="lessThan">
      <formula>0</formula>
    </cfRule>
  </conditionalFormatting>
  <conditionalFormatting sqref="U7:U27">
    <cfRule type="cellIs" dxfId="1171" priority="17" operator="lessThan">
      <formula>0</formula>
    </cfRule>
    <cfRule type="cellIs" dxfId="1170" priority="18" operator="lessThan">
      <formula>0</formula>
    </cfRule>
    <cfRule type="cellIs" dxfId="1169" priority="19" operator="lessThan">
      <formula>0</formula>
    </cfRule>
  </conditionalFormatting>
  <conditionalFormatting sqref="U7:U27">
    <cfRule type="cellIs" dxfId="1168" priority="14" operator="lessThan">
      <formula>0</formula>
    </cfRule>
    <cfRule type="cellIs" dxfId="1167" priority="15" operator="lessThan">
      <formula>0</formula>
    </cfRule>
    <cfRule type="cellIs" dxfId="1166" priority="16" operator="lessThan">
      <formula>0</formula>
    </cfRule>
  </conditionalFormatting>
  <conditionalFormatting sqref="D5:K5">
    <cfRule type="cellIs" dxfId="1165" priority="13" operator="greaterThan">
      <formula>0</formula>
    </cfRule>
  </conditionalFormatting>
  <conditionalFormatting sqref="L4 L6 L28:L29">
    <cfRule type="cellIs" dxfId="1164" priority="12" operator="equal">
      <formula>$L$4</formula>
    </cfRule>
  </conditionalFormatting>
  <conditionalFormatting sqref="D7:T7 S8:S27">
    <cfRule type="cellIs" dxfId="1163" priority="11" operator="greaterThan">
      <formula>0</formula>
    </cfRule>
  </conditionalFormatting>
  <conditionalFormatting sqref="D9:R9 T9">
    <cfRule type="cellIs" dxfId="1162" priority="10" operator="greaterThan">
      <formula>0</formula>
    </cfRule>
  </conditionalFormatting>
  <conditionalFormatting sqref="D11:R11 T11">
    <cfRule type="cellIs" dxfId="1161" priority="9" operator="greaterThan">
      <formula>0</formula>
    </cfRule>
  </conditionalFormatting>
  <conditionalFormatting sqref="D13:R13 T13">
    <cfRule type="cellIs" dxfId="1160" priority="8" operator="greaterThan">
      <formula>0</formula>
    </cfRule>
  </conditionalFormatting>
  <conditionalFormatting sqref="D15:R15 T15">
    <cfRule type="cellIs" dxfId="1159" priority="7" operator="greaterThan">
      <formula>0</formula>
    </cfRule>
  </conditionalFormatting>
  <conditionalFormatting sqref="D17:R17 T17">
    <cfRule type="cellIs" dxfId="1158" priority="6" operator="greaterThan">
      <formula>0</formula>
    </cfRule>
  </conditionalFormatting>
  <conditionalFormatting sqref="D19:R19 T19">
    <cfRule type="cellIs" dxfId="1157" priority="5" operator="greaterThan">
      <formula>0</formula>
    </cfRule>
  </conditionalFormatting>
  <conditionalFormatting sqref="D21:R21 T21">
    <cfRule type="cellIs" dxfId="1156" priority="4" operator="greaterThan">
      <formula>0</formula>
    </cfRule>
  </conditionalFormatting>
  <conditionalFormatting sqref="D23:R23 T23">
    <cfRule type="cellIs" dxfId="1155" priority="3" operator="greaterThan">
      <formula>0</formula>
    </cfRule>
  </conditionalFormatting>
  <conditionalFormatting sqref="D25:R25 T25">
    <cfRule type="cellIs" dxfId="1154" priority="2" operator="greaterThan">
      <formula>0</formula>
    </cfRule>
  </conditionalFormatting>
  <conditionalFormatting sqref="D27:R27 T27">
    <cfRule type="cellIs" dxfId="115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40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</row>
    <row r="2" spans="1:21" ht="15.75" thickBot="1" x14ac:dyDescent="0.3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</row>
    <row r="3" spans="1:21" ht="18.75" x14ac:dyDescent="0.25">
      <c r="A3" s="230" t="s">
        <v>61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1" x14ac:dyDescent="0.25">
      <c r="A4" s="234" t="s">
        <v>1</v>
      </c>
      <c r="B4" s="234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1" x14ac:dyDescent="0.25">
      <c r="A5" s="234" t="s">
        <v>2</v>
      </c>
      <c r="B5" s="23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39" t="s">
        <v>44</v>
      </c>
      <c r="B28" s="237"/>
      <c r="C28" s="222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23" t="s">
        <v>45</v>
      </c>
      <c r="B29" s="224"/>
      <c r="C29" s="225"/>
      <c r="D29" s="48">
        <f>D4+D5-D28</f>
        <v>533664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2" priority="45" operator="equal">
      <formula>212030016606640</formula>
    </cfRule>
  </conditionalFormatting>
  <conditionalFormatting sqref="D29 E4:E6 E28:K29">
    <cfRule type="cellIs" dxfId="1151" priority="43" operator="equal">
      <formula>$E$4</formula>
    </cfRule>
    <cfRule type="cellIs" dxfId="1150" priority="44" operator="equal">
      <formula>2120</formula>
    </cfRule>
  </conditionalFormatting>
  <conditionalFormatting sqref="D29:E29 F4:F6 F28:F29">
    <cfRule type="cellIs" dxfId="1149" priority="41" operator="equal">
      <formula>$F$4</formula>
    </cfRule>
    <cfRule type="cellIs" dxfId="1148" priority="42" operator="equal">
      <formula>300</formula>
    </cfRule>
  </conditionalFormatting>
  <conditionalFormatting sqref="G4:G6 G28:G29">
    <cfRule type="cellIs" dxfId="1147" priority="39" operator="equal">
      <formula>$G$4</formula>
    </cfRule>
    <cfRule type="cellIs" dxfId="1146" priority="40" operator="equal">
      <formula>1660</formula>
    </cfRule>
  </conditionalFormatting>
  <conditionalFormatting sqref="H4:H6 H28:H29">
    <cfRule type="cellIs" dxfId="1145" priority="37" operator="equal">
      <formula>$H$4</formula>
    </cfRule>
    <cfRule type="cellIs" dxfId="1144" priority="38" operator="equal">
      <formula>6640</formula>
    </cfRule>
  </conditionalFormatting>
  <conditionalFormatting sqref="T6:T28">
    <cfRule type="cellIs" dxfId="1143" priority="36" operator="lessThan">
      <formula>0</formula>
    </cfRule>
  </conditionalFormatting>
  <conditionalFormatting sqref="T7:T27">
    <cfRule type="cellIs" dxfId="1142" priority="33" operator="lessThan">
      <formula>0</formula>
    </cfRule>
    <cfRule type="cellIs" dxfId="1141" priority="34" operator="lessThan">
      <formula>0</formula>
    </cfRule>
    <cfRule type="cellIs" dxfId="1140" priority="35" operator="lessThan">
      <formula>0</formula>
    </cfRule>
  </conditionalFormatting>
  <conditionalFormatting sqref="E4:E6 E28:K28">
    <cfRule type="cellIs" dxfId="1139" priority="32" operator="equal">
      <formula>$E$4</formula>
    </cfRule>
  </conditionalFormatting>
  <conditionalFormatting sqref="D28:D29 D6 D4:M4">
    <cfRule type="cellIs" dxfId="1138" priority="31" operator="equal">
      <formula>$D$4</formula>
    </cfRule>
  </conditionalFormatting>
  <conditionalFormatting sqref="I4:I6 I28:I29">
    <cfRule type="cellIs" dxfId="1137" priority="30" operator="equal">
      <formula>$I$4</formula>
    </cfRule>
  </conditionalFormatting>
  <conditionalFormatting sqref="J4:J6 J28:J29">
    <cfRule type="cellIs" dxfId="1136" priority="29" operator="equal">
      <formula>$J$4</formula>
    </cfRule>
  </conditionalFormatting>
  <conditionalFormatting sqref="K4:K6 K28:K29">
    <cfRule type="cellIs" dxfId="1135" priority="28" operator="equal">
      <formula>$K$4</formula>
    </cfRule>
  </conditionalFormatting>
  <conditionalFormatting sqref="M4:M6">
    <cfRule type="cellIs" dxfId="1134" priority="27" operator="equal">
      <formula>$L$4</formula>
    </cfRule>
  </conditionalFormatting>
  <conditionalFormatting sqref="T7:T28">
    <cfRule type="cellIs" dxfId="1133" priority="24" operator="lessThan">
      <formula>0</formula>
    </cfRule>
    <cfRule type="cellIs" dxfId="1132" priority="25" operator="lessThan">
      <formula>0</formula>
    </cfRule>
    <cfRule type="cellIs" dxfId="1131" priority="26" operator="lessThan">
      <formula>0</formula>
    </cfRule>
  </conditionalFormatting>
  <conditionalFormatting sqref="D5:K5">
    <cfRule type="cellIs" dxfId="1130" priority="23" operator="greaterThan">
      <formula>0</formula>
    </cfRule>
  </conditionalFormatting>
  <conditionalFormatting sqref="T6:T28">
    <cfRule type="cellIs" dxfId="1129" priority="22" operator="lessThan">
      <formula>0</formula>
    </cfRule>
  </conditionalFormatting>
  <conditionalFormatting sqref="T7:T27">
    <cfRule type="cellIs" dxfId="1128" priority="19" operator="lessThan">
      <formula>0</formula>
    </cfRule>
    <cfRule type="cellIs" dxfId="1127" priority="20" operator="lessThan">
      <formula>0</formula>
    </cfRule>
    <cfRule type="cellIs" dxfId="1126" priority="21" operator="lessThan">
      <formula>0</formula>
    </cfRule>
  </conditionalFormatting>
  <conditionalFormatting sqref="T7:T28">
    <cfRule type="cellIs" dxfId="1125" priority="16" operator="lessThan">
      <formula>0</formula>
    </cfRule>
    <cfRule type="cellIs" dxfId="1124" priority="17" operator="lessThan">
      <formula>0</formula>
    </cfRule>
    <cfRule type="cellIs" dxfId="1123" priority="18" operator="lessThan">
      <formula>0</formula>
    </cfRule>
  </conditionalFormatting>
  <conditionalFormatting sqref="D5:K5">
    <cfRule type="cellIs" dxfId="1122" priority="15" operator="greaterThan">
      <formula>0</formula>
    </cfRule>
  </conditionalFormatting>
  <conditionalFormatting sqref="L4 L6 L28:L29">
    <cfRule type="cellIs" dxfId="1121" priority="14" operator="equal">
      <formula>$L$4</formula>
    </cfRule>
  </conditionalFormatting>
  <conditionalFormatting sqref="D7:S27">
    <cfRule type="expression" dxfId="1120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62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'7'!D29</f>
        <v>533664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20" t="s">
        <v>44</v>
      </c>
      <c r="B28" s="221"/>
      <c r="C28" s="222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23" t="s">
        <v>45</v>
      </c>
      <c r="B29" s="224"/>
      <c r="C29" s="225"/>
      <c r="D29" s="48">
        <f>D4+D5-D28</f>
        <v>642007</v>
      </c>
      <c r="E29" s="48">
        <f t="shared" ref="E29:L29" si="8">E4+E5-E28</f>
        <v>2400</v>
      </c>
      <c r="F29" s="48">
        <f t="shared" si="8"/>
        <v>7080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9" priority="43" operator="equal">
      <formula>212030016606640</formula>
    </cfRule>
  </conditionalFormatting>
  <conditionalFormatting sqref="D29 E4:E6 E28:K29">
    <cfRule type="cellIs" dxfId="1118" priority="41" operator="equal">
      <formula>$E$4</formula>
    </cfRule>
    <cfRule type="cellIs" dxfId="1117" priority="42" operator="equal">
      <formula>2120</formula>
    </cfRule>
  </conditionalFormatting>
  <conditionalFormatting sqref="D29:E29 F4:F6 F28:F29">
    <cfRule type="cellIs" dxfId="1116" priority="39" operator="equal">
      <formula>$F$4</formula>
    </cfRule>
    <cfRule type="cellIs" dxfId="1115" priority="40" operator="equal">
      <formula>300</formula>
    </cfRule>
  </conditionalFormatting>
  <conditionalFormatting sqref="G4:G6 G28:G29">
    <cfRule type="cellIs" dxfId="1114" priority="37" operator="equal">
      <formula>$G$4</formula>
    </cfRule>
    <cfRule type="cellIs" dxfId="1113" priority="38" operator="equal">
      <formula>1660</formula>
    </cfRule>
  </conditionalFormatting>
  <conditionalFormatting sqref="H4:H6 H28:H29">
    <cfRule type="cellIs" dxfId="1112" priority="35" operator="equal">
      <formula>$H$4</formula>
    </cfRule>
    <cfRule type="cellIs" dxfId="1111" priority="36" operator="equal">
      <formula>6640</formula>
    </cfRule>
  </conditionalFormatting>
  <conditionalFormatting sqref="T6:T28">
    <cfRule type="cellIs" dxfId="1110" priority="34" operator="lessThan">
      <formula>0</formula>
    </cfRule>
  </conditionalFormatting>
  <conditionalFormatting sqref="T7:T27">
    <cfRule type="cellIs" dxfId="1109" priority="31" operator="lessThan">
      <formula>0</formula>
    </cfRule>
    <cfRule type="cellIs" dxfId="1108" priority="32" operator="lessThan">
      <formula>0</formula>
    </cfRule>
    <cfRule type="cellIs" dxfId="1107" priority="33" operator="lessThan">
      <formula>0</formula>
    </cfRule>
  </conditionalFormatting>
  <conditionalFormatting sqref="E4:E6 E28:K28">
    <cfRule type="cellIs" dxfId="1106" priority="30" operator="equal">
      <formula>$E$4</formula>
    </cfRule>
  </conditionalFormatting>
  <conditionalFormatting sqref="D28:D29 D6 D4:M4">
    <cfRule type="cellIs" dxfId="1105" priority="29" operator="equal">
      <formula>$D$4</formula>
    </cfRule>
  </conditionalFormatting>
  <conditionalFormatting sqref="I4:I6 I28:I29">
    <cfRule type="cellIs" dxfId="1104" priority="28" operator="equal">
      <formula>$I$4</formula>
    </cfRule>
  </conditionalFormatting>
  <conditionalFormatting sqref="J4:J6 J28:J29">
    <cfRule type="cellIs" dxfId="1103" priority="27" operator="equal">
      <formula>$J$4</formula>
    </cfRule>
  </conditionalFormatting>
  <conditionalFormatting sqref="K4:K6 K28:K29">
    <cfRule type="cellIs" dxfId="1102" priority="26" operator="equal">
      <formula>$K$4</formula>
    </cfRule>
  </conditionalFormatting>
  <conditionalFormatting sqref="M4:M6">
    <cfRule type="cellIs" dxfId="1101" priority="25" operator="equal">
      <formula>$L$4</formula>
    </cfRule>
  </conditionalFormatting>
  <conditionalFormatting sqref="T7:T28">
    <cfRule type="cellIs" dxfId="1100" priority="22" operator="lessThan">
      <formula>0</formula>
    </cfRule>
    <cfRule type="cellIs" dxfId="1099" priority="23" operator="lessThan">
      <formula>0</formula>
    </cfRule>
    <cfRule type="cellIs" dxfId="1098" priority="24" operator="lessThan">
      <formula>0</formula>
    </cfRule>
  </conditionalFormatting>
  <conditionalFormatting sqref="D5:K5">
    <cfRule type="cellIs" dxfId="1097" priority="21" operator="greaterThan">
      <formula>0</formula>
    </cfRule>
  </conditionalFormatting>
  <conditionalFormatting sqref="T6:T28">
    <cfRule type="cellIs" dxfId="1096" priority="20" operator="lessThan">
      <formula>0</formula>
    </cfRule>
  </conditionalFormatting>
  <conditionalFormatting sqref="T7:T27">
    <cfRule type="cellIs" dxfId="1095" priority="17" operator="lessThan">
      <formula>0</formula>
    </cfRule>
    <cfRule type="cellIs" dxfId="1094" priority="18" operator="lessThan">
      <formula>0</formula>
    </cfRule>
    <cfRule type="cellIs" dxfId="1093" priority="19" operator="lessThan">
      <formula>0</formula>
    </cfRule>
  </conditionalFormatting>
  <conditionalFormatting sqref="T7:T28">
    <cfRule type="cellIs" dxfId="1092" priority="14" operator="lessThan">
      <formula>0</formula>
    </cfRule>
    <cfRule type="cellIs" dxfId="1091" priority="15" operator="lessThan">
      <formula>0</formula>
    </cfRule>
    <cfRule type="cellIs" dxfId="1090" priority="16" operator="lessThan">
      <formula>0</formula>
    </cfRule>
  </conditionalFormatting>
  <conditionalFormatting sqref="D5:K5">
    <cfRule type="cellIs" dxfId="1089" priority="13" operator="greaterThan">
      <formula>0</formula>
    </cfRule>
  </conditionalFormatting>
  <conditionalFormatting sqref="L4 L6 L28:L29">
    <cfRule type="cellIs" dxfId="1088" priority="12" operator="equal">
      <formula>$L$4</formula>
    </cfRule>
  </conditionalFormatting>
  <conditionalFormatting sqref="D7:S7">
    <cfRule type="cellIs" dxfId="1087" priority="11" operator="greaterThan">
      <formula>0</formula>
    </cfRule>
  </conditionalFormatting>
  <conditionalFormatting sqref="D9:S9">
    <cfRule type="cellIs" dxfId="1086" priority="10" operator="greaterThan">
      <formula>0</formula>
    </cfRule>
  </conditionalFormatting>
  <conditionalFormatting sqref="D11:S11">
    <cfRule type="cellIs" dxfId="1085" priority="9" operator="greaterThan">
      <formula>0</formula>
    </cfRule>
  </conditionalFormatting>
  <conditionalFormatting sqref="D13:S13">
    <cfRule type="cellIs" dxfId="1084" priority="8" operator="greaterThan">
      <formula>0</formula>
    </cfRule>
  </conditionalFormatting>
  <conditionalFormatting sqref="D15:S15">
    <cfRule type="cellIs" dxfId="1083" priority="7" operator="greaterThan">
      <formula>0</formula>
    </cfRule>
  </conditionalFormatting>
  <conditionalFormatting sqref="D17:S17">
    <cfRule type="cellIs" dxfId="1082" priority="6" operator="greaterThan">
      <formula>0</formula>
    </cfRule>
  </conditionalFormatting>
  <conditionalFormatting sqref="D19:S19">
    <cfRule type="cellIs" dxfId="1081" priority="5" operator="greaterThan">
      <formula>0</formula>
    </cfRule>
  </conditionalFormatting>
  <conditionalFormatting sqref="D21:S21">
    <cfRule type="cellIs" dxfId="1080" priority="4" operator="greaterThan">
      <formula>0</formula>
    </cfRule>
  </conditionalFormatting>
  <conditionalFormatting sqref="D23:S23">
    <cfRule type="cellIs" dxfId="1079" priority="3" operator="greaterThan">
      <formula>0</formula>
    </cfRule>
  </conditionalFormatting>
  <conditionalFormatting sqref="D25:S25">
    <cfRule type="cellIs" dxfId="1078" priority="2" operator="greaterThan">
      <formula>0</formula>
    </cfRule>
  </conditionalFormatting>
  <conditionalFormatting sqref="D27:S27">
    <cfRule type="cellIs" dxfId="10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</row>
    <row r="2" spans="1:20" ht="15.75" thickBot="1" x14ac:dyDescent="0.3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0" ht="18.75" x14ac:dyDescent="0.25">
      <c r="A3" s="230" t="s">
        <v>104</v>
      </c>
      <c r="B3" s="231"/>
      <c r="C3" s="232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</row>
    <row r="4" spans="1:20" x14ac:dyDescent="0.25">
      <c r="A4" s="234" t="s">
        <v>1</v>
      </c>
      <c r="B4" s="234"/>
      <c r="C4" s="1"/>
      <c r="D4" s="2">
        <f>'8'!D29</f>
        <v>642007</v>
      </c>
      <c r="E4" s="2">
        <f>'8'!E29</f>
        <v>2400</v>
      </c>
      <c r="F4" s="2">
        <f>'8'!F29</f>
        <v>7080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35"/>
      <c r="O4" s="235"/>
      <c r="P4" s="235"/>
      <c r="Q4" s="235"/>
      <c r="R4" s="235"/>
      <c r="S4" s="235"/>
      <c r="T4" s="235"/>
    </row>
    <row r="5" spans="1:20" x14ac:dyDescent="0.25">
      <c r="A5" s="234" t="s">
        <v>2</v>
      </c>
      <c r="B5" s="234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35"/>
      <c r="O5" s="235"/>
      <c r="P5" s="235"/>
      <c r="Q5" s="235"/>
      <c r="R5" s="235"/>
      <c r="S5" s="235"/>
      <c r="T5" s="23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20" t="s">
        <v>44</v>
      </c>
      <c r="B28" s="221"/>
      <c r="C28" s="222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23" t="s">
        <v>45</v>
      </c>
      <c r="B29" s="224"/>
      <c r="C29" s="225"/>
      <c r="D29" s="48">
        <f>D4+D5-D28</f>
        <v>477846</v>
      </c>
      <c r="E29" s="48">
        <f t="shared" ref="E29:L29" si="8">E4+E5-E28</f>
        <v>2320</v>
      </c>
      <c r="F29" s="48">
        <f t="shared" si="8"/>
        <v>6880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26"/>
      <c r="N29" s="227"/>
      <c r="O29" s="227"/>
      <c r="P29" s="227"/>
      <c r="Q29" s="227"/>
      <c r="R29" s="227"/>
      <c r="S29" s="227"/>
      <c r="T29" s="22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6" priority="43" operator="equal">
      <formula>212030016606640</formula>
    </cfRule>
  </conditionalFormatting>
  <conditionalFormatting sqref="D29 E4:E6 E28:K29">
    <cfRule type="cellIs" dxfId="1075" priority="41" operator="equal">
      <formula>$E$4</formula>
    </cfRule>
    <cfRule type="cellIs" dxfId="1074" priority="42" operator="equal">
      <formula>2120</formula>
    </cfRule>
  </conditionalFormatting>
  <conditionalFormatting sqref="D29:E29 F4:F6 F28:F29">
    <cfRule type="cellIs" dxfId="1073" priority="39" operator="equal">
      <formula>$F$4</formula>
    </cfRule>
    <cfRule type="cellIs" dxfId="1072" priority="40" operator="equal">
      <formula>300</formula>
    </cfRule>
  </conditionalFormatting>
  <conditionalFormatting sqref="G4:G6 G28:G29">
    <cfRule type="cellIs" dxfId="1071" priority="37" operator="equal">
      <formula>$G$4</formula>
    </cfRule>
    <cfRule type="cellIs" dxfId="1070" priority="38" operator="equal">
      <formula>1660</formula>
    </cfRule>
  </conditionalFormatting>
  <conditionalFormatting sqref="H4:H6 H28:H29">
    <cfRule type="cellIs" dxfId="1069" priority="35" operator="equal">
      <formula>$H$4</formula>
    </cfRule>
    <cfRule type="cellIs" dxfId="1068" priority="36" operator="equal">
      <formula>6640</formula>
    </cfRule>
  </conditionalFormatting>
  <conditionalFormatting sqref="T6:T28">
    <cfRule type="cellIs" dxfId="1067" priority="34" operator="lessThan">
      <formula>0</formula>
    </cfRule>
  </conditionalFormatting>
  <conditionalFormatting sqref="T7:T27">
    <cfRule type="cellIs" dxfId="1066" priority="31" operator="lessThan">
      <formula>0</formula>
    </cfRule>
    <cfRule type="cellIs" dxfId="1065" priority="32" operator="lessThan">
      <formula>0</formula>
    </cfRule>
    <cfRule type="cellIs" dxfId="1064" priority="33" operator="lessThan">
      <formula>0</formula>
    </cfRule>
  </conditionalFormatting>
  <conditionalFormatting sqref="E4:E6 E28:K28">
    <cfRule type="cellIs" dxfId="1063" priority="30" operator="equal">
      <formula>$E$4</formula>
    </cfRule>
  </conditionalFormatting>
  <conditionalFormatting sqref="D28:D29 D6 D4:M4">
    <cfRule type="cellIs" dxfId="1062" priority="29" operator="equal">
      <formula>$D$4</formula>
    </cfRule>
  </conditionalFormatting>
  <conditionalFormatting sqref="I4:I6 I28:I29">
    <cfRule type="cellIs" dxfId="1061" priority="28" operator="equal">
      <formula>$I$4</formula>
    </cfRule>
  </conditionalFormatting>
  <conditionalFormatting sqref="J4:J6 J28:J29">
    <cfRule type="cellIs" dxfId="1060" priority="27" operator="equal">
      <formula>$J$4</formula>
    </cfRule>
  </conditionalFormatting>
  <conditionalFormatting sqref="K4:K6 K28:K29">
    <cfRule type="cellIs" dxfId="1059" priority="26" operator="equal">
      <formula>$K$4</formula>
    </cfRule>
  </conditionalFormatting>
  <conditionalFormatting sqref="M4:M6">
    <cfRule type="cellIs" dxfId="1058" priority="25" operator="equal">
      <formula>$L$4</formula>
    </cfRule>
  </conditionalFormatting>
  <conditionalFormatting sqref="T7:T28">
    <cfRule type="cellIs" dxfId="1057" priority="22" operator="lessThan">
      <formula>0</formula>
    </cfRule>
    <cfRule type="cellIs" dxfId="1056" priority="23" operator="lessThan">
      <formula>0</formula>
    </cfRule>
    <cfRule type="cellIs" dxfId="1055" priority="24" operator="lessThan">
      <formula>0</formula>
    </cfRule>
  </conditionalFormatting>
  <conditionalFormatting sqref="D5:K5">
    <cfRule type="cellIs" dxfId="1054" priority="21" operator="greaterThan">
      <formula>0</formula>
    </cfRule>
  </conditionalFormatting>
  <conditionalFormatting sqref="T6:T28">
    <cfRule type="cellIs" dxfId="1053" priority="20" operator="lessThan">
      <formula>0</formula>
    </cfRule>
  </conditionalFormatting>
  <conditionalFormatting sqref="T7:T27">
    <cfRule type="cellIs" dxfId="1052" priority="17" operator="lessThan">
      <formula>0</formula>
    </cfRule>
    <cfRule type="cellIs" dxfId="1051" priority="18" operator="lessThan">
      <formula>0</formula>
    </cfRule>
    <cfRule type="cellIs" dxfId="1050" priority="19" operator="lessThan">
      <formula>0</formula>
    </cfRule>
  </conditionalFormatting>
  <conditionalFormatting sqref="T7:T28">
    <cfRule type="cellIs" dxfId="1049" priority="14" operator="lessThan">
      <formula>0</formula>
    </cfRule>
    <cfRule type="cellIs" dxfId="1048" priority="15" operator="lessThan">
      <formula>0</formula>
    </cfRule>
    <cfRule type="cellIs" dxfId="1047" priority="16" operator="lessThan">
      <formula>0</formula>
    </cfRule>
  </conditionalFormatting>
  <conditionalFormatting sqref="D5:K5">
    <cfRule type="cellIs" dxfId="1046" priority="13" operator="greaterThan">
      <formula>0</formula>
    </cfRule>
  </conditionalFormatting>
  <conditionalFormatting sqref="L4 L6 L28:L29">
    <cfRule type="cellIs" dxfId="1045" priority="12" operator="equal">
      <formula>$L$4</formula>
    </cfRule>
  </conditionalFormatting>
  <conditionalFormatting sqref="D7:S7">
    <cfRule type="cellIs" dxfId="1044" priority="11" operator="greaterThan">
      <formula>0</formula>
    </cfRule>
  </conditionalFormatting>
  <conditionalFormatting sqref="D9:S9">
    <cfRule type="cellIs" dxfId="1043" priority="10" operator="greaterThan">
      <formula>0</formula>
    </cfRule>
  </conditionalFormatting>
  <conditionalFormatting sqref="D11:S11">
    <cfRule type="cellIs" dxfId="1042" priority="9" operator="greaterThan">
      <formula>0</formula>
    </cfRule>
  </conditionalFormatting>
  <conditionalFormatting sqref="D13:S13">
    <cfRule type="cellIs" dxfId="1041" priority="8" operator="greaterThan">
      <formula>0</formula>
    </cfRule>
  </conditionalFormatting>
  <conditionalFormatting sqref="D15:S15">
    <cfRule type="cellIs" dxfId="1040" priority="7" operator="greaterThan">
      <formula>0</formula>
    </cfRule>
  </conditionalFormatting>
  <conditionalFormatting sqref="D17:S17">
    <cfRule type="cellIs" dxfId="1039" priority="6" operator="greaterThan">
      <formula>0</formula>
    </cfRule>
  </conditionalFormatting>
  <conditionalFormatting sqref="D19:S19">
    <cfRule type="cellIs" dxfId="1038" priority="5" operator="greaterThan">
      <formula>0</formula>
    </cfRule>
  </conditionalFormatting>
  <conditionalFormatting sqref="D21:S21">
    <cfRule type="cellIs" dxfId="1037" priority="4" operator="greaterThan">
      <formula>0</formula>
    </cfRule>
  </conditionalFormatting>
  <conditionalFormatting sqref="D23:S23">
    <cfRule type="cellIs" dxfId="1036" priority="3" operator="greaterThan">
      <formula>0</formula>
    </cfRule>
  </conditionalFormatting>
  <conditionalFormatting sqref="D25:S25">
    <cfRule type="cellIs" dxfId="1035" priority="2" operator="greaterThan">
      <formula>0</formula>
    </cfRule>
  </conditionalFormatting>
  <conditionalFormatting sqref="D27:S27">
    <cfRule type="cellIs" dxfId="103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2021-06-19T16:35:45Z</dcterms:modified>
</cp:coreProperties>
</file>