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13" l="1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5" i="33" l="1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<sst xmlns="http://schemas.openxmlformats.org/spreadsheetml/2006/main" count="1503" uniqueCount="61">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</sst>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48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6" t="s">
        <v>44</v>
      </c>
      <c r="B28" s="57"/>
      <c r="C28" s="58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9" t="s">
        <v>45</v>
      </c>
      <c r="B29" s="60"/>
      <c r="C29" s="61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58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59" t="s">
        <v>45</v>
      </c>
      <c r="B29" s="60"/>
      <c r="C29" s="61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59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55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54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54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54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54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54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54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54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54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/>
      <c r="R15" s="29">
        <f t="shared" si="3"/>
        <v>19091.672500000001</v>
      </c>
      <c r="S15" s="25">
        <f t="shared" si="4"/>
        <v>164.54949999999999</v>
      </c>
      <c r="T15" s="27">
        <f t="shared" si="5"/>
        <v>164.54949999999999</v>
      </c>
    </row>
    <row r="16" spans="1:20" ht="15.75" x14ac:dyDescent="0.25">
      <c r="A16" s="54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54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54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54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54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54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54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54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54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54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1653</v>
      </c>
      <c r="R28" s="45">
        <f t="shared" si="7"/>
        <v>225647.23250000001</v>
      </c>
      <c r="S28" s="45">
        <f t="shared" si="7"/>
        <v>2091.3014999999996</v>
      </c>
      <c r="T28" s="47">
        <f t="shared" si="7"/>
        <v>438.30149999999992</v>
      </c>
    </row>
    <row r="29" spans="1:20" ht="15.75" thickBot="1" x14ac:dyDescent="0.3">
      <c r="A29" s="59" t="s">
        <v>45</v>
      </c>
      <c r="B29" s="60"/>
      <c r="C29" s="61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60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'14'!D29</f>
        <v>642968</v>
      </c>
      <c r="E4" s="2">
        <f>'14'!E29</f>
        <v>7810</v>
      </c>
      <c r="F4" s="2">
        <f>'14'!F29</f>
        <v>10620</v>
      </c>
      <c r="G4" s="2">
        <f>'14'!G29</f>
        <v>450</v>
      </c>
      <c r="H4" s="2">
        <f>'14'!H29</f>
        <v>16080</v>
      </c>
      <c r="I4" s="2">
        <f>'14'!I29</f>
        <v>1241</v>
      </c>
      <c r="J4" s="2">
        <f>'14'!J29</f>
        <v>206</v>
      </c>
      <c r="K4" s="2">
        <f>'14'!K29</f>
        <v>150</v>
      </c>
      <c r="L4" s="2">
        <f>'14'!L29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'15'!D29</f>
        <v>642968</v>
      </c>
      <c r="E4" s="2">
        <f>'15'!E29</f>
        <v>7810</v>
      </c>
      <c r="F4" s="2">
        <f>'15'!F29</f>
        <v>10620</v>
      </c>
      <c r="G4" s="2">
        <f>'15'!G29</f>
        <v>450</v>
      </c>
      <c r="H4" s="2">
        <f>'15'!H29</f>
        <v>16080</v>
      </c>
      <c r="I4" s="2">
        <f>'15'!I29</f>
        <v>1241</v>
      </c>
      <c r="J4" s="2">
        <f>'15'!J29</f>
        <v>206</v>
      </c>
      <c r="K4" s="2">
        <f>'15'!K29</f>
        <v>150</v>
      </c>
      <c r="L4" s="2">
        <f>'15'!L29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'16'!D29</f>
        <v>642968</v>
      </c>
      <c r="E4" s="2">
        <f>'16'!E29</f>
        <v>7810</v>
      </c>
      <c r="F4" s="2">
        <f>'16'!F29</f>
        <v>10620</v>
      </c>
      <c r="G4" s="2">
        <f>'16'!G29</f>
        <v>450</v>
      </c>
      <c r="H4" s="2">
        <f>'16'!H29</f>
        <v>16080</v>
      </c>
      <c r="I4" s="2">
        <f>'16'!I29</f>
        <v>1241</v>
      </c>
      <c r="J4" s="2">
        <f>'16'!J29</f>
        <v>206</v>
      </c>
      <c r="K4" s="2">
        <f>'16'!K29</f>
        <v>150</v>
      </c>
      <c r="L4" s="2">
        <f>'16'!L29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'17'!D29</f>
        <v>642968</v>
      </c>
      <c r="E4" s="2">
        <f>'17'!E29</f>
        <v>7810</v>
      </c>
      <c r="F4" s="2">
        <f>'17'!F29</f>
        <v>10620</v>
      </c>
      <c r="G4" s="2">
        <f>'17'!G29</f>
        <v>450</v>
      </c>
      <c r="H4" s="2">
        <f>'17'!H29</f>
        <v>16080</v>
      </c>
      <c r="I4" s="2">
        <f>'17'!I29</f>
        <v>1241</v>
      </c>
      <c r="J4" s="2">
        <f>'17'!J29</f>
        <v>206</v>
      </c>
      <c r="K4" s="2">
        <f>'17'!K29</f>
        <v>150</v>
      </c>
      <c r="L4" s="2">
        <f>'17'!L29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'18'!D29</f>
        <v>642968</v>
      </c>
      <c r="E4" s="2">
        <f>'18'!E29</f>
        <v>7810</v>
      </c>
      <c r="F4" s="2">
        <f>'18'!F29</f>
        <v>10620</v>
      </c>
      <c r="G4" s="2">
        <f>'18'!G29</f>
        <v>450</v>
      </c>
      <c r="H4" s="2">
        <f>'18'!H29</f>
        <v>16080</v>
      </c>
      <c r="I4" s="2">
        <f>'18'!I29</f>
        <v>1241</v>
      </c>
      <c r="J4" s="2">
        <f>'18'!J29</f>
        <v>206</v>
      </c>
      <c r="K4" s="2">
        <f>'18'!K29</f>
        <v>150</v>
      </c>
      <c r="L4" s="2">
        <f>'18'!L29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49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9" t="s">
        <v>45</v>
      </c>
      <c r="B29" s="60"/>
      <c r="C29" s="61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'19'!D29</f>
        <v>642968</v>
      </c>
      <c r="E4" s="2">
        <f>'19'!E29</f>
        <v>7810</v>
      </c>
      <c r="F4" s="2">
        <f>'19'!F29</f>
        <v>10620</v>
      </c>
      <c r="G4" s="2">
        <f>'19'!G29</f>
        <v>450</v>
      </c>
      <c r="H4" s="2">
        <f>'19'!H29</f>
        <v>16080</v>
      </c>
      <c r="I4" s="2">
        <f>'19'!I29</f>
        <v>1241</v>
      </c>
      <c r="J4" s="2">
        <f>'19'!J29</f>
        <v>206</v>
      </c>
      <c r="K4" s="2">
        <f>'19'!K29</f>
        <v>150</v>
      </c>
      <c r="L4" s="2">
        <f>'19'!L29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'20'!D29</f>
        <v>642968</v>
      </c>
      <c r="E4" s="2">
        <f>'20'!E29</f>
        <v>7810</v>
      </c>
      <c r="F4" s="2">
        <f>'20'!F29</f>
        <v>10620</v>
      </c>
      <c r="G4" s="2">
        <f>'20'!G29</f>
        <v>450</v>
      </c>
      <c r="H4" s="2">
        <f>'20'!H29</f>
        <v>16080</v>
      </c>
      <c r="I4" s="2">
        <f>'20'!I29</f>
        <v>1241</v>
      </c>
      <c r="J4" s="2">
        <f>'20'!J29</f>
        <v>206</v>
      </c>
      <c r="K4" s="2">
        <f>'20'!K29</f>
        <v>150</v>
      </c>
      <c r="L4" s="2">
        <f>'20'!L29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'21'!D29</f>
        <v>642968</v>
      </c>
      <c r="E4" s="2">
        <f>'21'!E29</f>
        <v>7810</v>
      </c>
      <c r="F4" s="2">
        <f>'21'!F29</f>
        <v>10620</v>
      </c>
      <c r="G4" s="2">
        <f>'21'!G29</f>
        <v>450</v>
      </c>
      <c r="H4" s="2">
        <f>'21'!H29</f>
        <v>16080</v>
      </c>
      <c r="I4" s="2">
        <f>'21'!I29</f>
        <v>1241</v>
      </c>
      <c r="J4" s="2">
        <f>'21'!J29</f>
        <v>206</v>
      </c>
      <c r="K4" s="2">
        <f>'21'!K29</f>
        <v>150</v>
      </c>
      <c r="L4" s="2">
        <f>'21'!L29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'22'!D29</f>
        <v>642968</v>
      </c>
      <c r="E4" s="2">
        <f>'22'!E29</f>
        <v>7810</v>
      </c>
      <c r="F4" s="2">
        <f>'22'!F29</f>
        <v>10620</v>
      </c>
      <c r="G4" s="2">
        <f>'22'!G29</f>
        <v>450</v>
      </c>
      <c r="H4" s="2">
        <f>'22'!H29</f>
        <v>16080</v>
      </c>
      <c r="I4" s="2">
        <f>'22'!I29</f>
        <v>1241</v>
      </c>
      <c r="J4" s="2">
        <f>'22'!J29</f>
        <v>206</v>
      </c>
      <c r="K4" s="2">
        <f>'22'!K29</f>
        <v>150</v>
      </c>
      <c r="L4" s="2">
        <f>'22'!L29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'23'!D29</f>
        <v>642968</v>
      </c>
      <c r="E4" s="2">
        <f>'23'!E29</f>
        <v>7810</v>
      </c>
      <c r="F4" s="2">
        <f>'23'!F29</f>
        <v>10620</v>
      </c>
      <c r="G4" s="2">
        <f>'23'!G29</f>
        <v>450</v>
      </c>
      <c r="H4" s="2">
        <f>'23'!H29</f>
        <v>16080</v>
      </c>
      <c r="I4" s="2">
        <f>'23'!I29</f>
        <v>1241</v>
      </c>
      <c r="J4" s="2">
        <f>'23'!J29</f>
        <v>206</v>
      </c>
      <c r="K4" s="2">
        <f>'23'!K29</f>
        <v>150</v>
      </c>
      <c r="L4" s="2">
        <f>'23'!L29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'24'!D29</f>
        <v>642968</v>
      </c>
      <c r="E4" s="2">
        <f>'24'!E29</f>
        <v>7810</v>
      </c>
      <c r="F4" s="2">
        <f>'24'!F29</f>
        <v>10620</v>
      </c>
      <c r="G4" s="2">
        <f>'24'!G29</f>
        <v>450</v>
      </c>
      <c r="H4" s="2">
        <f>'24'!H29</f>
        <v>16080</v>
      </c>
      <c r="I4" s="2">
        <f>'24'!I29</f>
        <v>1241</v>
      </c>
      <c r="J4" s="2">
        <f>'24'!J29</f>
        <v>206</v>
      </c>
      <c r="K4" s="2">
        <f>'24'!K29</f>
        <v>150</v>
      </c>
      <c r="L4" s="2">
        <f>'24'!L29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'25'!D29</f>
        <v>642968</v>
      </c>
      <c r="E4" s="2">
        <f>'25'!E29</f>
        <v>7810</v>
      </c>
      <c r="F4" s="2">
        <f>'25'!F29</f>
        <v>10620</v>
      </c>
      <c r="G4" s="2">
        <f>'25'!G29</f>
        <v>450</v>
      </c>
      <c r="H4" s="2">
        <f>'25'!H29</f>
        <v>16080</v>
      </c>
      <c r="I4" s="2">
        <f>'25'!I29</f>
        <v>1241</v>
      </c>
      <c r="J4" s="2">
        <f>'25'!J29</f>
        <v>206</v>
      </c>
      <c r="K4" s="2">
        <f>'25'!K29</f>
        <v>150</v>
      </c>
      <c r="L4" s="2">
        <f>'25'!L29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'26'!D29</f>
        <v>642968</v>
      </c>
      <c r="E4" s="2">
        <f>'26'!E29</f>
        <v>7810</v>
      </c>
      <c r="F4" s="2">
        <f>'26'!F29</f>
        <v>10620</v>
      </c>
      <c r="G4" s="2">
        <f>'26'!G29</f>
        <v>450</v>
      </c>
      <c r="H4" s="2">
        <f>'26'!H29</f>
        <v>16080</v>
      </c>
      <c r="I4" s="2">
        <f>'26'!I29</f>
        <v>1241</v>
      </c>
      <c r="J4" s="2">
        <f>'26'!J29</f>
        <v>206</v>
      </c>
      <c r="K4" s="2">
        <f>'26'!K29</f>
        <v>150</v>
      </c>
      <c r="L4" s="2">
        <f>'26'!L29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'27'!D29</f>
        <v>642968</v>
      </c>
      <c r="E4" s="2">
        <f>'27'!E29</f>
        <v>7810</v>
      </c>
      <c r="F4" s="2">
        <f>'27'!F29</f>
        <v>10620</v>
      </c>
      <c r="G4" s="2">
        <f>'27'!G29</f>
        <v>450</v>
      </c>
      <c r="H4" s="2">
        <f>'27'!H29</f>
        <v>16080</v>
      </c>
      <c r="I4" s="2">
        <f>'27'!I29</f>
        <v>1241</v>
      </c>
      <c r="J4" s="2">
        <f>'27'!J29</f>
        <v>206</v>
      </c>
      <c r="K4" s="2">
        <f>'27'!K29</f>
        <v>150</v>
      </c>
      <c r="L4" s="2">
        <f>'27'!L29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'28'!D29</f>
        <v>642968</v>
      </c>
      <c r="E4" s="2">
        <f>'28'!E29</f>
        <v>7810</v>
      </c>
      <c r="F4" s="2">
        <f>'28'!F29</f>
        <v>10620</v>
      </c>
      <c r="G4" s="2">
        <f>'28'!G29</f>
        <v>450</v>
      </c>
      <c r="H4" s="2">
        <f>'28'!H29</f>
        <v>16080</v>
      </c>
      <c r="I4" s="2">
        <f>'28'!I29</f>
        <v>1241</v>
      </c>
      <c r="J4" s="2">
        <f>'28'!J29</f>
        <v>206</v>
      </c>
      <c r="K4" s="2">
        <f>'28'!K29</f>
        <v>150</v>
      </c>
      <c r="L4" s="2">
        <f>'28'!L29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9" t="s">
        <v>45</v>
      </c>
      <c r="B29" s="60"/>
      <c r="C29" s="61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'29'!D29</f>
        <v>642968</v>
      </c>
      <c r="E4" s="2">
        <f>'29'!E29</f>
        <v>7810</v>
      </c>
      <c r="F4" s="2">
        <f>'29'!F29</f>
        <v>10620</v>
      </c>
      <c r="G4" s="2">
        <f>'29'!G29</f>
        <v>450</v>
      </c>
      <c r="H4" s="2">
        <f>'29'!H29</f>
        <v>16080</v>
      </c>
      <c r="I4" s="2">
        <f>'29'!I29</f>
        <v>1241</v>
      </c>
      <c r="J4" s="2">
        <f>'29'!J29</f>
        <v>206</v>
      </c>
      <c r="K4" s="2">
        <f>'29'!K29</f>
        <v>150</v>
      </c>
      <c r="L4" s="2">
        <f>'29'!L29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'30'!D29</f>
        <v>642968</v>
      </c>
      <c r="E4" s="2">
        <f>'30'!E29</f>
        <v>7810</v>
      </c>
      <c r="F4" s="2">
        <f>'30'!F29</f>
        <v>10620</v>
      </c>
      <c r="G4" s="2">
        <f>'30'!G29</f>
        <v>450</v>
      </c>
      <c r="H4" s="2">
        <f>'30'!H29</f>
        <v>16080</v>
      </c>
      <c r="I4" s="2">
        <f>'30'!I29</f>
        <v>1241</v>
      </c>
      <c r="J4" s="2">
        <f>'30'!J29</f>
        <v>206</v>
      </c>
      <c r="K4" s="2">
        <f>'30'!K29</f>
        <v>150</v>
      </c>
      <c r="L4" s="2">
        <f>'30'!L29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28" sqref="G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/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1940961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98282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104712</v>
      </c>
      <c r="N7" s="24">
        <f>D7+E7*20+F7*10+G7*9+H7*9+I7*191+J7*191+K7*182+L7*100</f>
        <v>126587</v>
      </c>
      <c r="O7" s="25">
        <f>M7*2.75%</f>
        <v>2879.58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584</v>
      </c>
      <c r="R7" s="24">
        <f>M7-(M7*2.75%)+I7*191+J7*191+K7*182+L7*100-Q7</f>
        <v>123123.42</v>
      </c>
      <c r="S7" s="25">
        <f>M7*0.95%</f>
        <v>994.76400000000001</v>
      </c>
      <c r="T7" s="27">
        <f>S7-Q7</f>
        <v>410.76400000000001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50787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70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61007</v>
      </c>
      <c r="N8" s="24">
        <f t="shared" ref="N8:N27" si="1">D8+E8*20+F8*10+G8*9+H8*9+I8*191+J8*191+K8*182+L8*100</f>
        <v>74932</v>
      </c>
      <c r="O8" s="25">
        <f t="shared" ref="O8:O27" si="2">M8*2.75%</f>
        <v>1677.6925000000001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654</v>
      </c>
      <c r="R8" s="24">
        <f t="shared" ref="R8:R27" si="3">M8-(M8*2.75%)+I8*191+J8*191+K8*182+L8*100-Q8</f>
        <v>72600.307499999995</v>
      </c>
      <c r="S8" s="25">
        <f t="shared" ref="S8:S27" si="4">M8*0.95%</f>
        <v>579.56650000000002</v>
      </c>
      <c r="T8" s="27">
        <f t="shared" ref="T8:T27" si="5">S8-Q8</f>
        <v>-74.433499999999981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154109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166299</v>
      </c>
      <c r="N9" s="24">
        <f t="shared" si="1"/>
        <v>181770</v>
      </c>
      <c r="O9" s="25">
        <f t="shared" si="2"/>
        <v>4573.2224999999999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1306</v>
      </c>
      <c r="R9" s="24">
        <f t="shared" si="3"/>
        <v>175890.7775</v>
      </c>
      <c r="S9" s="25">
        <f t="shared" si="4"/>
        <v>1579.8405</v>
      </c>
      <c r="T9" s="27">
        <f t="shared" si="5"/>
        <v>273.84050000000002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52947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7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54857</v>
      </c>
      <c r="N10" s="24">
        <f t="shared" si="1"/>
        <v>62306</v>
      </c>
      <c r="O10" s="25">
        <f t="shared" si="2"/>
        <v>1508.5675000000001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276</v>
      </c>
      <c r="R10" s="24">
        <f t="shared" si="3"/>
        <v>60521.432500000003</v>
      </c>
      <c r="S10" s="25">
        <f t="shared" si="4"/>
        <v>521.14149999999995</v>
      </c>
      <c r="T10" s="27">
        <f t="shared" si="5"/>
        <v>245.14149999999995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53765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221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63023</v>
      </c>
      <c r="N11" s="24">
        <f t="shared" si="1"/>
        <v>126827</v>
      </c>
      <c r="O11" s="25">
        <f t="shared" si="2"/>
        <v>1733.1324999999999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372</v>
      </c>
      <c r="R11" s="24">
        <f t="shared" si="3"/>
        <v>124721.86749999999</v>
      </c>
      <c r="S11" s="25">
        <f t="shared" si="4"/>
        <v>598.71849999999995</v>
      </c>
      <c r="T11" s="27">
        <f t="shared" si="5"/>
        <v>226.71849999999995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63143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65483</v>
      </c>
      <c r="N12" s="24">
        <f t="shared" si="1"/>
        <v>193039</v>
      </c>
      <c r="O12" s="25">
        <f t="shared" si="2"/>
        <v>1800.7825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323</v>
      </c>
      <c r="R12" s="24">
        <f t="shared" si="3"/>
        <v>190915.2175</v>
      </c>
      <c r="S12" s="25">
        <f t="shared" si="4"/>
        <v>622.08849999999995</v>
      </c>
      <c r="T12" s="27">
        <f t="shared" si="5"/>
        <v>299.08849999999995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52624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55984</v>
      </c>
      <c r="N13" s="24">
        <f t="shared" si="1"/>
        <v>58658</v>
      </c>
      <c r="O13" s="25">
        <f t="shared" si="2"/>
        <v>1539.56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561</v>
      </c>
      <c r="R13" s="24">
        <f t="shared" si="3"/>
        <v>56557.440000000002</v>
      </c>
      <c r="S13" s="25">
        <f t="shared" si="4"/>
        <v>531.84799999999996</v>
      </c>
      <c r="T13" s="27">
        <f t="shared" si="5"/>
        <v>-29.152000000000044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129071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1200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146771</v>
      </c>
      <c r="N14" s="24">
        <f t="shared" si="1"/>
        <v>157040</v>
      </c>
      <c r="O14" s="25">
        <f t="shared" si="2"/>
        <v>4036.2024999999999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840</v>
      </c>
      <c r="R14" s="24">
        <f t="shared" si="3"/>
        <v>152163.79749999999</v>
      </c>
      <c r="S14" s="25">
        <f t="shared" si="4"/>
        <v>1394.3244999999999</v>
      </c>
      <c r="T14" s="27">
        <f t="shared" si="5"/>
        <v>554.32449999999994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187819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193729</v>
      </c>
      <c r="N15" s="24">
        <f t="shared" si="1"/>
        <v>212458</v>
      </c>
      <c r="O15" s="25">
        <f t="shared" si="2"/>
        <v>5327.5474999999997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1230</v>
      </c>
      <c r="R15" s="24">
        <f t="shared" si="3"/>
        <v>205900.45250000001</v>
      </c>
      <c r="S15" s="25">
        <f t="shared" si="4"/>
        <v>1840.4255000000001</v>
      </c>
      <c r="T15" s="27">
        <f t="shared" si="5"/>
        <v>610.42550000000006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143070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1118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160812</v>
      </c>
      <c r="N16" s="24">
        <f t="shared" si="1"/>
        <v>171501</v>
      </c>
      <c r="O16" s="25">
        <f t="shared" si="2"/>
        <v>4422.33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1494</v>
      </c>
      <c r="R16" s="24">
        <f t="shared" si="3"/>
        <v>165584.67000000001</v>
      </c>
      <c r="S16" s="25">
        <f t="shared" si="4"/>
        <v>1527.7139999999999</v>
      </c>
      <c r="T16" s="27">
        <f t="shared" si="5"/>
        <v>33.713999999999942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76037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81587</v>
      </c>
      <c r="N17" s="24">
        <f t="shared" si="1"/>
        <v>97377</v>
      </c>
      <c r="O17" s="25">
        <f t="shared" si="2"/>
        <v>2243.6424999999999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737</v>
      </c>
      <c r="R17" s="24">
        <f t="shared" si="3"/>
        <v>94396.357499999998</v>
      </c>
      <c r="S17" s="25">
        <f t="shared" si="4"/>
        <v>775.07650000000001</v>
      </c>
      <c r="T17" s="27">
        <f t="shared" si="5"/>
        <v>38.07650000000001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76099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180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83009</v>
      </c>
      <c r="N18" s="24">
        <f t="shared" si="1"/>
        <v>92332</v>
      </c>
      <c r="O18" s="25">
        <f t="shared" si="2"/>
        <v>2282.7474999999999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1794</v>
      </c>
      <c r="R18" s="24">
        <f t="shared" si="3"/>
        <v>88255.252500000002</v>
      </c>
      <c r="S18" s="25">
        <f t="shared" si="4"/>
        <v>788.58550000000002</v>
      </c>
      <c r="T18" s="27">
        <f t="shared" si="5"/>
        <v>-1005.4145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110769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119589</v>
      </c>
      <c r="N19" s="24">
        <f t="shared" si="1"/>
        <v>135824</v>
      </c>
      <c r="O19" s="25">
        <f t="shared" si="2"/>
        <v>3288.6975000000002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1764</v>
      </c>
      <c r="R19" s="24">
        <f t="shared" si="3"/>
        <v>130771.30249999999</v>
      </c>
      <c r="S19" s="25">
        <f t="shared" si="4"/>
        <v>1136.0954999999999</v>
      </c>
      <c r="T19" s="27">
        <f t="shared" si="5"/>
        <v>-627.9045000000001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72615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70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85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75965</v>
      </c>
      <c r="N20" s="24">
        <f t="shared" si="1"/>
        <v>95503</v>
      </c>
      <c r="O20" s="25">
        <f t="shared" si="2"/>
        <v>2089.0374999999999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1230</v>
      </c>
      <c r="R20" s="24">
        <f t="shared" si="3"/>
        <v>92183.962499999994</v>
      </c>
      <c r="S20" s="25">
        <f t="shared" si="4"/>
        <v>721.66750000000002</v>
      </c>
      <c r="T20" s="27">
        <f t="shared" si="5"/>
        <v>-508.33249999999998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51400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57640</v>
      </c>
      <c r="N21" s="24">
        <f t="shared" si="1"/>
        <v>66181</v>
      </c>
      <c r="O21" s="25">
        <f t="shared" si="2"/>
        <v>1585.1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121</v>
      </c>
      <c r="R21" s="24">
        <f t="shared" si="3"/>
        <v>64474.9</v>
      </c>
      <c r="S21" s="25">
        <f t="shared" si="4"/>
        <v>547.58000000000004</v>
      </c>
      <c r="T21" s="27">
        <f t="shared" si="5"/>
        <v>426.58000000000004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132378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118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144308</v>
      </c>
      <c r="N22" s="24">
        <f t="shared" si="1"/>
        <v>167938</v>
      </c>
      <c r="O22" s="25">
        <f t="shared" si="2"/>
        <v>3968.47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1567</v>
      </c>
      <c r="R22" s="24">
        <f t="shared" si="3"/>
        <v>162402.53</v>
      </c>
      <c r="S22" s="25">
        <f t="shared" si="4"/>
        <v>1370.9259999999999</v>
      </c>
      <c r="T22" s="27">
        <f t="shared" si="5"/>
        <v>-196.07400000000007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70358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74158</v>
      </c>
      <c r="N23" s="24">
        <f t="shared" si="1"/>
        <v>84982</v>
      </c>
      <c r="O23" s="25">
        <f t="shared" si="2"/>
        <v>2039.345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620</v>
      </c>
      <c r="R23" s="24">
        <f t="shared" si="3"/>
        <v>82322.654999999999</v>
      </c>
      <c r="S23" s="25">
        <f t="shared" si="4"/>
        <v>704.50099999999998</v>
      </c>
      <c r="T23" s="27">
        <f t="shared" si="5"/>
        <v>84.500999999999976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162542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178742</v>
      </c>
      <c r="N24" s="24">
        <f t="shared" si="1"/>
        <v>208066</v>
      </c>
      <c r="O24" s="25">
        <f t="shared" si="2"/>
        <v>4915.4049999999997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1174</v>
      </c>
      <c r="R24" s="24">
        <f t="shared" si="3"/>
        <v>201976.595</v>
      </c>
      <c r="S24" s="25">
        <f t="shared" si="4"/>
        <v>1698.049</v>
      </c>
      <c r="T24" s="27">
        <f t="shared" si="5"/>
        <v>524.04899999999998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54844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63944</v>
      </c>
      <c r="N25" s="24">
        <f t="shared" si="1"/>
        <v>73240</v>
      </c>
      <c r="O25" s="25">
        <f t="shared" si="2"/>
        <v>1758.46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435</v>
      </c>
      <c r="R25" s="24">
        <f t="shared" si="3"/>
        <v>71046.540000000008</v>
      </c>
      <c r="S25" s="25">
        <f t="shared" si="4"/>
        <v>607.46799999999996</v>
      </c>
      <c r="T25" s="27">
        <f t="shared" si="5"/>
        <v>172.46799999999996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65281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71491</v>
      </c>
      <c r="N26" s="24">
        <f t="shared" si="1"/>
        <v>81978</v>
      </c>
      <c r="O26" s="25">
        <f t="shared" si="2"/>
        <v>1966.0025000000001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846</v>
      </c>
      <c r="R26" s="24">
        <f t="shared" si="3"/>
        <v>79165.997499999998</v>
      </c>
      <c r="S26" s="25">
        <f t="shared" si="4"/>
        <v>679.16449999999998</v>
      </c>
      <c r="T26" s="27">
        <f t="shared" si="5"/>
        <v>-166.83550000000002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77030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19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87380</v>
      </c>
      <c r="N27" s="40">
        <f t="shared" si="1"/>
        <v>104590</v>
      </c>
      <c r="O27" s="25">
        <f t="shared" si="2"/>
        <v>2402.9499999999998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1020</v>
      </c>
      <c r="R27" s="24">
        <f t="shared" si="3"/>
        <v>101167.05</v>
      </c>
      <c r="S27" s="42">
        <f t="shared" si="4"/>
        <v>830.11</v>
      </c>
      <c r="T27" s="43">
        <f t="shared" si="5"/>
        <v>-189.89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1934970</v>
      </c>
      <c r="E28" s="45">
        <f t="shared" si="6"/>
        <v>2310</v>
      </c>
      <c r="F28" s="45">
        <f t="shared" ref="F28:T28" si="7">SUM(F7:F27)</f>
        <v>4040</v>
      </c>
      <c r="G28" s="45">
        <f t="shared" si="7"/>
        <v>90</v>
      </c>
      <c r="H28" s="45">
        <f t="shared" si="7"/>
        <v>9790</v>
      </c>
      <c r="I28" s="45">
        <f t="shared" si="7"/>
        <v>1737</v>
      </c>
      <c r="J28" s="45">
        <f t="shared" si="7"/>
        <v>452</v>
      </c>
      <c r="K28" s="45">
        <f t="shared" si="7"/>
        <v>220</v>
      </c>
      <c r="L28" s="45">
        <f t="shared" si="7"/>
        <v>45</v>
      </c>
      <c r="M28" s="45">
        <f t="shared" si="7"/>
        <v>2110490</v>
      </c>
      <c r="N28" s="45">
        <f t="shared" si="7"/>
        <v>2573129</v>
      </c>
      <c r="O28" s="46">
        <f t="shared" si="7"/>
        <v>58038.474999999999</v>
      </c>
      <c r="P28" s="45">
        <f t="shared" si="7"/>
        <v>0</v>
      </c>
      <c r="Q28" s="45">
        <f t="shared" si="7"/>
        <v>18948</v>
      </c>
      <c r="R28" s="45">
        <f t="shared" si="7"/>
        <v>2496142.5249999994</v>
      </c>
      <c r="S28" s="45">
        <f t="shared" si="7"/>
        <v>20049.654999999995</v>
      </c>
      <c r="T28" s="47">
        <f t="shared" si="7"/>
        <v>1101.6549999999997</v>
      </c>
    </row>
    <row r="29" spans="1:20" ht="15.75" thickBot="1" x14ac:dyDescent="0.3">
      <c r="A29" s="59" t="s">
        <v>45</v>
      </c>
      <c r="B29" s="60"/>
      <c r="C29" s="61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53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9" t="s">
        <v>45</v>
      </c>
      <c r="B29" s="60"/>
      <c r="C29" s="61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54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9" t="s">
        <v>45</v>
      </c>
      <c r="B29" s="60"/>
      <c r="C29" s="61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55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59" t="s">
        <v>45</v>
      </c>
      <c r="B29" s="60"/>
      <c r="C29" s="61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59" t="s">
        <v>45</v>
      </c>
      <c r="B29" s="60"/>
      <c r="C29" s="61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59" t="s">
        <v>45</v>
      </c>
      <c r="B29" s="60"/>
      <c r="C29" s="61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Q21 S21">
    <cfRule type="cellIs" dxfId="991" priority="4" operator="greaterThan">
      <formula>0</formula>
    </cfRule>
  </conditionalFormatting>
  <conditionalFormatting sqref="D23:Q23 S23">
    <cfRule type="cellIs" dxfId="990" priority="3" operator="greaterThan">
      <formula>0</formula>
    </cfRule>
  </conditionalFormatting>
  <conditionalFormatting sqref="D25:Q25 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2021-03-13T16:24:20Z</dcterms:modified>
</cp:coreProperties>
</file>