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33" activeTab="2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16" i="22" l="1"/>
  <c r="S17" i="22"/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M21" i="33" s="1"/>
  <c r="S21" i="33" s="1"/>
  <c r="T21" i="33" s="1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2" i="24" l="1"/>
  <c r="O20" i="24"/>
  <c r="N28" i="24"/>
  <c r="N28" i="23"/>
  <c r="O20" i="22"/>
  <c r="N28" i="22"/>
  <c r="N28" i="21"/>
  <c r="N28" i="20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S10" i="33" s="1"/>
  <c r="T10" i="33" s="1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O10" i="33"/>
  <c r="D28" i="33"/>
  <c r="D29" i="33" s="1"/>
  <c r="D33" i="33" s="1"/>
  <c r="M7" i="33"/>
  <c r="S7" i="33" s="1"/>
  <c r="T7" i="33" s="1"/>
  <c r="N7" i="33"/>
  <c r="R21" i="33"/>
  <c r="R23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T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8" i="33" l="1"/>
  <c r="S18" i="33"/>
  <c r="T18" i="33" s="1"/>
  <c r="R10" i="33"/>
  <c r="R8" i="33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<sst xmlns="http://schemas.openxmlformats.org/spreadsheetml/2006/main" count="1485" uniqueCount="70">
  <si>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</si>
  <si>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</si>
  <si>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</si>
  <si>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</si>
  <si>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</si>
  <si>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</si>
  <si>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</si>
  <si>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</si>
  <si>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</si>
  <si>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</si>
  <si>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</si>
  <si>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</si>
  <si>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</si>
  <si>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</si>
  <si>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</si>
  <si>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</si>
  <si>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</si>
  <si>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</si>
  <si>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</si>
  <si>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</si>
  <si>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</si>
  <si>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</si>
  <si>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</si>
  <si>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</si>
  <si>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</si>
  <si>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</si>
  <si>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</si>
  <si>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</si>
  <si>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</si>
  <si>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</si>
  <si>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</si>
  <si>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</si>
  <si>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</si>
  <si>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</si>
  <si>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</si>
  <si>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</si>
  <si>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</si>
  <si>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</si>
  <si>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</si>
  <si>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</si>
  <si>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</si>
  <si>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</si>
  <si>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</si>
  <si>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</si>
  <si>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</si>
  <si>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</si>
  <si>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</si>
  <si>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</si>
  <si>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</si>
  <si>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</si>
  <si>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</si>
  <si>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</si>
  <si>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</si>
  <si>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</si>
  <si>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</si>
  <si>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</si>
  <si>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</si>
  <si>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</si>
  <si>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</si>
  <si>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</si>
  <si>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</si>
  <si>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</si>
  <si>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</si>
  <si>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</si>
  <si>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</si>
  <si>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</si>
  <si>
    <t>Date:21.11.2021</t>
  </si>
  <si>
    <t>Date:22.11.2021</t>
  </si>
  <si>
    <t xml:space="preserve">Date:23.11.2021 </t>
  </si>
  <si>
    <t>Date:24.11.2021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</si>
</sst>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1" t="s">
        <v>38</v>
      </c>
      <c r="B29" s="62"/>
      <c r="C29" s="63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58" t="s">
        <v>37</v>
      </c>
      <c r="B28" s="59"/>
      <c r="C28" s="60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1" t="s">
        <v>38</v>
      </c>
      <c r="B29" s="62"/>
      <c r="C29" s="63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63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1" t="s">
        <v>38</v>
      </c>
      <c r="B29" s="62"/>
      <c r="C29" s="63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1" t="s">
        <v>38</v>
      </c>
      <c r="B29" s="62"/>
      <c r="C29" s="63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1" t="s">
        <v>38</v>
      </c>
      <c r="B29" s="62"/>
      <c r="C29" s="63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25906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25906</v>
      </c>
      <c r="N7" s="24">
        <f>D7+E7*20+F7*10+G7*9+H7*9+I7*191+J7*191+K7*182+L7*100</f>
        <v>25906</v>
      </c>
      <c r="O7" s="25">
        <f>M7*2.75%</f>
        <v>712.41499999999996</v>
      </c>
      <c r="P7" s="26"/>
      <c r="Q7" s="26">
        <v>114</v>
      </c>
      <c r="R7" s="24">
        <f>M7-(M7*2.75%)+I7*191+J7*191+K7*182+L7*100-Q7</f>
        <v>25079.584999999999</v>
      </c>
      <c r="S7" s="25">
        <f>M7*0.95%</f>
        <v>246.107</v>
      </c>
      <c r="T7" s="27">
        <f>S7-Q7</f>
        <v>132.107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18505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18505</v>
      </c>
      <c r="N8" s="24">
        <f t="shared" ref="N8:N27" si="1">D8+E8*20+F8*10+G8*9+H8*9+I8*191+J8*191+K8*182+L8*100</f>
        <v>18505</v>
      </c>
      <c r="O8" s="25">
        <f t="shared" ref="O8:O27" si="2">M8*2.75%</f>
        <v>508.88749999999999</v>
      </c>
      <c r="P8" s="26"/>
      <c r="Q8" s="26">
        <v>96</v>
      </c>
      <c r="R8" s="24">
        <f t="shared" ref="R8:R27" si="3">M8-(M8*2.75%)+I8*191+J8*191+K8*182+L8*100-Q8</f>
        <v>17900.112499999999</v>
      </c>
      <c r="S8" s="25">
        <f t="shared" ref="S8:S27" si="4">M8*0.95%</f>
        <v>175.79749999999999</v>
      </c>
      <c r="T8" s="27">
        <f t="shared" ref="T8:T27" si="5">S8-Q8</f>
        <v>79.797499999999985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21896</v>
      </c>
      <c r="N9" s="24">
        <f t="shared" si="1"/>
        <v>21896</v>
      </c>
      <c r="O9" s="25">
        <f t="shared" si="2"/>
        <v>602.14</v>
      </c>
      <c r="P9" s="26"/>
      <c r="Q9" s="26">
        <v>115</v>
      </c>
      <c r="R9" s="24">
        <f t="shared" si="3"/>
        <v>21178.86</v>
      </c>
      <c r="S9" s="25">
        <f t="shared" si="4"/>
        <v>208.012</v>
      </c>
      <c r="T9" s="27">
        <f t="shared" si="5"/>
        <v>93.012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10000</v>
      </c>
      <c r="N10" s="24">
        <f t="shared" si="1"/>
        <v>10000</v>
      </c>
      <c r="O10" s="25">
        <f t="shared" si="2"/>
        <v>275</v>
      </c>
      <c r="P10" s="26"/>
      <c r="Q10" s="26">
        <v>25</v>
      </c>
      <c r="R10" s="24">
        <f t="shared" si="3"/>
        <v>9700</v>
      </c>
      <c r="S10" s="25">
        <f t="shared" si="4"/>
        <v>95</v>
      </c>
      <c r="T10" s="27">
        <f t="shared" si="5"/>
        <v>70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10000</v>
      </c>
      <c r="N12" s="24">
        <f t="shared" si="1"/>
        <v>10000</v>
      </c>
      <c r="O12" s="25">
        <f t="shared" si="2"/>
        <v>275</v>
      </c>
      <c r="P12" s="26"/>
      <c r="Q12" s="26">
        <v>25</v>
      </c>
      <c r="R12" s="24">
        <f t="shared" si="3"/>
        <v>9700</v>
      </c>
      <c r="S12" s="25">
        <f t="shared" si="4"/>
        <v>95</v>
      </c>
      <c r="T12" s="27">
        <f t="shared" si="5"/>
        <v>70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29999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29999</v>
      </c>
      <c r="N14" s="24">
        <f t="shared" si="1"/>
        <v>29999</v>
      </c>
      <c r="O14" s="25">
        <f t="shared" si="2"/>
        <v>824.97249999999997</v>
      </c>
      <c r="P14" s="26"/>
      <c r="Q14" s="26">
        <v>120</v>
      </c>
      <c r="R14" s="24">
        <f t="shared" si="3"/>
        <v>29054.0275</v>
      </c>
      <c r="S14" s="25">
        <f t="shared" si="4"/>
        <v>284.9905</v>
      </c>
      <c r="T14" s="27">
        <f t="shared" si="5"/>
        <v>164.9905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35116</v>
      </c>
      <c r="E15" s="30"/>
      <c r="F15" s="30"/>
      <c r="G15" s="30"/>
      <c r="H15" s="30"/>
      <c r="I15" s="20"/>
      <c r="J15" s="20"/>
      <c r="K15" s="20">
        <v>26</v>
      </c>
      <c r="L15" s="20"/>
      <c r="M15" s="20">
        <f t="shared" si="0"/>
        <v>35116</v>
      </c>
      <c r="N15" s="24">
        <f t="shared" si="1"/>
        <v>39848</v>
      </c>
      <c r="O15" s="25">
        <f t="shared" si="2"/>
        <v>965.69</v>
      </c>
      <c r="P15" s="26"/>
      <c r="Q15" s="26">
        <v>201</v>
      </c>
      <c r="R15" s="24">
        <f t="shared" si="3"/>
        <v>38681.31</v>
      </c>
      <c r="S15" s="25">
        <f t="shared" si="4"/>
        <v>333.60199999999998</v>
      </c>
      <c r="T15" s="27">
        <f t="shared" si="5"/>
        <v>132.60199999999998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12643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12643</v>
      </c>
      <c r="N16" s="24">
        <f t="shared" si="1"/>
        <v>12643</v>
      </c>
      <c r="O16" s="25">
        <f t="shared" si="2"/>
        <v>347.6825</v>
      </c>
      <c r="P16" s="26"/>
      <c r="Q16" s="26">
        <v>95</v>
      </c>
      <c r="R16" s="24">
        <f t="shared" si="3"/>
        <v>12200.317499999999</v>
      </c>
      <c r="S16" s="25">
        <f t="shared" si="4"/>
        <v>120.10849999999999</v>
      </c>
      <c r="T16" s="27">
        <f t="shared" si="5"/>
        <v>25.108499999999992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v>12</v>
      </c>
      <c r="R22" s="24">
        <f t="shared" si="3"/>
        <v>987.73</v>
      </c>
      <c r="S22" s="25">
        <f t="shared" si="4"/>
        <v>9.766</v>
      </c>
      <c r="T22" s="27">
        <f t="shared" si="5"/>
        <v>-2.234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5140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5140</v>
      </c>
      <c r="N24" s="24">
        <f t="shared" si="1"/>
        <v>5140</v>
      </c>
      <c r="O24" s="25">
        <f t="shared" si="2"/>
        <v>141.35</v>
      </c>
      <c r="P24" s="26"/>
      <c r="Q24" s="26"/>
      <c r="R24" s="24">
        <f t="shared" si="3"/>
        <v>4998.6499999999996</v>
      </c>
      <c r="S24" s="25">
        <f t="shared" si="4"/>
        <v>48.83</v>
      </c>
      <c r="T24" s="27">
        <f t="shared" si="5"/>
        <v>48.83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18760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18760</v>
      </c>
      <c r="N25" s="24">
        <f t="shared" si="1"/>
        <v>18760</v>
      </c>
      <c r="O25" s="25">
        <f t="shared" si="2"/>
        <v>515.9</v>
      </c>
      <c r="P25" s="26"/>
      <c r="Q25" s="26">
        <v>144</v>
      </c>
      <c r="R25" s="24">
        <f t="shared" si="3"/>
        <v>18100.099999999999</v>
      </c>
      <c r="S25" s="25">
        <f t="shared" si="4"/>
        <v>178.22</v>
      </c>
      <c r="T25" s="27">
        <f t="shared" si="5"/>
        <v>34.22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20250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20250</v>
      </c>
      <c r="N26" s="24">
        <f t="shared" si="1"/>
        <v>20250</v>
      </c>
      <c r="O26" s="25">
        <f t="shared" si="2"/>
        <v>556.875</v>
      </c>
      <c r="P26" s="26"/>
      <c r="Q26" s="26">
        <v>113</v>
      </c>
      <c r="R26" s="24">
        <f t="shared" si="3"/>
        <v>19580.125</v>
      </c>
      <c r="S26" s="25">
        <f t="shared" si="4"/>
        <v>192.375</v>
      </c>
      <c r="T26" s="27">
        <f t="shared" si="5"/>
        <v>79.375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213355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213355</v>
      </c>
      <c r="N28" s="45">
        <f t="shared" si="7"/>
        <v>218087</v>
      </c>
      <c r="O28" s="46">
        <f t="shared" si="7"/>
        <v>5867.2625000000007</v>
      </c>
      <c r="P28" s="45">
        <f t="shared" si="7"/>
        <v>0</v>
      </c>
      <c r="Q28" s="45">
        <f t="shared" si="7"/>
        <v>1060</v>
      </c>
      <c r="R28" s="45">
        <f t="shared" si="7"/>
        <v>211159.73750000002</v>
      </c>
      <c r="S28" s="45">
        <f t="shared" si="7"/>
        <v>2026.8725000000002</v>
      </c>
      <c r="T28" s="47">
        <f t="shared" si="7"/>
        <v>966.87249999999983</v>
      </c>
    </row>
    <row r="29" spans="1:20" ht="15.75" thickBot="1" x14ac:dyDescent="0.3">
      <c r="A29" s="61" t="s">
        <v>38</v>
      </c>
      <c r="B29" s="62"/>
      <c r="C29" s="63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67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'21'!D29</f>
        <v>150419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0</v>
      </c>
      <c r="L4" s="2">
        <f>'21'!L29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19235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19235</v>
      </c>
      <c r="N8" s="24">
        <f t="shared" ref="N8:N27" si="1">D8+E8*20+F8*10+G8*9+H8*9+I8*191+J8*191+K8*182+L8*100</f>
        <v>19235</v>
      </c>
      <c r="O8" s="25">
        <f t="shared" ref="O8:O27" si="2">M8*2.75%</f>
        <v>528.96249999999998</v>
      </c>
      <c r="P8" s="26"/>
      <c r="Q8" s="26">
        <v>96</v>
      </c>
      <c r="R8" s="24">
        <f t="shared" ref="R8:R27" si="3">M8-(M8*2.75%)+I8*191+J8*191+K8*182+L8*100-Q8</f>
        <v>18610.037499999999</v>
      </c>
      <c r="S8" s="25">
        <f t="shared" ref="S8:S27" si="4">M8*0.95%</f>
        <v>182.73249999999999</v>
      </c>
      <c r="T8" s="27">
        <f t="shared" ref="T8:T27" si="5">S8-Q8</f>
        <v>86.732499999999987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17071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17071</v>
      </c>
      <c r="N9" s="24">
        <f t="shared" si="1"/>
        <v>17071</v>
      </c>
      <c r="O9" s="25">
        <f t="shared" si="2"/>
        <v>469.45249999999999</v>
      </c>
      <c r="P9" s="26"/>
      <c r="Q9" s="26">
        <v>111</v>
      </c>
      <c r="R9" s="24">
        <f t="shared" si="3"/>
        <v>16490.547500000001</v>
      </c>
      <c r="S9" s="25">
        <f t="shared" si="4"/>
        <v>162.17449999999999</v>
      </c>
      <c r="T9" s="27">
        <f t="shared" si="5"/>
        <v>51.174499999999995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>
        <v>19</v>
      </c>
      <c r="R11" s="24">
        <f t="shared" si="3"/>
        <v>1480.595</v>
      </c>
      <c r="S11" s="25">
        <f t="shared" si="4"/>
        <v>14.648999999999999</v>
      </c>
      <c r="T11" s="27">
        <f t="shared" si="5"/>
        <v>-4.3510000000000009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25514</v>
      </c>
      <c r="N13" s="24">
        <f t="shared" si="1"/>
        <v>25514</v>
      </c>
      <c r="O13" s="25">
        <f t="shared" si="2"/>
        <v>701.63499999999999</v>
      </c>
      <c r="P13" s="26"/>
      <c r="Q13" s="26">
        <v>112</v>
      </c>
      <c r="R13" s="24">
        <f t="shared" si="3"/>
        <v>24700.365000000002</v>
      </c>
      <c r="S13" s="25">
        <f t="shared" si="4"/>
        <v>242.38299999999998</v>
      </c>
      <c r="T13" s="27">
        <f t="shared" si="5"/>
        <v>130.38299999999998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2056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2056</v>
      </c>
      <c r="N18" s="24">
        <f t="shared" si="1"/>
        <v>2056</v>
      </c>
      <c r="O18" s="25">
        <f t="shared" si="2"/>
        <v>56.54</v>
      </c>
      <c r="P18" s="26"/>
      <c r="Q18" s="26"/>
      <c r="R18" s="24">
        <f t="shared" si="3"/>
        <v>1999.46</v>
      </c>
      <c r="S18" s="25">
        <f t="shared" si="4"/>
        <v>19.532</v>
      </c>
      <c r="T18" s="27">
        <f t="shared" si="5"/>
        <v>19.532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14</v>
      </c>
      <c r="R20" s="24">
        <f t="shared" si="3"/>
        <v>1485.595</v>
      </c>
      <c r="S20" s="25">
        <f t="shared" si="4"/>
        <v>14.648999999999999</v>
      </c>
      <c r="T20" s="27">
        <f t="shared" si="5"/>
        <v>0.64899999999999913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17590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17590</v>
      </c>
      <c r="N23" s="24">
        <f t="shared" si="1"/>
        <v>17590</v>
      </c>
      <c r="O23" s="25">
        <f t="shared" si="2"/>
        <v>483.72500000000002</v>
      </c>
      <c r="P23" s="26"/>
      <c r="Q23" s="26">
        <v>106</v>
      </c>
      <c r="R23" s="24">
        <f t="shared" si="3"/>
        <v>17000.275000000001</v>
      </c>
      <c r="S23" s="25">
        <f t="shared" si="4"/>
        <v>167.10499999999999</v>
      </c>
      <c r="T23" s="27">
        <f t="shared" si="5"/>
        <v>61.10499999999999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17887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17887</v>
      </c>
      <c r="N24" s="24">
        <f t="shared" si="1"/>
        <v>17887</v>
      </c>
      <c r="O24" s="25">
        <f t="shared" si="2"/>
        <v>491.89249999999998</v>
      </c>
      <c r="P24" s="26"/>
      <c r="Q24" s="26">
        <v>125</v>
      </c>
      <c r="R24" s="24">
        <f t="shared" si="3"/>
        <v>17270.107499999998</v>
      </c>
      <c r="S24" s="25">
        <f t="shared" si="4"/>
        <v>169.9265</v>
      </c>
      <c r="T24" s="27">
        <f t="shared" si="5"/>
        <v>44.926500000000004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103465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103465</v>
      </c>
      <c r="N28" s="45">
        <f t="shared" si="7"/>
        <v>103465</v>
      </c>
      <c r="O28" s="46">
        <f t="shared" si="7"/>
        <v>2845.2874999999999</v>
      </c>
      <c r="P28" s="45">
        <f t="shared" si="7"/>
        <v>0</v>
      </c>
      <c r="Q28" s="45">
        <f t="shared" si="7"/>
        <v>583</v>
      </c>
      <c r="R28" s="45">
        <f t="shared" si="7"/>
        <v>100036.71250000001</v>
      </c>
      <c r="S28" s="45">
        <f t="shared" si="7"/>
        <v>982.91750000000002</v>
      </c>
      <c r="T28" s="47">
        <f t="shared" si="7"/>
        <v>399.91750000000002</v>
      </c>
    </row>
    <row r="29" spans="1:20" ht="15.75" thickBot="1" x14ac:dyDescent="0.3">
      <c r="A29" s="61" t="s">
        <v>38</v>
      </c>
      <c r="B29" s="62"/>
      <c r="C29" s="63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 S16:S17">
    <cfRule type="cellIs" dxfId="435" priority="7" operator="greaterThan">
      <formula>0</formula>
    </cfRule>
  </conditionalFormatting>
  <conditionalFormatting sqref="D17:R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68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'22'!D29</f>
        <v>150850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0</v>
      </c>
      <c r="L4" s="2">
        <f>'22'!L29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8944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8944</v>
      </c>
      <c r="N10" s="24">
        <f t="shared" si="1"/>
        <v>8944</v>
      </c>
      <c r="O10" s="25">
        <f t="shared" si="2"/>
        <v>245.96</v>
      </c>
      <c r="P10" s="26"/>
      <c r="Q10" s="26">
        <v>28</v>
      </c>
      <c r="R10" s="24">
        <f t="shared" si="3"/>
        <v>8670.0400000000009</v>
      </c>
      <c r="S10" s="25">
        <f t="shared" si="4"/>
        <v>84.968000000000004</v>
      </c>
      <c r="T10" s="27">
        <f t="shared" si="5"/>
        <v>56.968000000000004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25395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25395</v>
      </c>
      <c r="N11" s="24">
        <f t="shared" si="1"/>
        <v>25395</v>
      </c>
      <c r="O11" s="25">
        <f t="shared" si="2"/>
        <v>698.36249999999995</v>
      </c>
      <c r="P11" s="26"/>
      <c r="Q11" s="26">
        <v>96</v>
      </c>
      <c r="R11" s="24">
        <f t="shared" si="3"/>
        <v>24600.637500000001</v>
      </c>
      <c r="S11" s="25">
        <f t="shared" si="4"/>
        <v>241.2525</v>
      </c>
      <c r="T11" s="27">
        <f t="shared" si="5"/>
        <v>145.2525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9766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9766</v>
      </c>
      <c r="N12" s="24">
        <f t="shared" si="1"/>
        <v>9766</v>
      </c>
      <c r="O12" s="25">
        <f t="shared" si="2"/>
        <v>268.565</v>
      </c>
      <c r="P12" s="26"/>
      <c r="Q12" s="26">
        <v>28</v>
      </c>
      <c r="R12" s="24">
        <f t="shared" si="3"/>
        <v>9469.4349999999995</v>
      </c>
      <c r="S12" s="25">
        <f t="shared" si="4"/>
        <v>92.777000000000001</v>
      </c>
      <c r="T12" s="27">
        <f t="shared" si="5"/>
        <v>64.777000000000001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35659</v>
      </c>
      <c r="N16" s="24">
        <f t="shared" si="1"/>
        <v>35659</v>
      </c>
      <c r="O16" s="25">
        <f t="shared" si="2"/>
        <v>980.62250000000006</v>
      </c>
      <c r="P16" s="26"/>
      <c r="Q16" s="26">
        <v>133</v>
      </c>
      <c r="R16" s="24">
        <f t="shared" si="3"/>
        <v>34545.377500000002</v>
      </c>
      <c r="S16" s="25">
        <f t="shared" si="4"/>
        <v>338.76049999999998</v>
      </c>
      <c r="T16" s="27">
        <f t="shared" si="5"/>
        <v>205.76049999999998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52428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52428</v>
      </c>
      <c r="N24" s="24">
        <f t="shared" si="1"/>
        <v>52428</v>
      </c>
      <c r="O24" s="25">
        <f t="shared" si="2"/>
        <v>1441.77</v>
      </c>
      <c r="P24" s="26"/>
      <c r="Q24" s="26">
        <v>496</v>
      </c>
      <c r="R24" s="24">
        <f t="shared" si="3"/>
        <v>50490.23</v>
      </c>
      <c r="S24" s="25">
        <f t="shared" si="4"/>
        <v>498.06599999999997</v>
      </c>
      <c r="T24" s="27">
        <f t="shared" si="5"/>
        <v>2.0659999999999741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19172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19172</v>
      </c>
      <c r="N26" s="24">
        <f t="shared" si="1"/>
        <v>19172</v>
      </c>
      <c r="O26" s="25">
        <f t="shared" si="2"/>
        <v>527.23</v>
      </c>
      <c r="P26" s="26"/>
      <c r="Q26" s="26">
        <v>124</v>
      </c>
      <c r="R26" s="24">
        <f t="shared" si="3"/>
        <v>18520.77</v>
      </c>
      <c r="S26" s="25">
        <f t="shared" si="4"/>
        <v>182.13399999999999</v>
      </c>
      <c r="T26" s="27">
        <f t="shared" si="5"/>
        <v>58.133999999999986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153420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153420</v>
      </c>
      <c r="N28" s="45">
        <f t="shared" si="7"/>
        <v>153420</v>
      </c>
      <c r="O28" s="46">
        <f t="shared" si="7"/>
        <v>4219.05</v>
      </c>
      <c r="P28" s="45">
        <f t="shared" si="7"/>
        <v>0</v>
      </c>
      <c r="Q28" s="45">
        <f t="shared" si="7"/>
        <v>905</v>
      </c>
      <c r="R28" s="45">
        <f t="shared" si="7"/>
        <v>148295.95000000001</v>
      </c>
      <c r="S28" s="45">
        <f t="shared" si="7"/>
        <v>1457.49</v>
      </c>
      <c r="T28" s="47">
        <f t="shared" si="7"/>
        <v>552.4899999999999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69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'23'!D29</f>
        <v>205222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0</v>
      </c>
      <c r="L4" s="2">
        <f>'23'!L29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14391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14391</v>
      </c>
      <c r="N7" s="24">
        <f>D7+E7*20+F7*10+G7*9+H7*9+I7*191+J7*191+K7*182+L7*100</f>
        <v>14391</v>
      </c>
      <c r="O7" s="25">
        <f>M7*2.75%</f>
        <v>395.7525</v>
      </c>
      <c r="P7" s="26"/>
      <c r="Q7" s="26">
        <v>105</v>
      </c>
      <c r="R7" s="29">
        <f>M7-(M7*2.75%)+I7*191+J7*191+K7*182+L7*100-Q7</f>
        <v>13890.247499999999</v>
      </c>
      <c r="S7" s="25">
        <f>M7*0.95%</f>
        <v>136.71449999999999</v>
      </c>
      <c r="T7" s="27">
        <f>S7-Q7</f>
        <v>31.714499999999987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1010</v>
      </c>
      <c r="N8" s="24">
        <f t="shared" ref="N8:N27" si="1">D8+E8*20+F8*10+G8*9+H8*9+I8*191+J8*191+K8*182+L8*100</f>
        <v>1010</v>
      </c>
      <c r="O8" s="25">
        <f t="shared" ref="O8:O27" si="2">M8*2.75%</f>
        <v>27.774999999999999</v>
      </c>
      <c r="P8" s="26"/>
      <c r="Q8" s="26"/>
      <c r="R8" s="29">
        <f t="shared" ref="R8:R27" si="3">M8-(M8*2.75%)+I8*191+J8*191+K8*182+L8*100-Q8</f>
        <v>982.22500000000002</v>
      </c>
      <c r="S8" s="25">
        <f t="shared" ref="S8:S27" si="4">M8*0.95%</f>
        <v>9.5950000000000006</v>
      </c>
      <c r="T8" s="27">
        <f t="shared" ref="T8:T27" si="5">S8-Q8</f>
        <v>9.5950000000000006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17399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17399</v>
      </c>
      <c r="N9" s="24">
        <f t="shared" si="1"/>
        <v>17399</v>
      </c>
      <c r="O9" s="25">
        <f t="shared" si="2"/>
        <v>478.47250000000003</v>
      </c>
      <c r="P9" s="26"/>
      <c r="Q9" s="26">
        <v>110</v>
      </c>
      <c r="R9" s="29">
        <f t="shared" si="3"/>
        <v>16810.5275</v>
      </c>
      <c r="S9" s="25">
        <f t="shared" si="4"/>
        <v>165.29050000000001</v>
      </c>
      <c r="T9" s="27">
        <f t="shared" si="5"/>
        <v>55.290500000000009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</v>
      </c>
      <c r="N10" s="24">
        <f t="shared" si="1"/>
        <v>308</v>
      </c>
      <c r="O10" s="25">
        <f t="shared" si="2"/>
        <v>8.4700000000000006</v>
      </c>
      <c r="P10" s="26"/>
      <c r="Q10" s="26"/>
      <c r="R10" s="29">
        <f t="shared" si="3"/>
        <v>299.52999999999997</v>
      </c>
      <c r="S10" s="25">
        <f t="shared" si="4"/>
        <v>2.9259999999999997</v>
      </c>
      <c r="T10" s="27">
        <f t="shared" si="5"/>
        <v>2.9259999999999997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9</v>
      </c>
      <c r="R11" s="29">
        <f t="shared" si="3"/>
        <v>1990.46</v>
      </c>
      <c r="S11" s="25">
        <f t="shared" si="4"/>
        <v>19.532</v>
      </c>
      <c r="T11" s="27">
        <f t="shared" si="5"/>
        <v>10.532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5140</v>
      </c>
      <c r="N12" s="24">
        <f t="shared" si="1"/>
        <v>5140</v>
      </c>
      <c r="O12" s="25">
        <f t="shared" si="2"/>
        <v>141.35</v>
      </c>
      <c r="P12" s="26"/>
      <c r="Q12" s="26"/>
      <c r="R12" s="29">
        <f t="shared" si="3"/>
        <v>4998.6499999999996</v>
      </c>
      <c r="S12" s="25">
        <f t="shared" si="4"/>
        <v>48.83</v>
      </c>
      <c r="T12" s="27">
        <f t="shared" si="5"/>
        <v>48.83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39056</v>
      </c>
      <c r="N14" s="24">
        <f t="shared" si="1"/>
        <v>39056</v>
      </c>
      <c r="O14" s="25">
        <f t="shared" si="2"/>
        <v>1074.04</v>
      </c>
      <c r="P14" s="26"/>
      <c r="Q14" s="26">
        <v>210</v>
      </c>
      <c r="R14" s="29">
        <f t="shared" si="3"/>
        <v>37771.96</v>
      </c>
      <c r="S14" s="25">
        <f t="shared" si="4"/>
        <v>371.03199999999998</v>
      </c>
      <c r="T14" s="27">
        <f t="shared" si="5"/>
        <v>161.03199999999998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37317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37317</v>
      </c>
      <c r="N15" s="24">
        <f t="shared" si="1"/>
        <v>37317</v>
      </c>
      <c r="O15" s="25">
        <f t="shared" si="2"/>
        <v>1026.2175</v>
      </c>
      <c r="P15" s="26"/>
      <c r="Q15" s="26">
        <v>191</v>
      </c>
      <c r="R15" s="29">
        <f t="shared" si="3"/>
        <v>36099.782500000001</v>
      </c>
      <c r="S15" s="25">
        <f t="shared" si="4"/>
        <v>354.51150000000001</v>
      </c>
      <c r="T15" s="27">
        <f t="shared" si="5"/>
        <v>163.51150000000001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9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/>
      <c r="Q17" s="26">
        <v>100</v>
      </c>
      <c r="R17" s="29">
        <f t="shared" si="3"/>
        <v>19350</v>
      </c>
      <c r="S17" s="25">
        <f t="shared" si="4"/>
        <v>190</v>
      </c>
      <c r="T17" s="27">
        <f t="shared" si="5"/>
        <v>90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30000</v>
      </c>
      <c r="N18" s="24">
        <f t="shared" si="1"/>
        <v>30000</v>
      </c>
      <c r="O18" s="25">
        <f t="shared" si="2"/>
        <v>825</v>
      </c>
      <c r="P18" s="26"/>
      <c r="Q18" s="26">
        <v>175</v>
      </c>
      <c r="R18" s="29">
        <f t="shared" si="3"/>
        <v>29000</v>
      </c>
      <c r="S18" s="25">
        <f t="shared" si="4"/>
        <v>285</v>
      </c>
      <c r="T18" s="27">
        <f t="shared" si="5"/>
        <v>110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29</v>
      </c>
      <c r="R19" s="29">
        <f t="shared" si="3"/>
        <v>4969.6499999999996</v>
      </c>
      <c r="S19" s="25">
        <f t="shared" si="4"/>
        <v>48.83</v>
      </c>
      <c r="T19" s="27">
        <f t="shared" si="5"/>
        <v>19.829999999999998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29</v>
      </c>
      <c r="R20" s="29">
        <f t="shared" si="3"/>
        <v>3969.92</v>
      </c>
      <c r="S20" s="25">
        <f t="shared" si="4"/>
        <v>39.064</v>
      </c>
      <c r="T20" s="27">
        <f t="shared" si="5"/>
        <v>10.064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30278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30278</v>
      </c>
      <c r="N21" s="24">
        <f t="shared" si="1"/>
        <v>30278</v>
      </c>
      <c r="O21" s="25">
        <f t="shared" si="2"/>
        <v>832.64499999999998</v>
      </c>
      <c r="P21" s="26"/>
      <c r="Q21" s="26">
        <v>140</v>
      </c>
      <c r="R21" s="29">
        <f t="shared" si="3"/>
        <v>29305.355</v>
      </c>
      <c r="S21" s="25">
        <f t="shared" si="4"/>
        <v>287.64100000000002</v>
      </c>
      <c r="T21" s="27">
        <f t="shared" si="5"/>
        <v>147.64100000000002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9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9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22113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22113</v>
      </c>
      <c r="N25" s="24">
        <f t="shared" si="1"/>
        <v>22113</v>
      </c>
      <c r="O25" s="25">
        <f t="shared" si="2"/>
        <v>608.10749999999996</v>
      </c>
      <c r="P25" s="26"/>
      <c r="Q25" s="26">
        <v>105</v>
      </c>
      <c r="R25" s="29">
        <f t="shared" si="3"/>
        <v>21399.892500000002</v>
      </c>
      <c r="S25" s="25">
        <f t="shared" si="4"/>
        <v>210.0735</v>
      </c>
      <c r="T25" s="27">
        <f t="shared" si="5"/>
        <v>105.0735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9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231404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231404</v>
      </c>
      <c r="N28" s="45">
        <f t="shared" si="7"/>
        <v>231404</v>
      </c>
      <c r="O28" s="46">
        <f t="shared" si="7"/>
        <v>6363.61</v>
      </c>
      <c r="P28" s="45">
        <f t="shared" si="7"/>
        <v>0</v>
      </c>
      <c r="Q28" s="45">
        <f t="shared" si="7"/>
        <v>1203</v>
      </c>
      <c r="R28" s="45">
        <f t="shared" si="7"/>
        <v>223837.39000000004</v>
      </c>
      <c r="S28" s="45">
        <f t="shared" si="7"/>
        <v>2198.3380000000002</v>
      </c>
      <c r="T28" s="47">
        <f t="shared" si="7"/>
        <v>995.33799999999997</v>
      </c>
    </row>
    <row r="29" spans="1:20" ht="15.75" thickBot="1" x14ac:dyDescent="0.3">
      <c r="A29" s="61" t="s">
        <v>38</v>
      </c>
      <c r="B29" s="62"/>
      <c r="C29" s="63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'24'!D29</f>
        <v>181610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0</v>
      </c>
      <c r="L4" s="2">
        <f>'24'!L29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'25'!D29</f>
        <v>181610</v>
      </c>
      <c r="E4" s="2">
        <f>'25'!E29</f>
        <v>50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0</v>
      </c>
      <c r="L4" s="2">
        <f>'25'!L29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'26'!D29</f>
        <v>181610</v>
      </c>
      <c r="E4" s="2">
        <f>'26'!E29</f>
        <v>50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0</v>
      </c>
      <c r="L4" s="2">
        <f>'26'!L29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'27'!D29</f>
        <v>181610</v>
      </c>
      <c r="E4" s="2">
        <f>'27'!E29</f>
        <v>50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0</v>
      </c>
      <c r="L4" s="2">
        <f>'27'!L29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'28'!D29</f>
        <v>181610</v>
      </c>
      <c r="E4" s="2">
        <f>'28'!E29</f>
        <v>50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0</v>
      </c>
      <c r="L4" s="2">
        <f>'28'!L29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1" t="s">
        <v>38</v>
      </c>
      <c r="B29" s="62"/>
      <c r="C29" s="63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'29'!D29</f>
        <v>181610</v>
      </c>
      <c r="E4" s="2">
        <f>'29'!E29</f>
        <v>50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0</v>
      </c>
      <c r="L4" s="2">
        <f>'29'!L29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40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'30'!D29</f>
        <v>181610</v>
      </c>
      <c r="E4" s="2">
        <f>'30'!E29</f>
        <v>50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12</v>
      </c>
      <c r="K4" s="2">
        <f>'30'!K29</f>
        <v>0</v>
      </c>
      <c r="L4" s="2">
        <f>'30'!L29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workbookViewId="0">
      <pane ySplit="6" topLeftCell="A7" activePane="bottomLeft" state="frozen"/>
      <selection pane="bottomLeft" activeCell="G36" sqref="G36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51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3953259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229164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231864</v>
      </c>
      <c r="N7" s="24">
        <f>D7+E7*20+F7*10+G7*9+H7*9+I7*191+J7*191+K7*182+L7*100</f>
        <v>234066</v>
      </c>
      <c r="O7" s="25">
        <f>M7*2.75%</f>
        <v>6376.26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1093</v>
      </c>
      <c r="R7" s="24">
        <f>M7-(M7*2.75%)+I7*191+J7*191+K7*182+L7*100-Q7</f>
        <v>226596.74</v>
      </c>
      <c r="S7" s="25">
        <f>M7*0.95%</f>
        <v>2202.7080000000001</v>
      </c>
      <c r="T7" s="26">
        <f>S7-Q7</f>
        <v>1109.7080000000001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121512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126012</v>
      </c>
      <c r="N8" s="24">
        <f t="shared" ref="N8:N27" si="1">D8+E8*20+F8*10+G8*9+H8*9+I8*191+J8*191+K8*182+L8*100</f>
        <v>131472</v>
      </c>
      <c r="O8" s="25">
        <f t="shared" ref="O8:O27" si="2">M8*2.75%</f>
        <v>3465.33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619</v>
      </c>
      <c r="R8" s="24">
        <f t="shared" ref="R8:R27" si="3">M8-(M8*2.75%)+I8*191+J8*191+K8*182+L8*100-Q8</f>
        <v>127387.67</v>
      </c>
      <c r="S8" s="25">
        <f t="shared" ref="S8:S27" si="4">M8*0.95%</f>
        <v>1197.114</v>
      </c>
      <c r="T8" s="26">
        <f t="shared" ref="T8:T27" si="5">S8-Q8</f>
        <v>578.11400000000003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300982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300982</v>
      </c>
      <c r="N9" s="24">
        <f t="shared" si="1"/>
        <v>300982</v>
      </c>
      <c r="O9" s="25">
        <f t="shared" si="2"/>
        <v>8277.0049999999992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1651</v>
      </c>
      <c r="R9" s="24">
        <f t="shared" si="3"/>
        <v>291053.995</v>
      </c>
      <c r="S9" s="25">
        <f t="shared" si="4"/>
        <v>2859.3289999999997</v>
      </c>
      <c r="T9" s="26">
        <f t="shared" si="5"/>
        <v>1208.3289999999997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99994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101094</v>
      </c>
      <c r="N10" s="24">
        <f t="shared" si="1"/>
        <v>104696</v>
      </c>
      <c r="O10" s="25">
        <f t="shared" si="2"/>
        <v>2780.085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273</v>
      </c>
      <c r="R10" s="24">
        <f t="shared" si="3"/>
        <v>101642.91499999999</v>
      </c>
      <c r="S10" s="25">
        <f t="shared" si="4"/>
        <v>960.39300000000003</v>
      </c>
      <c r="T10" s="26">
        <f t="shared" si="5"/>
        <v>687.39300000000003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126004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130004</v>
      </c>
      <c r="N11" s="24">
        <f t="shared" si="1"/>
        <v>156409</v>
      </c>
      <c r="O11" s="25">
        <f t="shared" si="2"/>
        <v>3575.11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329</v>
      </c>
      <c r="R11" s="24">
        <f t="shared" si="3"/>
        <v>152504.89000000001</v>
      </c>
      <c r="S11" s="25">
        <f t="shared" si="4"/>
        <v>1235.038</v>
      </c>
      <c r="T11" s="26">
        <f t="shared" si="5"/>
        <v>906.03800000000001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83725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83725</v>
      </c>
      <c r="N12" s="24">
        <f t="shared" si="1"/>
        <v>87365</v>
      </c>
      <c r="O12" s="25">
        <f t="shared" si="2"/>
        <v>2302.4375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272</v>
      </c>
      <c r="R12" s="24">
        <f t="shared" si="3"/>
        <v>84790.5625</v>
      </c>
      <c r="S12" s="25">
        <f t="shared" si="4"/>
        <v>795.38749999999993</v>
      </c>
      <c r="T12" s="26">
        <f t="shared" si="5"/>
        <v>523.38749999999993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124444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126144</v>
      </c>
      <c r="N13" s="24">
        <f t="shared" si="1"/>
        <v>126144</v>
      </c>
      <c r="O13" s="25">
        <f t="shared" si="2"/>
        <v>3468.96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551</v>
      </c>
      <c r="R13" s="24">
        <f t="shared" si="3"/>
        <v>122124.04</v>
      </c>
      <c r="S13" s="25">
        <f t="shared" si="4"/>
        <v>1198.3679999999999</v>
      </c>
      <c r="T13" s="26">
        <f t="shared" si="5"/>
        <v>647.36799999999994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322380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323380</v>
      </c>
      <c r="N14" s="24">
        <f t="shared" si="1"/>
        <v>325027</v>
      </c>
      <c r="O14" s="25">
        <f t="shared" si="2"/>
        <v>8892.9500000000007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1082</v>
      </c>
      <c r="R14" s="24">
        <f t="shared" si="3"/>
        <v>315052.05</v>
      </c>
      <c r="S14" s="25">
        <f t="shared" si="4"/>
        <v>3072.11</v>
      </c>
      <c r="T14" s="26">
        <f t="shared" si="5"/>
        <v>1990.1100000000001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342599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346689</v>
      </c>
      <c r="N15" s="24">
        <f t="shared" si="1"/>
        <v>358771</v>
      </c>
      <c r="O15" s="25">
        <f t="shared" si="2"/>
        <v>9533.9475000000002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1787</v>
      </c>
      <c r="R15" s="24">
        <f t="shared" si="3"/>
        <v>347450.05249999999</v>
      </c>
      <c r="S15" s="25">
        <f t="shared" si="4"/>
        <v>3293.5454999999997</v>
      </c>
      <c r="T15" s="26">
        <f t="shared" si="5"/>
        <v>1506.5454999999997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321701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336841</v>
      </c>
      <c r="N16" s="24">
        <f t="shared" si="1"/>
        <v>351359</v>
      </c>
      <c r="O16" s="25">
        <f t="shared" si="2"/>
        <v>9263.1275000000005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1705</v>
      </c>
      <c r="R16" s="24">
        <f t="shared" si="3"/>
        <v>340390.8725</v>
      </c>
      <c r="S16" s="25">
        <f t="shared" si="4"/>
        <v>3199.9895000000001</v>
      </c>
      <c r="T16" s="26">
        <f t="shared" si="5"/>
        <v>1494.9895000000001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184710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194510</v>
      </c>
      <c r="N17" s="24">
        <f t="shared" si="1"/>
        <v>194510</v>
      </c>
      <c r="O17" s="25">
        <f t="shared" si="2"/>
        <v>5349.0249999999996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1055</v>
      </c>
      <c r="R17" s="24">
        <f t="shared" si="3"/>
        <v>188105.97500000001</v>
      </c>
      <c r="S17" s="25">
        <f t="shared" si="4"/>
        <v>1847.845</v>
      </c>
      <c r="T17" s="26">
        <f t="shared" si="5"/>
        <v>792.84500000000003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191771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191771</v>
      </c>
      <c r="N18" s="24">
        <f t="shared" si="1"/>
        <v>192726</v>
      </c>
      <c r="O18" s="25">
        <f t="shared" si="2"/>
        <v>5273.7025000000003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820</v>
      </c>
      <c r="R18" s="24">
        <f t="shared" si="3"/>
        <v>186632.29749999999</v>
      </c>
      <c r="S18" s="25">
        <f t="shared" si="4"/>
        <v>1821.8244999999999</v>
      </c>
      <c r="T18" s="26">
        <f t="shared" si="5"/>
        <v>1001.8244999999999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163155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171245</v>
      </c>
      <c r="N19" s="24">
        <f t="shared" si="1"/>
        <v>175977</v>
      </c>
      <c r="O19" s="25">
        <f t="shared" si="2"/>
        <v>4709.2375000000002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493</v>
      </c>
      <c r="R19" s="24">
        <f t="shared" si="3"/>
        <v>170774.76250000001</v>
      </c>
      <c r="S19" s="25">
        <f t="shared" si="4"/>
        <v>1626.8274999999999</v>
      </c>
      <c r="T19" s="26">
        <f t="shared" si="5"/>
        <v>1133.8274999999999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38024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38024</v>
      </c>
      <c r="N20" s="24">
        <f t="shared" si="1"/>
        <v>38024</v>
      </c>
      <c r="O20" s="25">
        <f t="shared" si="2"/>
        <v>1045.6600000000001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166</v>
      </c>
      <c r="R20" s="24">
        <f t="shared" si="3"/>
        <v>36812.339999999997</v>
      </c>
      <c r="S20" s="25">
        <f t="shared" si="4"/>
        <v>361.22800000000001</v>
      </c>
      <c r="T20" s="26">
        <f t="shared" si="5"/>
        <v>195.22800000000001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162434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163684</v>
      </c>
      <c r="N21" s="24">
        <f t="shared" si="1"/>
        <v>163875</v>
      </c>
      <c r="O21" s="25">
        <f t="shared" si="2"/>
        <v>4501.3100000000004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348</v>
      </c>
      <c r="R21" s="24">
        <f t="shared" si="3"/>
        <v>159025.69</v>
      </c>
      <c r="S21" s="25">
        <f t="shared" si="4"/>
        <v>1554.998</v>
      </c>
      <c r="T21" s="26">
        <f t="shared" si="5"/>
        <v>1206.998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323537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325437</v>
      </c>
      <c r="N22" s="24">
        <f t="shared" si="1"/>
        <v>329268</v>
      </c>
      <c r="O22" s="25">
        <f t="shared" si="2"/>
        <v>8949.5174999999999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1256</v>
      </c>
      <c r="R22" s="24">
        <f t="shared" si="3"/>
        <v>319062.48249999998</v>
      </c>
      <c r="S22" s="25">
        <f t="shared" si="4"/>
        <v>3091.6514999999999</v>
      </c>
      <c r="T22" s="26">
        <f t="shared" si="5"/>
        <v>1835.6514999999999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129418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129418</v>
      </c>
      <c r="N23" s="24">
        <f t="shared" si="1"/>
        <v>131710</v>
      </c>
      <c r="O23" s="25">
        <f t="shared" si="2"/>
        <v>3558.9949999999999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481</v>
      </c>
      <c r="R23" s="24">
        <f t="shared" si="3"/>
        <v>127670.005</v>
      </c>
      <c r="S23" s="25">
        <f t="shared" si="4"/>
        <v>1229.471</v>
      </c>
      <c r="T23" s="26">
        <f t="shared" si="5"/>
        <v>748.471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362697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382017</v>
      </c>
      <c r="N24" s="24">
        <f t="shared" si="1"/>
        <v>387293</v>
      </c>
      <c r="O24" s="25">
        <f t="shared" si="2"/>
        <v>10505.467500000001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1895</v>
      </c>
      <c r="R24" s="24">
        <f t="shared" si="3"/>
        <v>374892.53249999997</v>
      </c>
      <c r="S24" s="25">
        <f t="shared" si="4"/>
        <v>3629.1614999999997</v>
      </c>
      <c r="T24" s="26">
        <f t="shared" si="5"/>
        <v>1734.1614999999997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177510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177510</v>
      </c>
      <c r="N25" s="24">
        <f t="shared" si="1"/>
        <v>179038</v>
      </c>
      <c r="O25" s="25">
        <f t="shared" si="2"/>
        <v>4881.5249999999996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672</v>
      </c>
      <c r="R25" s="24">
        <f t="shared" si="3"/>
        <v>173484.47500000001</v>
      </c>
      <c r="S25" s="25">
        <f t="shared" si="4"/>
        <v>1686.345</v>
      </c>
      <c r="T25" s="26">
        <f t="shared" si="5"/>
        <v>1014.345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157232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157232</v>
      </c>
      <c r="N26" s="24">
        <f t="shared" si="1"/>
        <v>157232</v>
      </c>
      <c r="O26" s="25">
        <f t="shared" si="2"/>
        <v>4323.88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964</v>
      </c>
      <c r="R26" s="24">
        <f t="shared" si="3"/>
        <v>151944.12</v>
      </c>
      <c r="S26" s="25">
        <f t="shared" si="4"/>
        <v>1493.704</v>
      </c>
      <c r="T26" s="26">
        <f t="shared" si="5"/>
        <v>529.70399999999995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164646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165146</v>
      </c>
      <c r="N27" s="40">
        <f t="shared" si="1"/>
        <v>168977</v>
      </c>
      <c r="O27" s="25">
        <f t="shared" si="2"/>
        <v>4541.5150000000003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163764.48499999999</v>
      </c>
      <c r="S27" s="42">
        <f t="shared" si="4"/>
        <v>1568.8869999999999</v>
      </c>
      <c r="T27" s="41">
        <f t="shared" si="5"/>
        <v>897.88699999999994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4127639</v>
      </c>
      <c r="E28" s="45">
        <f t="shared" si="6"/>
        <v>1200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56</v>
      </c>
      <c r="K28" s="45">
        <f t="shared" si="7"/>
        <v>228</v>
      </c>
      <c r="L28" s="45">
        <f t="shared" si="7"/>
        <v>18</v>
      </c>
      <c r="M28" s="45">
        <f t="shared" si="7"/>
        <v>4202729</v>
      </c>
      <c r="N28" s="45">
        <f t="shared" si="7"/>
        <v>4294921</v>
      </c>
      <c r="O28" s="46">
        <f t="shared" si="7"/>
        <v>115575.0475</v>
      </c>
      <c r="P28" s="45">
        <f t="shared" si="7"/>
        <v>0</v>
      </c>
      <c r="Q28" s="45">
        <f t="shared" si="7"/>
        <v>18183</v>
      </c>
      <c r="R28" s="45">
        <f t="shared" si="7"/>
        <v>4161162.9524999997</v>
      </c>
      <c r="S28" s="45">
        <f t="shared" si="7"/>
        <v>39925.925500000005</v>
      </c>
      <c r="T28" s="47">
        <f t="shared" si="7"/>
        <v>21742.925499999998</v>
      </c>
    </row>
    <row r="29" spans="1:20" ht="15.75" thickBot="1" x14ac:dyDescent="0.3">
      <c r="A29" s="61" t="s">
        <v>38</v>
      </c>
      <c r="B29" s="62"/>
      <c r="C29" s="63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7">
        <f>E29*20+F29*10+G29*9+H29*9</f>
        <v>47700</v>
      </c>
      <c r="F31" s="57">
        <f>E31-(E31*3.75%)</f>
        <v>45911.25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75090</v>
      </c>
      <c r="J32" s="54"/>
      <c r="K32" s="54"/>
      <c r="L32" s="54"/>
    </row>
    <row r="33" spans="4:12" ht="21" x14ac:dyDescent="0.25">
      <c r="D33" s="55">
        <f>D29-(D29*3.75%)</f>
        <v>174799.625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52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1" t="s">
        <v>38</v>
      </c>
      <c r="B29" s="62"/>
      <c r="C29" s="63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54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39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1" t="s">
        <v>38</v>
      </c>
      <c r="B29" s="62"/>
      <c r="C29" s="63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55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1" t="s">
        <v>38</v>
      </c>
      <c r="B29" s="62"/>
      <c r="C29" s="63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</row>
    <row r="2" spans="1:20" ht="15.75" thickBot="1" x14ac:dyDescent="0.3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18.75" x14ac:dyDescent="0.25">
      <c r="A3" s="68" t="s">
        <v>56</v>
      </c>
      <c r="B3" s="69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</row>
    <row r="4" spans="1:20" x14ac:dyDescent="0.25">
      <c r="A4" s="72" t="s">
        <v>1</v>
      </c>
      <c r="B4" s="72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3"/>
      <c r="O4" s="73"/>
      <c r="P4" s="73"/>
      <c r="Q4" s="73"/>
      <c r="R4" s="73"/>
      <c r="S4" s="73"/>
      <c r="T4" s="73"/>
    </row>
    <row r="5" spans="1:20" x14ac:dyDescent="0.25">
      <c r="A5" s="72" t="s">
        <v>2</v>
      </c>
      <c r="B5" s="72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3"/>
      <c r="O5" s="73"/>
      <c r="P5" s="73"/>
      <c r="Q5" s="73"/>
      <c r="R5" s="73"/>
      <c r="S5" s="73"/>
      <c r="T5" s="73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8" t="s">
        <v>37</v>
      </c>
      <c r="B28" s="59"/>
      <c r="C28" s="60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1" t="s">
        <v>38</v>
      </c>
      <c r="B29" s="62"/>
      <c r="C29" s="63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64"/>
      <c r="N29" s="65"/>
      <c r="O29" s="65"/>
      <c r="P29" s="65"/>
      <c r="Q29" s="65"/>
      <c r="R29" s="65"/>
      <c r="S29" s="65"/>
      <c r="T29" s="66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2021-11-24T16:49:02Z</dcterms:modified>
</cp:coreProperties>
</file>