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90" windowWidth="20055" windowHeight="7695" tabRatio="784" firstSheet="3" activeTab="2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14" i="25" l="1"/>
  <c r="R15" i="25"/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6" l="1"/>
  <c r="O20" i="25"/>
  <c r="O12" i="22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<sst xmlns="http://schemas.openxmlformats.org/spreadsheetml/2006/main" count="1513" uniqueCount="87">
  <si>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</si>
  <si>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</si>
  <si>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</si>
  <si>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</si>
  <si>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</si>
  <si>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</si>
  <si>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</si>
  <si>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</si>
  <si>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</si>
  <si>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</si>
  <si>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</si>
  <si>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</si>
  <si>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</si>
  <si>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</si>
  <si>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</si>
  <si>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</si>
  <si>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</si>
  <si>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</si>
  <si>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</si>
  <si>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</si>
  <si>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</si>
  <si>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</si>
  <si>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</si>
  <si>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</si>
  <si>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</si>
  <si>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</si>
  <si>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</si>
  <si>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</si>
  <si>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</si>
  <si>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</si>
  <si>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</si>
  <si>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</si>
  <si>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</si>
  <si>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</si>
  <si>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</si>
  <si>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</si>
  <si>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</si>
  <si>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</si>
  <si>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</si>
  <si>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</si>
  <si>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</si>
  <si>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</si>
  <si>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</si>
  <si>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</si>
  <si>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</si>
  <si>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</si>
  <si>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</si>
  <si>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</si>
  <si>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</si>
  <si>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</si>
  <si>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</si>
  <si>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</si>
  <si>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</si>
  <si>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</si>
  <si>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</si>
  <si>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</si>
  <si>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</si>
  <si>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</si>
  <si>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</si>
  <si>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</si>
  <si>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</si>
  <si>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</si>
  <si>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</si>
  <si>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</si>
  <si>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</si>
  <si>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</si>
  <si>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</si>
  <si>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</si>
  <si>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Pos no</t>
  </si>
  <si>
    <t>Target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</si>
  <si>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</si>
  <si>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</si>
  <si>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</si>
  <si>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</si>
  <si>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</si>
  <si>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</si>
  <si>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</si>
  <si>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</si>
  <si>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</si>
  <si>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</si>
  <si>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</si>
  <si>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</si>
  <si>
    <t>Date:23.09.2021</t>
  </si>
  <si>
    <t>Date:25.09.2021</t>
  </si>
  <si>
    <t>Date:26.09.2021</t>
  </si>
  <si>
    <t>Till-26.09.2021</t>
  </si>
  <si>
    <t>S.Card Target VS Achievement Sep'2021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</si>
</sst>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</cellXfs>
  <cellStyles count="1">
    <cellStyle name="Normal" xfId="0" builtinId="0"/>
  </cellStyles>
  <dxfs count="1395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3" t="s">
        <v>39</v>
      </c>
      <c r="B29" s="104"/>
      <c r="C29" s="105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4" priority="44" operator="equal">
      <formula>212030016606640</formula>
    </cfRule>
  </conditionalFormatting>
  <conditionalFormatting sqref="D29 E28:K29 E4 E6">
    <cfRule type="cellIs" dxfId="1393" priority="42" operator="equal">
      <formula>$E$4</formula>
    </cfRule>
    <cfRule type="cellIs" dxfId="1392" priority="43" operator="equal">
      <formula>2120</formula>
    </cfRule>
  </conditionalFormatting>
  <conditionalFormatting sqref="D29:E29 F28:F29 F4 F6">
    <cfRule type="cellIs" dxfId="1391" priority="40" operator="equal">
      <formula>$F$4</formula>
    </cfRule>
    <cfRule type="cellIs" dxfId="1390" priority="41" operator="equal">
      <formula>300</formula>
    </cfRule>
  </conditionalFormatting>
  <conditionalFormatting sqref="G28:G29 G4 G6">
    <cfRule type="cellIs" dxfId="1389" priority="38" operator="equal">
      <formula>$G$4</formula>
    </cfRule>
    <cfRule type="cellIs" dxfId="1388" priority="39" operator="equal">
      <formula>1660</formula>
    </cfRule>
  </conditionalFormatting>
  <conditionalFormatting sqref="H28:H29 H4 H6">
    <cfRule type="cellIs" dxfId="1387" priority="36" operator="equal">
      <formula>$H$4</formula>
    </cfRule>
    <cfRule type="cellIs" dxfId="1386" priority="37" operator="equal">
      <formula>6640</formula>
    </cfRule>
  </conditionalFormatting>
  <conditionalFormatting sqref="T6:T28">
    <cfRule type="cellIs" dxfId="1385" priority="35" operator="lessThan">
      <formula>0</formula>
    </cfRule>
  </conditionalFormatting>
  <conditionalFormatting sqref="T7:T27">
    <cfRule type="cellIs" dxfId="1384" priority="32" operator="lessThan">
      <formula>0</formula>
    </cfRule>
    <cfRule type="cellIs" dxfId="1383" priority="33" operator="lessThan">
      <formula>0</formula>
    </cfRule>
    <cfRule type="cellIs" dxfId="1382" priority="34" operator="lessThan">
      <formula>0</formula>
    </cfRule>
  </conditionalFormatting>
  <conditionalFormatting sqref="E28:K28 E4 E6">
    <cfRule type="cellIs" dxfId="1381" priority="31" operator="equal">
      <formula>$E$4</formula>
    </cfRule>
  </conditionalFormatting>
  <conditionalFormatting sqref="D28:D29 D4:K4 M4 D6">
    <cfRule type="cellIs" dxfId="1380" priority="30" operator="equal">
      <formula>$D$4</formula>
    </cfRule>
  </conditionalFormatting>
  <conditionalFormatting sqref="I28:I29 I4 I6">
    <cfRule type="cellIs" dxfId="1379" priority="29" operator="equal">
      <formula>$I$4</formula>
    </cfRule>
  </conditionalFormatting>
  <conditionalFormatting sqref="J28:J29 J4 J6">
    <cfRule type="cellIs" dxfId="1378" priority="28" operator="equal">
      <formula>$J$4</formula>
    </cfRule>
  </conditionalFormatting>
  <conditionalFormatting sqref="K28:K29 K4 K6">
    <cfRule type="cellIs" dxfId="1377" priority="27" operator="equal">
      <formula>$K$4</formula>
    </cfRule>
  </conditionalFormatting>
  <conditionalFormatting sqref="M4:M6">
    <cfRule type="cellIs" dxfId="1376" priority="26" operator="equal">
      <formula>$L$4</formula>
    </cfRule>
  </conditionalFormatting>
  <conditionalFormatting sqref="T7:T28">
    <cfRule type="cellIs" dxfId="1375" priority="23" operator="lessThan">
      <formula>0</formula>
    </cfRule>
    <cfRule type="cellIs" dxfId="1374" priority="24" operator="lessThan">
      <formula>0</formula>
    </cfRule>
    <cfRule type="cellIs" dxfId="1373" priority="25" operator="lessThan">
      <formula>0</formula>
    </cfRule>
  </conditionalFormatting>
  <conditionalFormatting sqref="T6:T28">
    <cfRule type="cellIs" dxfId="1372" priority="21" operator="lessThan">
      <formula>0</formula>
    </cfRule>
  </conditionalFormatting>
  <conditionalFormatting sqref="T7:T27">
    <cfRule type="cellIs" dxfId="1371" priority="18" operator="lessThan">
      <formula>0</formula>
    </cfRule>
    <cfRule type="cellIs" dxfId="1370" priority="19" operator="lessThan">
      <formula>0</formula>
    </cfRule>
    <cfRule type="cellIs" dxfId="1369" priority="20" operator="lessThan">
      <formula>0</formula>
    </cfRule>
  </conditionalFormatting>
  <conditionalFormatting sqref="T7:T28">
    <cfRule type="cellIs" dxfId="1368" priority="15" operator="lessThan">
      <formula>0</formula>
    </cfRule>
    <cfRule type="cellIs" dxfId="1367" priority="16" operator="lessThan">
      <formula>0</formula>
    </cfRule>
    <cfRule type="cellIs" dxfId="1366" priority="17" operator="lessThan">
      <formula>0</formula>
    </cfRule>
  </conditionalFormatting>
  <conditionalFormatting sqref="L4 L6 L28:L29">
    <cfRule type="cellIs" dxfId="1365" priority="13" operator="equal">
      <formula>$L$4</formula>
    </cfRule>
  </conditionalFormatting>
  <conditionalFormatting sqref="D7:S7">
    <cfRule type="cellIs" dxfId="1364" priority="12" operator="greaterThan">
      <formula>0</formula>
    </cfRule>
  </conditionalFormatting>
  <conditionalFormatting sqref="D9:S9">
    <cfRule type="cellIs" dxfId="1363" priority="11" operator="greaterThan">
      <formula>0</formula>
    </cfRule>
  </conditionalFormatting>
  <conditionalFormatting sqref="D11:S11">
    <cfRule type="cellIs" dxfId="1362" priority="10" operator="greaterThan">
      <formula>0</formula>
    </cfRule>
  </conditionalFormatting>
  <conditionalFormatting sqref="D13:S13">
    <cfRule type="cellIs" dxfId="1361" priority="9" operator="greaterThan">
      <formula>0</formula>
    </cfRule>
  </conditionalFormatting>
  <conditionalFormatting sqref="D15:S15">
    <cfRule type="cellIs" dxfId="1360" priority="8" operator="greaterThan">
      <formula>0</formula>
    </cfRule>
  </conditionalFormatting>
  <conditionalFormatting sqref="D17:S17">
    <cfRule type="cellIs" dxfId="1359" priority="7" operator="greaterThan">
      <formula>0</formula>
    </cfRule>
  </conditionalFormatting>
  <conditionalFormatting sqref="D19:S19">
    <cfRule type="cellIs" dxfId="1358" priority="6" operator="greaterThan">
      <formula>0</formula>
    </cfRule>
  </conditionalFormatting>
  <conditionalFormatting sqref="D21:S21">
    <cfRule type="cellIs" dxfId="1357" priority="5" operator="greaterThan">
      <formula>0</formula>
    </cfRule>
  </conditionalFormatting>
  <conditionalFormatting sqref="D23:S23">
    <cfRule type="cellIs" dxfId="1356" priority="4" operator="greaterThan">
      <formula>0</formula>
    </cfRule>
  </conditionalFormatting>
  <conditionalFormatting sqref="D25:S25">
    <cfRule type="cellIs" dxfId="1355" priority="3" operator="greaterThan">
      <formula>0</formula>
    </cfRule>
  </conditionalFormatting>
  <conditionalFormatting sqref="D27:S27">
    <cfRule type="cellIs" dxfId="1354" priority="2" operator="greaterThan">
      <formula>0</formula>
    </cfRule>
  </conditionalFormatting>
  <conditionalFormatting sqref="D5:L5">
    <cfRule type="cellIs" dxfId="135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59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3" t="s">
        <v>39</v>
      </c>
      <c r="B29" s="104"/>
      <c r="C29" s="105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8" priority="43" operator="equal">
      <formula>212030016606640</formula>
    </cfRule>
  </conditionalFormatting>
  <conditionalFormatting sqref="D29 E4:E6 E28:K29">
    <cfRule type="cellIs" dxfId="1007" priority="41" operator="equal">
      <formula>$E$4</formula>
    </cfRule>
    <cfRule type="cellIs" dxfId="1006" priority="42" operator="equal">
      <formula>2120</formula>
    </cfRule>
  </conditionalFormatting>
  <conditionalFormatting sqref="D29:E29 F4:F6 F28:F29">
    <cfRule type="cellIs" dxfId="1005" priority="39" operator="equal">
      <formula>$F$4</formula>
    </cfRule>
    <cfRule type="cellIs" dxfId="1004" priority="40" operator="equal">
      <formula>300</formula>
    </cfRule>
  </conditionalFormatting>
  <conditionalFormatting sqref="G4:G6 G28:G29">
    <cfRule type="cellIs" dxfId="1003" priority="37" operator="equal">
      <formula>$G$4</formula>
    </cfRule>
    <cfRule type="cellIs" dxfId="1002" priority="38" operator="equal">
      <formula>1660</formula>
    </cfRule>
  </conditionalFormatting>
  <conditionalFormatting sqref="H4:H6 H28:H29">
    <cfRule type="cellIs" dxfId="1001" priority="35" operator="equal">
      <formula>$H$4</formula>
    </cfRule>
    <cfRule type="cellIs" dxfId="1000" priority="36" operator="equal">
      <formula>6640</formula>
    </cfRule>
  </conditionalFormatting>
  <conditionalFormatting sqref="T6:T28">
    <cfRule type="cellIs" dxfId="999" priority="34" operator="lessThan">
      <formula>0</formula>
    </cfRule>
  </conditionalFormatting>
  <conditionalFormatting sqref="T7:T27">
    <cfRule type="cellIs" dxfId="998" priority="31" operator="lessThan">
      <formula>0</formula>
    </cfRule>
    <cfRule type="cellIs" dxfId="997" priority="32" operator="lessThan">
      <formula>0</formula>
    </cfRule>
    <cfRule type="cellIs" dxfId="996" priority="33" operator="lessThan">
      <formula>0</formula>
    </cfRule>
  </conditionalFormatting>
  <conditionalFormatting sqref="E4:E6 E28:K28">
    <cfRule type="cellIs" dxfId="995" priority="30" operator="equal">
      <formula>$E$4</formula>
    </cfRule>
  </conditionalFormatting>
  <conditionalFormatting sqref="D28:D29 D6 D4:M4">
    <cfRule type="cellIs" dxfId="994" priority="29" operator="equal">
      <formula>$D$4</formula>
    </cfRule>
  </conditionalFormatting>
  <conditionalFormatting sqref="I4:I6 I28:I29">
    <cfRule type="cellIs" dxfId="993" priority="28" operator="equal">
      <formula>$I$4</formula>
    </cfRule>
  </conditionalFormatting>
  <conditionalFormatting sqref="J4:J6 J28:J29">
    <cfRule type="cellIs" dxfId="992" priority="27" operator="equal">
      <formula>$J$4</formula>
    </cfRule>
  </conditionalFormatting>
  <conditionalFormatting sqref="K4:K6 K28:K29">
    <cfRule type="cellIs" dxfId="991" priority="26" operator="equal">
      <formula>$K$4</formula>
    </cfRule>
  </conditionalFormatting>
  <conditionalFormatting sqref="M4:M6">
    <cfRule type="cellIs" dxfId="990" priority="25" operator="equal">
      <formula>$L$4</formula>
    </cfRule>
  </conditionalFormatting>
  <conditionalFormatting sqref="T7:T28">
    <cfRule type="cellIs" dxfId="989" priority="22" operator="lessThan">
      <formula>0</formula>
    </cfRule>
    <cfRule type="cellIs" dxfId="988" priority="23" operator="lessThan">
      <formula>0</formula>
    </cfRule>
    <cfRule type="cellIs" dxfId="987" priority="24" operator="lessThan">
      <formula>0</formula>
    </cfRule>
  </conditionalFormatting>
  <conditionalFormatting sqref="D5:K5">
    <cfRule type="cellIs" dxfId="986" priority="21" operator="greaterThan">
      <formula>0</formula>
    </cfRule>
  </conditionalFormatting>
  <conditionalFormatting sqref="T6:T28">
    <cfRule type="cellIs" dxfId="985" priority="20" operator="lessThan">
      <formula>0</formula>
    </cfRule>
  </conditionalFormatting>
  <conditionalFormatting sqref="T7:T27">
    <cfRule type="cellIs" dxfId="984" priority="17" operator="lessThan">
      <formula>0</formula>
    </cfRule>
    <cfRule type="cellIs" dxfId="983" priority="18" operator="lessThan">
      <formula>0</formula>
    </cfRule>
    <cfRule type="cellIs" dxfId="982" priority="19" operator="lessThan">
      <formula>0</formula>
    </cfRule>
  </conditionalFormatting>
  <conditionalFormatting sqref="T7:T28">
    <cfRule type="cellIs" dxfId="981" priority="14" operator="lessThan">
      <formula>0</formula>
    </cfRule>
    <cfRule type="cellIs" dxfId="980" priority="15" operator="lessThan">
      <formula>0</formula>
    </cfRule>
    <cfRule type="cellIs" dxfId="979" priority="16" operator="lessThan">
      <formula>0</formula>
    </cfRule>
  </conditionalFormatting>
  <conditionalFormatting sqref="D5:K5">
    <cfRule type="cellIs" dxfId="978" priority="13" operator="greaterThan">
      <formula>0</formula>
    </cfRule>
  </conditionalFormatting>
  <conditionalFormatting sqref="L4 L6 L28:L29">
    <cfRule type="cellIs" dxfId="977" priority="12" operator="equal">
      <formula>$L$4</formula>
    </cfRule>
  </conditionalFormatting>
  <conditionalFormatting sqref="D7:S7">
    <cfRule type="cellIs" dxfId="976" priority="11" operator="greaterThan">
      <formula>0</formula>
    </cfRule>
  </conditionalFormatting>
  <conditionalFormatting sqref="D9:S9">
    <cfRule type="cellIs" dxfId="975" priority="10" operator="greaterThan">
      <formula>0</formula>
    </cfRule>
  </conditionalFormatting>
  <conditionalFormatting sqref="D11:S11">
    <cfRule type="cellIs" dxfId="974" priority="9" operator="greaterThan">
      <formula>0</formula>
    </cfRule>
  </conditionalFormatting>
  <conditionalFormatting sqref="D13:S13">
    <cfRule type="cellIs" dxfId="973" priority="8" operator="greaterThan">
      <formula>0</formula>
    </cfRule>
  </conditionalFormatting>
  <conditionalFormatting sqref="D15:S15">
    <cfRule type="cellIs" dxfId="972" priority="7" operator="greaterThan">
      <formula>0</formula>
    </cfRule>
  </conditionalFormatting>
  <conditionalFormatting sqref="D17:S17">
    <cfRule type="cellIs" dxfId="971" priority="6" operator="greaterThan">
      <formula>0</formula>
    </cfRule>
  </conditionalFormatting>
  <conditionalFormatting sqref="D19:S19">
    <cfRule type="cellIs" dxfId="970" priority="5" operator="greaterThan">
      <formula>0</formula>
    </cfRule>
  </conditionalFormatting>
  <conditionalFormatting sqref="D21:S21">
    <cfRule type="cellIs" dxfId="969" priority="4" operator="greaterThan">
      <formula>0</formula>
    </cfRule>
  </conditionalFormatting>
  <conditionalFormatting sqref="D23:S23">
    <cfRule type="cellIs" dxfId="968" priority="3" operator="greaterThan">
      <formula>0</formula>
    </cfRule>
  </conditionalFormatting>
  <conditionalFormatting sqref="D25:S25">
    <cfRule type="cellIs" dxfId="967" priority="2" operator="greaterThan">
      <formula>0</formula>
    </cfRule>
  </conditionalFormatting>
  <conditionalFormatting sqref="D27:S27">
    <cfRule type="cellIs" dxfId="966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58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3" t="s">
        <v>39</v>
      </c>
      <c r="B29" s="104"/>
      <c r="C29" s="105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5" priority="43" operator="equal">
      <formula>212030016606640</formula>
    </cfRule>
  </conditionalFormatting>
  <conditionalFormatting sqref="D29 E4:E6 E28:K29">
    <cfRule type="cellIs" dxfId="964" priority="41" operator="equal">
      <formula>$E$4</formula>
    </cfRule>
    <cfRule type="cellIs" dxfId="963" priority="42" operator="equal">
      <formula>2120</formula>
    </cfRule>
  </conditionalFormatting>
  <conditionalFormatting sqref="D29:E29 F4:F6 F28:F29">
    <cfRule type="cellIs" dxfId="962" priority="39" operator="equal">
      <formula>$F$4</formula>
    </cfRule>
    <cfRule type="cellIs" dxfId="961" priority="40" operator="equal">
      <formula>300</formula>
    </cfRule>
  </conditionalFormatting>
  <conditionalFormatting sqref="G4:G6 G28:G29">
    <cfRule type="cellIs" dxfId="960" priority="37" operator="equal">
      <formula>$G$4</formula>
    </cfRule>
    <cfRule type="cellIs" dxfId="959" priority="38" operator="equal">
      <formula>1660</formula>
    </cfRule>
  </conditionalFormatting>
  <conditionalFormatting sqref="H4:H6 H28:H29">
    <cfRule type="cellIs" dxfId="958" priority="35" operator="equal">
      <formula>$H$4</formula>
    </cfRule>
    <cfRule type="cellIs" dxfId="957" priority="36" operator="equal">
      <formula>6640</formula>
    </cfRule>
  </conditionalFormatting>
  <conditionalFormatting sqref="T6:T28">
    <cfRule type="cellIs" dxfId="956" priority="34" operator="lessThan">
      <formula>0</formula>
    </cfRule>
  </conditionalFormatting>
  <conditionalFormatting sqref="T7:T27">
    <cfRule type="cellIs" dxfId="955" priority="31" operator="lessThan">
      <formula>0</formula>
    </cfRule>
    <cfRule type="cellIs" dxfId="954" priority="32" operator="lessThan">
      <formula>0</formula>
    </cfRule>
    <cfRule type="cellIs" dxfId="953" priority="33" operator="lessThan">
      <formula>0</formula>
    </cfRule>
  </conditionalFormatting>
  <conditionalFormatting sqref="E4:E6 E28:K28">
    <cfRule type="cellIs" dxfId="952" priority="30" operator="equal">
      <formula>$E$4</formula>
    </cfRule>
  </conditionalFormatting>
  <conditionalFormatting sqref="D28:D29 D6 D4:M4">
    <cfRule type="cellIs" dxfId="951" priority="29" operator="equal">
      <formula>$D$4</formula>
    </cfRule>
  </conditionalFormatting>
  <conditionalFormatting sqref="I4:I6 I28:I29">
    <cfRule type="cellIs" dxfId="950" priority="28" operator="equal">
      <formula>$I$4</formula>
    </cfRule>
  </conditionalFormatting>
  <conditionalFormatting sqref="J4:J6 J28:J29">
    <cfRule type="cellIs" dxfId="949" priority="27" operator="equal">
      <formula>$J$4</formula>
    </cfRule>
  </conditionalFormatting>
  <conditionalFormatting sqref="K4:K6 K28:K29">
    <cfRule type="cellIs" dxfId="948" priority="26" operator="equal">
      <formula>$K$4</formula>
    </cfRule>
  </conditionalFormatting>
  <conditionalFormatting sqref="M4:M6">
    <cfRule type="cellIs" dxfId="947" priority="25" operator="equal">
      <formula>$L$4</formula>
    </cfRule>
  </conditionalFormatting>
  <conditionalFormatting sqref="T7:T28">
    <cfRule type="cellIs" dxfId="946" priority="22" operator="lessThan">
      <formula>0</formula>
    </cfRule>
    <cfRule type="cellIs" dxfId="945" priority="23" operator="lessThan">
      <formula>0</formula>
    </cfRule>
    <cfRule type="cellIs" dxfId="944" priority="24" operator="lessThan">
      <formula>0</formula>
    </cfRule>
  </conditionalFormatting>
  <conditionalFormatting sqref="D5:K5">
    <cfRule type="cellIs" dxfId="943" priority="21" operator="greaterThan">
      <formula>0</formula>
    </cfRule>
  </conditionalFormatting>
  <conditionalFormatting sqref="T6:T28">
    <cfRule type="cellIs" dxfId="942" priority="20" operator="lessThan">
      <formula>0</formula>
    </cfRule>
  </conditionalFormatting>
  <conditionalFormatting sqref="T7:T27">
    <cfRule type="cellIs" dxfId="941" priority="17" operator="lessThan">
      <formula>0</formula>
    </cfRule>
    <cfRule type="cellIs" dxfId="940" priority="18" operator="lessThan">
      <formula>0</formula>
    </cfRule>
    <cfRule type="cellIs" dxfId="939" priority="19" operator="lessThan">
      <formula>0</formula>
    </cfRule>
  </conditionalFormatting>
  <conditionalFormatting sqref="T7:T28">
    <cfRule type="cellIs" dxfId="938" priority="14" operator="lessThan">
      <formula>0</formula>
    </cfRule>
    <cfRule type="cellIs" dxfId="937" priority="15" operator="lessThan">
      <formula>0</formula>
    </cfRule>
    <cfRule type="cellIs" dxfId="936" priority="16" operator="lessThan">
      <formula>0</formula>
    </cfRule>
  </conditionalFormatting>
  <conditionalFormatting sqref="D5:K5">
    <cfRule type="cellIs" dxfId="935" priority="13" operator="greaterThan">
      <formula>0</formula>
    </cfRule>
  </conditionalFormatting>
  <conditionalFormatting sqref="L4 L6 L28:L29">
    <cfRule type="cellIs" dxfId="934" priority="12" operator="equal">
      <formula>$L$4</formula>
    </cfRule>
  </conditionalFormatting>
  <conditionalFormatting sqref="D7:S7">
    <cfRule type="cellIs" dxfId="933" priority="11" operator="greaterThan">
      <formula>0</formula>
    </cfRule>
  </conditionalFormatting>
  <conditionalFormatting sqref="D9:S9">
    <cfRule type="cellIs" dxfId="932" priority="10" operator="greaterThan">
      <formula>0</formula>
    </cfRule>
  </conditionalFormatting>
  <conditionalFormatting sqref="D11:S11">
    <cfRule type="cellIs" dxfId="931" priority="9" operator="greaterThan">
      <formula>0</formula>
    </cfRule>
  </conditionalFormatting>
  <conditionalFormatting sqref="D13:S13">
    <cfRule type="cellIs" dxfId="930" priority="8" operator="greaterThan">
      <formula>0</formula>
    </cfRule>
  </conditionalFormatting>
  <conditionalFormatting sqref="D15:S15">
    <cfRule type="cellIs" dxfId="929" priority="7" operator="greaterThan">
      <formula>0</formula>
    </cfRule>
  </conditionalFormatting>
  <conditionalFormatting sqref="D17:S17">
    <cfRule type="cellIs" dxfId="928" priority="6" operator="greaterThan">
      <formula>0</formula>
    </cfRule>
  </conditionalFormatting>
  <conditionalFormatting sqref="D19:S19">
    <cfRule type="cellIs" dxfId="927" priority="5" operator="greaterThan">
      <formula>0</formula>
    </cfRule>
  </conditionalFormatting>
  <conditionalFormatting sqref="D21:S21">
    <cfRule type="cellIs" dxfId="926" priority="4" operator="greaterThan">
      <formula>0</formula>
    </cfRule>
  </conditionalFormatting>
  <conditionalFormatting sqref="D23:S23">
    <cfRule type="cellIs" dxfId="925" priority="3" operator="greaterThan">
      <formula>0</formula>
    </cfRule>
  </conditionalFormatting>
  <conditionalFormatting sqref="D25:S25">
    <cfRule type="cellIs" dxfId="924" priority="2" operator="greaterThan">
      <formula>0</formula>
    </cfRule>
  </conditionalFormatting>
  <conditionalFormatting sqref="D27:S27">
    <cfRule type="cellIs" dxfId="92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62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63</v>
      </c>
      <c r="B4" s="114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  <c r="U5" s="115"/>
      <c r="V5" s="115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3" t="s">
        <v>39</v>
      </c>
      <c r="B29" s="104"/>
      <c r="C29" s="105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2" priority="63" operator="equal">
      <formula>212030016606640</formula>
    </cfRule>
  </conditionalFormatting>
  <conditionalFormatting sqref="D29 E4:E6 E28:K29">
    <cfRule type="cellIs" dxfId="921" priority="61" operator="equal">
      <formula>$E$4</formula>
    </cfRule>
    <cfRule type="cellIs" dxfId="920" priority="62" operator="equal">
      <formula>2120</formula>
    </cfRule>
  </conditionalFormatting>
  <conditionalFormatting sqref="D29:E29 F4:F6 F28:F29">
    <cfRule type="cellIs" dxfId="919" priority="59" operator="equal">
      <formula>$F$4</formula>
    </cfRule>
    <cfRule type="cellIs" dxfId="918" priority="60" operator="equal">
      <formula>300</formula>
    </cfRule>
  </conditionalFormatting>
  <conditionalFormatting sqref="G4:G6 G28:G29">
    <cfRule type="cellIs" dxfId="917" priority="57" operator="equal">
      <formula>$G$4</formula>
    </cfRule>
    <cfRule type="cellIs" dxfId="916" priority="58" operator="equal">
      <formula>1660</formula>
    </cfRule>
  </conditionalFormatting>
  <conditionalFormatting sqref="H4:H6 H28:H29">
    <cfRule type="cellIs" dxfId="915" priority="55" operator="equal">
      <formula>$H$4</formula>
    </cfRule>
    <cfRule type="cellIs" dxfId="914" priority="56" operator="equal">
      <formula>6640</formula>
    </cfRule>
  </conditionalFormatting>
  <conditionalFormatting sqref="T6:T28 U28:V28">
    <cfRule type="cellIs" dxfId="913" priority="54" operator="lessThan">
      <formula>0</formula>
    </cfRule>
  </conditionalFormatting>
  <conditionalFormatting sqref="T7:T27">
    <cfRule type="cellIs" dxfId="912" priority="51" operator="lessThan">
      <formula>0</formula>
    </cfRule>
    <cfRule type="cellIs" dxfId="911" priority="52" operator="lessThan">
      <formula>0</formula>
    </cfRule>
    <cfRule type="cellIs" dxfId="910" priority="53" operator="lessThan">
      <formula>0</formula>
    </cfRule>
  </conditionalFormatting>
  <conditionalFormatting sqref="E4:E6 E28:K28">
    <cfRule type="cellIs" dxfId="909" priority="50" operator="equal">
      <formula>$E$4</formula>
    </cfRule>
  </conditionalFormatting>
  <conditionalFormatting sqref="D28:D29 D6 D4:M4">
    <cfRule type="cellIs" dxfId="908" priority="49" operator="equal">
      <formula>$D$4</formula>
    </cfRule>
  </conditionalFormatting>
  <conditionalFormatting sqref="I4:I6 I28:I29">
    <cfRule type="cellIs" dxfId="907" priority="48" operator="equal">
      <formula>$I$4</formula>
    </cfRule>
  </conditionalFormatting>
  <conditionalFormatting sqref="J4:J6 J28:J29">
    <cfRule type="cellIs" dxfId="906" priority="47" operator="equal">
      <formula>$J$4</formula>
    </cfRule>
  </conditionalFormatting>
  <conditionalFormatting sqref="K4:K6 K28:K29">
    <cfRule type="cellIs" dxfId="905" priority="46" operator="equal">
      <formula>$K$4</formula>
    </cfRule>
  </conditionalFormatting>
  <conditionalFormatting sqref="M4:M6">
    <cfRule type="cellIs" dxfId="904" priority="45" operator="equal">
      <formula>$L$4</formula>
    </cfRule>
  </conditionalFormatting>
  <conditionalFormatting sqref="T7:T28 U28:V28">
    <cfRule type="cellIs" dxfId="903" priority="42" operator="lessThan">
      <formula>0</formula>
    </cfRule>
    <cfRule type="cellIs" dxfId="902" priority="43" operator="lessThan">
      <formula>0</formula>
    </cfRule>
    <cfRule type="cellIs" dxfId="901" priority="44" operator="lessThan">
      <formula>0</formula>
    </cfRule>
  </conditionalFormatting>
  <conditionalFormatting sqref="D5:K5">
    <cfRule type="cellIs" dxfId="900" priority="41" operator="greaterThan">
      <formula>0</formula>
    </cfRule>
  </conditionalFormatting>
  <conditionalFormatting sqref="T6:T28 U28:V28">
    <cfRule type="cellIs" dxfId="899" priority="40" operator="lessThan">
      <formula>0</formula>
    </cfRule>
  </conditionalFormatting>
  <conditionalFormatting sqref="T7:T27">
    <cfRule type="cellIs" dxfId="898" priority="37" operator="lessThan">
      <formula>0</formula>
    </cfRule>
    <cfRule type="cellIs" dxfId="897" priority="38" operator="lessThan">
      <formula>0</formula>
    </cfRule>
    <cfRule type="cellIs" dxfId="896" priority="39" operator="lessThan">
      <formula>0</formula>
    </cfRule>
  </conditionalFormatting>
  <conditionalFormatting sqref="T7:T28 U28:V28">
    <cfRule type="cellIs" dxfId="895" priority="34" operator="lessThan">
      <formula>0</formula>
    </cfRule>
    <cfRule type="cellIs" dxfId="894" priority="35" operator="lessThan">
      <formula>0</formula>
    </cfRule>
    <cfRule type="cellIs" dxfId="893" priority="36" operator="lessThan">
      <formula>0</formula>
    </cfRule>
  </conditionalFormatting>
  <conditionalFormatting sqref="D5:K5">
    <cfRule type="cellIs" dxfId="892" priority="33" operator="greaterThan">
      <formula>0</formula>
    </cfRule>
  </conditionalFormatting>
  <conditionalFormatting sqref="L4 L6 L28:L29">
    <cfRule type="cellIs" dxfId="891" priority="32" operator="equal">
      <formula>$L$4</formula>
    </cfRule>
  </conditionalFormatting>
  <conditionalFormatting sqref="D7:S7">
    <cfRule type="cellIs" dxfId="890" priority="31" operator="greaterThan">
      <formula>0</formula>
    </cfRule>
  </conditionalFormatting>
  <conditionalFormatting sqref="D9:S9">
    <cfRule type="cellIs" dxfId="889" priority="30" operator="greaterThan">
      <formula>0</formula>
    </cfRule>
  </conditionalFormatting>
  <conditionalFormatting sqref="D11:S11">
    <cfRule type="cellIs" dxfId="888" priority="29" operator="greaterThan">
      <formula>0</formula>
    </cfRule>
  </conditionalFormatting>
  <conditionalFormatting sqref="D13:S13">
    <cfRule type="cellIs" dxfId="887" priority="28" operator="greaterThan">
      <formula>0</formula>
    </cfRule>
  </conditionalFormatting>
  <conditionalFormatting sqref="D15:S15">
    <cfRule type="cellIs" dxfId="886" priority="27" operator="greaterThan">
      <formula>0</formula>
    </cfRule>
  </conditionalFormatting>
  <conditionalFormatting sqref="D17:S17">
    <cfRule type="cellIs" dxfId="885" priority="26" operator="greaterThan">
      <formula>0</formula>
    </cfRule>
  </conditionalFormatting>
  <conditionalFormatting sqref="D19:S19">
    <cfRule type="cellIs" dxfId="884" priority="25" operator="greaterThan">
      <formula>0</formula>
    </cfRule>
  </conditionalFormatting>
  <conditionalFormatting sqref="D21:S21">
    <cfRule type="cellIs" dxfId="883" priority="24" operator="greaterThan">
      <formula>0</formula>
    </cfRule>
  </conditionalFormatting>
  <conditionalFormatting sqref="D23:S23">
    <cfRule type="cellIs" dxfId="882" priority="23" operator="greaterThan">
      <formula>0</formula>
    </cfRule>
  </conditionalFormatting>
  <conditionalFormatting sqref="D25:S25">
    <cfRule type="cellIs" dxfId="881" priority="22" operator="greaterThan">
      <formula>0</formula>
    </cfRule>
  </conditionalFormatting>
  <conditionalFormatting sqref="D27:S27">
    <cfRule type="cellIs" dxfId="880" priority="21" operator="greaterThan">
      <formula>0</formula>
    </cfRule>
  </conditionalFormatting>
  <conditionalFormatting sqref="U6">
    <cfRule type="cellIs" dxfId="879" priority="20" operator="lessThan">
      <formula>0</formula>
    </cfRule>
  </conditionalFormatting>
  <conditionalFormatting sqref="U6">
    <cfRule type="cellIs" dxfId="878" priority="19" operator="lessThan">
      <formula>0</formula>
    </cfRule>
  </conditionalFormatting>
  <conditionalFormatting sqref="V6">
    <cfRule type="cellIs" dxfId="877" priority="18" operator="lessThan">
      <formula>0</formula>
    </cfRule>
  </conditionalFormatting>
  <conditionalFormatting sqref="V6">
    <cfRule type="cellIs" dxfId="876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64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6"/>
      <c r="O5" s="117"/>
      <c r="P5" s="117"/>
      <c r="Q5" s="117"/>
      <c r="R5" s="117"/>
      <c r="S5" s="117"/>
      <c r="T5" s="117"/>
      <c r="U5" s="117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3" t="s">
        <v>39</v>
      </c>
      <c r="B29" s="104"/>
      <c r="C29" s="105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5" priority="63" operator="equal">
      <formula>212030016606640</formula>
    </cfRule>
  </conditionalFormatting>
  <conditionalFormatting sqref="D29 E4:E6 E28:K29">
    <cfRule type="cellIs" dxfId="874" priority="61" operator="equal">
      <formula>$E$4</formula>
    </cfRule>
    <cfRule type="cellIs" dxfId="873" priority="62" operator="equal">
      <formula>2120</formula>
    </cfRule>
  </conditionalFormatting>
  <conditionalFormatting sqref="D29:E29 F4:F6 F28:F29">
    <cfRule type="cellIs" dxfId="872" priority="59" operator="equal">
      <formula>$F$4</formula>
    </cfRule>
    <cfRule type="cellIs" dxfId="871" priority="60" operator="equal">
      <formula>300</formula>
    </cfRule>
  </conditionalFormatting>
  <conditionalFormatting sqref="G4:G6 G28:G29">
    <cfRule type="cellIs" dxfId="870" priority="57" operator="equal">
      <formula>$G$4</formula>
    </cfRule>
    <cfRule type="cellIs" dxfId="869" priority="58" operator="equal">
      <formula>1660</formula>
    </cfRule>
  </conditionalFormatting>
  <conditionalFormatting sqref="H4:H6 H28:H29">
    <cfRule type="cellIs" dxfId="868" priority="55" operator="equal">
      <formula>$H$4</formula>
    </cfRule>
    <cfRule type="cellIs" dxfId="867" priority="56" operator="equal">
      <formula>6640</formula>
    </cfRule>
  </conditionalFormatting>
  <conditionalFormatting sqref="T6:T28 U28:V28">
    <cfRule type="cellIs" dxfId="866" priority="54" operator="lessThan">
      <formula>0</formula>
    </cfRule>
  </conditionalFormatting>
  <conditionalFormatting sqref="T7:T27">
    <cfRule type="cellIs" dxfId="865" priority="51" operator="lessThan">
      <formula>0</formula>
    </cfRule>
    <cfRule type="cellIs" dxfId="864" priority="52" operator="lessThan">
      <formula>0</formula>
    </cfRule>
    <cfRule type="cellIs" dxfId="863" priority="53" operator="lessThan">
      <formula>0</formula>
    </cfRule>
  </conditionalFormatting>
  <conditionalFormatting sqref="E4:E6 E28:K28">
    <cfRule type="cellIs" dxfId="862" priority="50" operator="equal">
      <formula>$E$4</formula>
    </cfRule>
  </conditionalFormatting>
  <conditionalFormatting sqref="D28:D29 D6 D4:M4">
    <cfRule type="cellIs" dxfId="861" priority="49" operator="equal">
      <formula>$D$4</formula>
    </cfRule>
  </conditionalFormatting>
  <conditionalFormatting sqref="I4:I6 I28:I29">
    <cfRule type="cellIs" dxfId="860" priority="48" operator="equal">
      <formula>$I$4</formula>
    </cfRule>
  </conditionalFormatting>
  <conditionalFormatting sqref="J4:J6 J28:J29">
    <cfRule type="cellIs" dxfId="859" priority="47" operator="equal">
      <formula>$J$4</formula>
    </cfRule>
  </conditionalFormatting>
  <conditionalFormatting sqref="K4:K6 K28:K29">
    <cfRule type="cellIs" dxfId="858" priority="46" operator="equal">
      <formula>$K$4</formula>
    </cfRule>
  </conditionalFormatting>
  <conditionalFormatting sqref="M4:M6">
    <cfRule type="cellIs" dxfId="857" priority="45" operator="equal">
      <formula>$L$4</formula>
    </cfRule>
  </conditionalFormatting>
  <conditionalFormatting sqref="T7:T28 U28:V28">
    <cfRule type="cellIs" dxfId="856" priority="42" operator="lessThan">
      <formula>0</formula>
    </cfRule>
    <cfRule type="cellIs" dxfId="855" priority="43" operator="lessThan">
      <formula>0</formula>
    </cfRule>
    <cfRule type="cellIs" dxfId="854" priority="44" operator="lessThan">
      <formula>0</formula>
    </cfRule>
  </conditionalFormatting>
  <conditionalFormatting sqref="D5:K5">
    <cfRule type="cellIs" dxfId="853" priority="41" operator="greaterThan">
      <formula>0</formula>
    </cfRule>
  </conditionalFormatting>
  <conditionalFormatting sqref="T6:T28 U28:V28">
    <cfRule type="cellIs" dxfId="852" priority="40" operator="lessThan">
      <formula>0</formula>
    </cfRule>
  </conditionalFormatting>
  <conditionalFormatting sqref="T7:T27">
    <cfRule type="cellIs" dxfId="851" priority="37" operator="lessThan">
      <formula>0</formula>
    </cfRule>
    <cfRule type="cellIs" dxfId="850" priority="38" operator="lessThan">
      <formula>0</formula>
    </cfRule>
    <cfRule type="cellIs" dxfId="849" priority="39" operator="lessThan">
      <formula>0</formula>
    </cfRule>
  </conditionalFormatting>
  <conditionalFormatting sqref="T7:T28 U28:V28">
    <cfRule type="cellIs" dxfId="848" priority="34" operator="lessThan">
      <formula>0</formula>
    </cfRule>
    <cfRule type="cellIs" dxfId="847" priority="35" operator="lessThan">
      <formula>0</formula>
    </cfRule>
    <cfRule type="cellIs" dxfId="846" priority="36" operator="lessThan">
      <formula>0</formula>
    </cfRule>
  </conditionalFormatting>
  <conditionalFormatting sqref="D5:K5">
    <cfRule type="cellIs" dxfId="845" priority="33" operator="greaterThan">
      <formula>0</formula>
    </cfRule>
  </conditionalFormatting>
  <conditionalFormatting sqref="L4 L6 L28:L29">
    <cfRule type="cellIs" dxfId="844" priority="32" operator="equal">
      <formula>$L$4</formula>
    </cfRule>
  </conditionalFormatting>
  <conditionalFormatting sqref="D7:S7">
    <cfRule type="cellIs" dxfId="843" priority="31" operator="greaterThan">
      <formula>0</formula>
    </cfRule>
  </conditionalFormatting>
  <conditionalFormatting sqref="D9:S9">
    <cfRule type="cellIs" dxfId="842" priority="30" operator="greaterThan">
      <formula>0</formula>
    </cfRule>
  </conditionalFormatting>
  <conditionalFormatting sqref="D11:S11">
    <cfRule type="cellIs" dxfId="841" priority="29" operator="greaterThan">
      <formula>0</formula>
    </cfRule>
  </conditionalFormatting>
  <conditionalFormatting sqref="D13:S13">
    <cfRule type="cellIs" dxfId="840" priority="28" operator="greaterThan">
      <formula>0</formula>
    </cfRule>
  </conditionalFormatting>
  <conditionalFormatting sqref="D15:S15">
    <cfRule type="cellIs" dxfId="839" priority="27" operator="greaterThan">
      <formula>0</formula>
    </cfRule>
  </conditionalFormatting>
  <conditionalFormatting sqref="D17:S17">
    <cfRule type="cellIs" dxfId="838" priority="26" operator="greaterThan">
      <formula>0</formula>
    </cfRule>
  </conditionalFormatting>
  <conditionalFormatting sqref="D19:S19">
    <cfRule type="cellIs" dxfId="837" priority="25" operator="greaterThan">
      <formula>0</formula>
    </cfRule>
  </conditionalFormatting>
  <conditionalFormatting sqref="D21:S21">
    <cfRule type="cellIs" dxfId="836" priority="24" operator="greaterThan">
      <formula>0</formula>
    </cfRule>
  </conditionalFormatting>
  <conditionalFormatting sqref="D23:S23">
    <cfRule type="cellIs" dxfId="835" priority="23" operator="greaterThan">
      <formula>0</formula>
    </cfRule>
  </conditionalFormatting>
  <conditionalFormatting sqref="D25:S25">
    <cfRule type="cellIs" dxfId="834" priority="22" operator="greaterThan">
      <formula>0</formula>
    </cfRule>
  </conditionalFormatting>
  <conditionalFormatting sqref="D27:S27">
    <cfRule type="cellIs" dxfId="833" priority="21" operator="greaterThan">
      <formula>0</formula>
    </cfRule>
  </conditionalFormatting>
  <conditionalFormatting sqref="U6">
    <cfRule type="cellIs" dxfId="832" priority="4" operator="lessThan">
      <formula>0</formula>
    </cfRule>
  </conditionalFormatting>
  <conditionalFormatting sqref="U6">
    <cfRule type="cellIs" dxfId="831" priority="3" operator="lessThan">
      <formula>0</formula>
    </cfRule>
  </conditionalFormatting>
  <conditionalFormatting sqref="V6">
    <cfRule type="cellIs" dxfId="830" priority="2" operator="lessThan">
      <formula>0</formula>
    </cfRule>
  </conditionalFormatting>
  <conditionalFormatting sqref="V6">
    <cfRule type="cellIs" dxfId="82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65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8" priority="43" operator="equal">
      <formula>212030016606640</formula>
    </cfRule>
  </conditionalFormatting>
  <conditionalFormatting sqref="D29 E4:E6 E28:K29">
    <cfRule type="cellIs" dxfId="827" priority="41" operator="equal">
      <formula>$E$4</formula>
    </cfRule>
    <cfRule type="cellIs" dxfId="826" priority="42" operator="equal">
      <formula>2120</formula>
    </cfRule>
  </conditionalFormatting>
  <conditionalFormatting sqref="D29:E29 F4:F6 F28:F29">
    <cfRule type="cellIs" dxfId="825" priority="39" operator="equal">
      <formula>$F$4</formula>
    </cfRule>
    <cfRule type="cellIs" dxfId="824" priority="40" operator="equal">
      <formula>300</formula>
    </cfRule>
  </conditionalFormatting>
  <conditionalFormatting sqref="G4:G6 G28:G29">
    <cfRule type="cellIs" dxfId="823" priority="37" operator="equal">
      <formula>$G$4</formula>
    </cfRule>
    <cfRule type="cellIs" dxfId="822" priority="38" operator="equal">
      <formula>1660</formula>
    </cfRule>
  </conditionalFormatting>
  <conditionalFormatting sqref="H4:H6 H28:H29">
    <cfRule type="cellIs" dxfId="821" priority="35" operator="equal">
      <formula>$H$4</formula>
    </cfRule>
    <cfRule type="cellIs" dxfId="820" priority="36" operator="equal">
      <formula>6640</formula>
    </cfRule>
  </conditionalFormatting>
  <conditionalFormatting sqref="T6:T28">
    <cfRule type="cellIs" dxfId="819" priority="34" operator="lessThan">
      <formula>0</formula>
    </cfRule>
  </conditionalFormatting>
  <conditionalFormatting sqref="T7:T27">
    <cfRule type="cellIs" dxfId="818" priority="31" operator="lessThan">
      <formula>0</formula>
    </cfRule>
    <cfRule type="cellIs" dxfId="817" priority="32" operator="lessThan">
      <formula>0</formula>
    </cfRule>
    <cfRule type="cellIs" dxfId="816" priority="33" operator="lessThan">
      <formula>0</formula>
    </cfRule>
  </conditionalFormatting>
  <conditionalFormatting sqref="E4:E6 E28:K28">
    <cfRule type="cellIs" dxfId="815" priority="30" operator="equal">
      <formula>$E$4</formula>
    </cfRule>
  </conditionalFormatting>
  <conditionalFormatting sqref="D28:D29 D6 D4:M4">
    <cfRule type="cellIs" dxfId="814" priority="29" operator="equal">
      <formula>$D$4</formula>
    </cfRule>
  </conditionalFormatting>
  <conditionalFormatting sqref="I4:I6 I28:I29">
    <cfRule type="cellIs" dxfId="813" priority="28" operator="equal">
      <formula>$I$4</formula>
    </cfRule>
  </conditionalFormatting>
  <conditionalFormatting sqref="J4:J6 J28:J29">
    <cfRule type="cellIs" dxfId="812" priority="27" operator="equal">
      <formula>$J$4</formula>
    </cfRule>
  </conditionalFormatting>
  <conditionalFormatting sqref="K4:K6 K28:K29">
    <cfRule type="cellIs" dxfId="811" priority="26" operator="equal">
      <formula>$K$4</formula>
    </cfRule>
  </conditionalFormatting>
  <conditionalFormatting sqref="M4:M6">
    <cfRule type="cellIs" dxfId="810" priority="25" operator="equal">
      <formula>$L$4</formula>
    </cfRule>
  </conditionalFormatting>
  <conditionalFormatting sqref="T7:T28">
    <cfRule type="cellIs" dxfId="809" priority="22" operator="lessThan">
      <formula>0</formula>
    </cfRule>
    <cfRule type="cellIs" dxfId="808" priority="23" operator="lessThan">
      <formula>0</formula>
    </cfRule>
    <cfRule type="cellIs" dxfId="807" priority="24" operator="lessThan">
      <formula>0</formula>
    </cfRule>
  </conditionalFormatting>
  <conditionalFormatting sqref="D5:K5">
    <cfRule type="cellIs" dxfId="806" priority="21" operator="greaterThan">
      <formula>0</formula>
    </cfRule>
  </conditionalFormatting>
  <conditionalFormatting sqref="T6:T28">
    <cfRule type="cellIs" dxfId="805" priority="20" operator="lessThan">
      <formula>0</formula>
    </cfRule>
  </conditionalFormatting>
  <conditionalFormatting sqref="T7:T27">
    <cfRule type="cellIs" dxfId="804" priority="17" operator="lessThan">
      <formula>0</formula>
    </cfRule>
    <cfRule type="cellIs" dxfId="803" priority="18" operator="lessThan">
      <formula>0</formula>
    </cfRule>
    <cfRule type="cellIs" dxfId="802" priority="19" operator="lessThan">
      <formula>0</formula>
    </cfRule>
  </conditionalFormatting>
  <conditionalFormatting sqref="T7:T28">
    <cfRule type="cellIs" dxfId="801" priority="14" operator="lessThan">
      <formula>0</formula>
    </cfRule>
    <cfRule type="cellIs" dxfId="800" priority="15" operator="lessThan">
      <formula>0</formula>
    </cfRule>
    <cfRule type="cellIs" dxfId="799" priority="16" operator="lessThan">
      <formula>0</formula>
    </cfRule>
  </conditionalFormatting>
  <conditionalFormatting sqref="D5:K5">
    <cfRule type="cellIs" dxfId="798" priority="13" operator="greaterThan">
      <formula>0</formula>
    </cfRule>
  </conditionalFormatting>
  <conditionalFormatting sqref="L4 L6 L28:L29">
    <cfRule type="cellIs" dxfId="797" priority="12" operator="equal">
      <formula>$L$4</formula>
    </cfRule>
  </conditionalFormatting>
  <conditionalFormatting sqref="D7:S7">
    <cfRule type="cellIs" dxfId="796" priority="11" operator="greaterThan">
      <formula>0</formula>
    </cfRule>
  </conditionalFormatting>
  <conditionalFormatting sqref="D9:S9">
    <cfRule type="cellIs" dxfId="795" priority="10" operator="greaterThan">
      <formula>0</formula>
    </cfRule>
  </conditionalFormatting>
  <conditionalFormatting sqref="D11:S11">
    <cfRule type="cellIs" dxfId="794" priority="9" operator="greaterThan">
      <formula>0</formula>
    </cfRule>
  </conditionalFormatting>
  <conditionalFormatting sqref="D13:S13">
    <cfRule type="cellIs" dxfId="793" priority="8" operator="greaterThan">
      <formula>0</formula>
    </cfRule>
  </conditionalFormatting>
  <conditionalFormatting sqref="D15:S15">
    <cfRule type="cellIs" dxfId="792" priority="7" operator="greaterThan">
      <formula>0</formula>
    </cfRule>
  </conditionalFormatting>
  <conditionalFormatting sqref="D17:S17">
    <cfRule type="cellIs" dxfId="791" priority="6" operator="greaterThan">
      <formula>0</formula>
    </cfRule>
  </conditionalFormatting>
  <conditionalFormatting sqref="D19:S19">
    <cfRule type="cellIs" dxfId="790" priority="5" operator="greaterThan">
      <formula>0</formula>
    </cfRule>
  </conditionalFormatting>
  <conditionalFormatting sqref="D21:S21">
    <cfRule type="cellIs" dxfId="789" priority="4" operator="greaterThan">
      <formula>0</formula>
    </cfRule>
  </conditionalFormatting>
  <conditionalFormatting sqref="D23:S23">
    <cfRule type="cellIs" dxfId="788" priority="3" operator="greaterThan">
      <formula>0</formula>
    </cfRule>
  </conditionalFormatting>
  <conditionalFormatting sqref="D25:S25">
    <cfRule type="cellIs" dxfId="787" priority="2" operator="greaterThan">
      <formula>0</formula>
    </cfRule>
  </conditionalFormatting>
  <conditionalFormatting sqref="D27:S27">
    <cfRule type="cellIs" dxfId="786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1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1" ht="18.75" x14ac:dyDescent="0.25">
      <c r="A3" s="110" t="s">
        <v>66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1" x14ac:dyDescent="0.25">
      <c r="A4" s="114" t="s">
        <v>1</v>
      </c>
      <c r="B4" s="114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1" x14ac:dyDescent="0.25">
      <c r="A5" s="114" t="s">
        <v>2</v>
      </c>
      <c r="B5" s="114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5" priority="43" operator="equal">
      <formula>212030016606640</formula>
    </cfRule>
  </conditionalFormatting>
  <conditionalFormatting sqref="D29 E4:E6 E28:K29">
    <cfRule type="cellIs" dxfId="784" priority="41" operator="equal">
      <formula>$E$4</formula>
    </cfRule>
    <cfRule type="cellIs" dxfId="783" priority="42" operator="equal">
      <formula>2120</formula>
    </cfRule>
  </conditionalFormatting>
  <conditionalFormatting sqref="D29:E29 F4:F6 F28:F29">
    <cfRule type="cellIs" dxfId="782" priority="39" operator="equal">
      <formula>$F$4</formula>
    </cfRule>
    <cfRule type="cellIs" dxfId="781" priority="40" operator="equal">
      <formula>300</formula>
    </cfRule>
  </conditionalFormatting>
  <conditionalFormatting sqref="G4:G6 G28:G29">
    <cfRule type="cellIs" dxfId="780" priority="37" operator="equal">
      <formula>$G$4</formula>
    </cfRule>
    <cfRule type="cellIs" dxfId="779" priority="38" operator="equal">
      <formula>1660</formula>
    </cfRule>
  </conditionalFormatting>
  <conditionalFormatting sqref="H4:H6 H28:H29">
    <cfRule type="cellIs" dxfId="778" priority="35" operator="equal">
      <formula>$H$4</formula>
    </cfRule>
    <cfRule type="cellIs" dxfId="777" priority="36" operator="equal">
      <formula>6640</formula>
    </cfRule>
  </conditionalFormatting>
  <conditionalFormatting sqref="T6:T28">
    <cfRule type="cellIs" dxfId="776" priority="34" operator="lessThan">
      <formula>0</formula>
    </cfRule>
  </conditionalFormatting>
  <conditionalFormatting sqref="T7:T27">
    <cfRule type="cellIs" dxfId="775" priority="31" operator="lessThan">
      <formula>0</formula>
    </cfRule>
    <cfRule type="cellIs" dxfId="774" priority="32" operator="lessThan">
      <formula>0</formula>
    </cfRule>
    <cfRule type="cellIs" dxfId="773" priority="33" operator="lessThan">
      <formula>0</formula>
    </cfRule>
  </conditionalFormatting>
  <conditionalFormatting sqref="E4:E6 E28:K28">
    <cfRule type="cellIs" dxfId="772" priority="30" operator="equal">
      <formula>$E$4</formula>
    </cfRule>
  </conditionalFormatting>
  <conditionalFormatting sqref="D28:D29 D6 D4:M4">
    <cfRule type="cellIs" dxfId="771" priority="29" operator="equal">
      <formula>$D$4</formula>
    </cfRule>
  </conditionalFormatting>
  <conditionalFormatting sqref="I4:I6 I28:I29">
    <cfRule type="cellIs" dxfId="770" priority="28" operator="equal">
      <formula>$I$4</formula>
    </cfRule>
  </conditionalFormatting>
  <conditionalFormatting sqref="J4:J6 J28:J29">
    <cfRule type="cellIs" dxfId="769" priority="27" operator="equal">
      <formula>$J$4</formula>
    </cfRule>
  </conditionalFormatting>
  <conditionalFormatting sqref="K4:K6 K28:K29">
    <cfRule type="cellIs" dxfId="768" priority="26" operator="equal">
      <formula>$K$4</formula>
    </cfRule>
  </conditionalFormatting>
  <conditionalFormatting sqref="M4:M6">
    <cfRule type="cellIs" dxfId="767" priority="25" operator="equal">
      <formula>$L$4</formula>
    </cfRule>
  </conditionalFormatting>
  <conditionalFormatting sqref="T7:T28">
    <cfRule type="cellIs" dxfId="766" priority="22" operator="lessThan">
      <formula>0</formula>
    </cfRule>
    <cfRule type="cellIs" dxfId="765" priority="23" operator="lessThan">
      <formula>0</formula>
    </cfRule>
    <cfRule type="cellIs" dxfId="764" priority="24" operator="lessThan">
      <formula>0</formula>
    </cfRule>
  </conditionalFormatting>
  <conditionalFormatting sqref="D5:K5">
    <cfRule type="cellIs" dxfId="763" priority="21" operator="greaterThan">
      <formula>0</formula>
    </cfRule>
  </conditionalFormatting>
  <conditionalFormatting sqref="T6:T28">
    <cfRule type="cellIs" dxfId="762" priority="20" operator="lessThan">
      <formula>0</formula>
    </cfRule>
  </conditionalFormatting>
  <conditionalFormatting sqref="T7:T27">
    <cfRule type="cellIs" dxfId="761" priority="17" operator="lessThan">
      <formula>0</formula>
    </cfRule>
    <cfRule type="cellIs" dxfId="760" priority="18" operator="lessThan">
      <formula>0</formula>
    </cfRule>
    <cfRule type="cellIs" dxfId="759" priority="19" operator="lessThan">
      <formula>0</formula>
    </cfRule>
  </conditionalFormatting>
  <conditionalFormatting sqref="T7:T28">
    <cfRule type="cellIs" dxfId="758" priority="14" operator="lessThan">
      <formula>0</formula>
    </cfRule>
    <cfRule type="cellIs" dxfId="757" priority="15" operator="lessThan">
      <formula>0</formula>
    </cfRule>
    <cfRule type="cellIs" dxfId="756" priority="16" operator="lessThan">
      <formula>0</formula>
    </cfRule>
  </conditionalFormatting>
  <conditionalFormatting sqref="D5:K5">
    <cfRule type="cellIs" dxfId="755" priority="13" operator="greaterThan">
      <formula>0</formula>
    </cfRule>
  </conditionalFormatting>
  <conditionalFormatting sqref="L4 L6 L28:L29">
    <cfRule type="cellIs" dxfId="754" priority="12" operator="equal">
      <formula>$L$4</formula>
    </cfRule>
  </conditionalFormatting>
  <conditionalFormatting sqref="D7:S7">
    <cfRule type="cellIs" dxfId="753" priority="11" operator="greaterThan">
      <formula>0</formula>
    </cfRule>
  </conditionalFormatting>
  <conditionalFormatting sqref="D9:S9">
    <cfRule type="cellIs" dxfId="752" priority="10" operator="greaterThan">
      <formula>0</formula>
    </cfRule>
  </conditionalFormatting>
  <conditionalFormatting sqref="D11:S11">
    <cfRule type="cellIs" dxfId="751" priority="9" operator="greaterThan">
      <formula>0</formula>
    </cfRule>
  </conditionalFormatting>
  <conditionalFormatting sqref="D13:S13">
    <cfRule type="cellIs" dxfId="750" priority="8" operator="greaterThan">
      <formula>0</formula>
    </cfRule>
  </conditionalFormatting>
  <conditionalFormatting sqref="D15:S15">
    <cfRule type="cellIs" dxfId="749" priority="7" operator="greaterThan">
      <formula>0</formula>
    </cfRule>
  </conditionalFormatting>
  <conditionalFormatting sqref="D17:S17">
    <cfRule type="cellIs" dxfId="748" priority="6" operator="greaterThan">
      <formula>0</formula>
    </cfRule>
  </conditionalFormatting>
  <conditionalFormatting sqref="D19:S19">
    <cfRule type="cellIs" dxfId="747" priority="5" operator="greaterThan">
      <formula>0</formula>
    </cfRule>
  </conditionalFormatting>
  <conditionalFormatting sqref="D21:S21">
    <cfRule type="cellIs" dxfId="746" priority="4" operator="greaterThan">
      <formula>0</formula>
    </cfRule>
  </conditionalFormatting>
  <conditionalFormatting sqref="D23:S23">
    <cfRule type="cellIs" dxfId="745" priority="3" operator="greaterThan">
      <formula>0</formula>
    </cfRule>
  </conditionalFormatting>
  <conditionalFormatting sqref="D25:S25">
    <cfRule type="cellIs" dxfId="744" priority="2" operator="greaterThan">
      <formula>0</formula>
    </cfRule>
  </conditionalFormatting>
  <conditionalFormatting sqref="D27:S27">
    <cfRule type="cellIs" dxfId="743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72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7"/>
      <c r="P5" s="117"/>
      <c r="Q5" s="117"/>
      <c r="R5" s="117"/>
      <c r="S5" s="117"/>
      <c r="T5" s="117"/>
      <c r="U5" s="117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2"/>
      <c r="V7" s="73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2"/>
      <c r="V8" s="73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2"/>
      <c r="V9" s="73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2"/>
      <c r="V10" s="73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2">
        <v>27</v>
      </c>
      <c r="V11" s="73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2"/>
      <c r="V12" s="73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2"/>
      <c r="V13" s="73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2"/>
      <c r="V14" s="73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2"/>
      <c r="V15" s="73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2"/>
      <c r="V16" s="73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2">
        <v>25</v>
      </c>
      <c r="V17" s="73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2"/>
      <c r="V18" s="73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2">
        <v>18</v>
      </c>
      <c r="V19" s="73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2"/>
      <c r="V20" s="73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2"/>
      <c r="V21" s="73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2"/>
      <c r="V22" s="73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2"/>
      <c r="V23" s="73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2">
        <v>18</v>
      </c>
      <c r="V24" s="73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2"/>
      <c r="V25" s="73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2"/>
      <c r="V26" s="73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2"/>
      <c r="V27" s="74">
        <f t="shared" si="6"/>
        <v>18115.897499999999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3" t="s">
        <v>39</v>
      </c>
      <c r="B29" s="104"/>
      <c r="C29" s="105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2" priority="63" operator="equal">
      <formula>212030016606640</formula>
    </cfRule>
  </conditionalFormatting>
  <conditionalFormatting sqref="D29 E4:E6 E28:K29">
    <cfRule type="cellIs" dxfId="741" priority="61" operator="equal">
      <formula>$E$4</formula>
    </cfRule>
    <cfRule type="cellIs" dxfId="740" priority="62" operator="equal">
      <formula>2120</formula>
    </cfRule>
  </conditionalFormatting>
  <conditionalFormatting sqref="D29:E29 F4:F6 F28:F29">
    <cfRule type="cellIs" dxfId="739" priority="59" operator="equal">
      <formula>$F$4</formula>
    </cfRule>
    <cfRule type="cellIs" dxfId="738" priority="60" operator="equal">
      <formula>300</formula>
    </cfRule>
  </conditionalFormatting>
  <conditionalFormatting sqref="G4:G6 G28:G29">
    <cfRule type="cellIs" dxfId="737" priority="57" operator="equal">
      <formula>$G$4</formula>
    </cfRule>
    <cfRule type="cellIs" dxfId="736" priority="58" operator="equal">
      <formula>1660</formula>
    </cfRule>
  </conditionalFormatting>
  <conditionalFormatting sqref="H4:H6 H28:H29">
    <cfRule type="cellIs" dxfId="735" priority="55" operator="equal">
      <formula>$H$4</formula>
    </cfRule>
    <cfRule type="cellIs" dxfId="734" priority="56" operator="equal">
      <formula>6640</formula>
    </cfRule>
  </conditionalFormatting>
  <conditionalFormatting sqref="T6:T28 U28:V28">
    <cfRule type="cellIs" dxfId="733" priority="54" operator="lessThan">
      <formula>0</formula>
    </cfRule>
  </conditionalFormatting>
  <conditionalFormatting sqref="T7:T27">
    <cfRule type="cellIs" dxfId="732" priority="51" operator="lessThan">
      <formula>0</formula>
    </cfRule>
    <cfRule type="cellIs" dxfId="731" priority="52" operator="lessThan">
      <formula>0</formula>
    </cfRule>
    <cfRule type="cellIs" dxfId="730" priority="53" operator="lessThan">
      <formula>0</formula>
    </cfRule>
  </conditionalFormatting>
  <conditionalFormatting sqref="E4:E6 E28:K28">
    <cfRule type="cellIs" dxfId="729" priority="50" operator="equal">
      <formula>$E$4</formula>
    </cfRule>
  </conditionalFormatting>
  <conditionalFormatting sqref="D28:D29 D6 D4:M4">
    <cfRule type="cellIs" dxfId="728" priority="49" operator="equal">
      <formula>$D$4</formula>
    </cfRule>
  </conditionalFormatting>
  <conditionalFormatting sqref="I4:I6 I28:I29">
    <cfRule type="cellIs" dxfId="727" priority="48" operator="equal">
      <formula>$I$4</formula>
    </cfRule>
  </conditionalFormatting>
  <conditionalFormatting sqref="J4:J6 J28:J29">
    <cfRule type="cellIs" dxfId="726" priority="47" operator="equal">
      <formula>$J$4</formula>
    </cfRule>
  </conditionalFormatting>
  <conditionalFormatting sqref="K4:K6 K28:K29">
    <cfRule type="cellIs" dxfId="725" priority="46" operator="equal">
      <formula>$K$4</formula>
    </cfRule>
  </conditionalFormatting>
  <conditionalFormatting sqref="M4:M6">
    <cfRule type="cellIs" dxfId="724" priority="45" operator="equal">
      <formula>$L$4</formula>
    </cfRule>
  </conditionalFormatting>
  <conditionalFormatting sqref="T7:T28 U28:V28">
    <cfRule type="cellIs" dxfId="723" priority="42" operator="lessThan">
      <formula>0</formula>
    </cfRule>
    <cfRule type="cellIs" dxfId="722" priority="43" operator="lessThan">
      <formula>0</formula>
    </cfRule>
    <cfRule type="cellIs" dxfId="721" priority="44" operator="lessThan">
      <formula>0</formula>
    </cfRule>
  </conditionalFormatting>
  <conditionalFormatting sqref="D5:K5">
    <cfRule type="cellIs" dxfId="720" priority="41" operator="greaterThan">
      <formula>0</formula>
    </cfRule>
  </conditionalFormatting>
  <conditionalFormatting sqref="T6:T28 U28:V28">
    <cfRule type="cellIs" dxfId="719" priority="40" operator="lessThan">
      <formula>0</formula>
    </cfRule>
  </conditionalFormatting>
  <conditionalFormatting sqref="T7:T27">
    <cfRule type="cellIs" dxfId="718" priority="37" operator="lessThan">
      <formula>0</formula>
    </cfRule>
    <cfRule type="cellIs" dxfId="717" priority="38" operator="lessThan">
      <formula>0</formula>
    </cfRule>
    <cfRule type="cellIs" dxfId="716" priority="39" operator="lessThan">
      <formula>0</formula>
    </cfRule>
  </conditionalFormatting>
  <conditionalFormatting sqref="T7:T28 U28:V28">
    <cfRule type="cellIs" dxfId="715" priority="34" operator="lessThan">
      <formula>0</formula>
    </cfRule>
    <cfRule type="cellIs" dxfId="714" priority="35" operator="lessThan">
      <formula>0</formula>
    </cfRule>
    <cfRule type="cellIs" dxfId="713" priority="36" operator="lessThan">
      <formula>0</formula>
    </cfRule>
  </conditionalFormatting>
  <conditionalFormatting sqref="D5:K5">
    <cfRule type="cellIs" dxfId="712" priority="33" operator="greaterThan">
      <formula>0</formula>
    </cfRule>
  </conditionalFormatting>
  <conditionalFormatting sqref="L4 L6 L28:L29">
    <cfRule type="cellIs" dxfId="711" priority="32" operator="equal">
      <formula>$L$4</formula>
    </cfRule>
  </conditionalFormatting>
  <conditionalFormatting sqref="D7:S7">
    <cfRule type="cellIs" dxfId="710" priority="31" operator="greaterThan">
      <formula>0</formula>
    </cfRule>
  </conditionalFormatting>
  <conditionalFormatting sqref="D9:S9">
    <cfRule type="cellIs" dxfId="709" priority="30" operator="greaterThan">
      <formula>0</formula>
    </cfRule>
  </conditionalFormatting>
  <conditionalFormatting sqref="D11:S11">
    <cfRule type="cellIs" dxfId="708" priority="29" operator="greaterThan">
      <formula>0</formula>
    </cfRule>
  </conditionalFormatting>
  <conditionalFormatting sqref="D13:S13">
    <cfRule type="cellIs" dxfId="707" priority="28" operator="greaterThan">
      <formula>0</formula>
    </cfRule>
  </conditionalFormatting>
  <conditionalFormatting sqref="D15:S15">
    <cfRule type="cellIs" dxfId="706" priority="27" operator="greaterThan">
      <formula>0</formula>
    </cfRule>
  </conditionalFormatting>
  <conditionalFormatting sqref="D17:S17">
    <cfRule type="cellIs" dxfId="705" priority="26" operator="greaterThan">
      <formula>0</formula>
    </cfRule>
  </conditionalFormatting>
  <conditionalFormatting sqref="D19:S19">
    <cfRule type="cellIs" dxfId="704" priority="25" operator="greaterThan">
      <formula>0</formula>
    </cfRule>
  </conditionalFormatting>
  <conditionalFormatting sqref="D21:S21">
    <cfRule type="cellIs" dxfId="703" priority="24" operator="greaterThan">
      <formula>0</formula>
    </cfRule>
  </conditionalFormatting>
  <conditionalFormatting sqref="D23:S23">
    <cfRule type="cellIs" dxfId="702" priority="23" operator="greaterThan">
      <formula>0</formula>
    </cfRule>
  </conditionalFormatting>
  <conditionalFormatting sqref="D25:S25">
    <cfRule type="cellIs" dxfId="701" priority="22" operator="greaterThan">
      <formula>0</formula>
    </cfRule>
  </conditionalFormatting>
  <conditionalFormatting sqref="D27:S27">
    <cfRule type="cellIs" dxfId="700" priority="21" operator="greaterThan">
      <formula>0</formula>
    </cfRule>
  </conditionalFormatting>
  <conditionalFormatting sqref="U6">
    <cfRule type="cellIs" dxfId="699" priority="20" operator="lessThan">
      <formula>0</formula>
    </cfRule>
  </conditionalFormatting>
  <conditionalFormatting sqref="U6">
    <cfRule type="cellIs" dxfId="698" priority="19" operator="lessThan">
      <formula>0</formula>
    </cfRule>
  </conditionalFormatting>
  <conditionalFormatting sqref="V6">
    <cfRule type="cellIs" dxfId="697" priority="18" operator="lessThan">
      <formula>0</formula>
    </cfRule>
  </conditionalFormatting>
  <conditionalFormatting sqref="V6">
    <cfRule type="cellIs" dxfId="696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74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3" t="s">
        <v>39</v>
      </c>
      <c r="B29" s="104"/>
      <c r="C29" s="105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5" priority="43" operator="equal">
      <formula>212030016606640</formula>
    </cfRule>
  </conditionalFormatting>
  <conditionalFormatting sqref="D29 E4:E6 E28:K29">
    <cfRule type="cellIs" dxfId="694" priority="41" operator="equal">
      <formula>$E$4</formula>
    </cfRule>
    <cfRule type="cellIs" dxfId="693" priority="42" operator="equal">
      <formula>2120</formula>
    </cfRule>
  </conditionalFormatting>
  <conditionalFormatting sqref="D29:E29 F4:F6 F28:F29">
    <cfRule type="cellIs" dxfId="692" priority="39" operator="equal">
      <formula>$F$4</formula>
    </cfRule>
    <cfRule type="cellIs" dxfId="691" priority="40" operator="equal">
      <formula>300</formula>
    </cfRule>
  </conditionalFormatting>
  <conditionalFormatting sqref="G4:G6 G28:G29">
    <cfRule type="cellIs" dxfId="690" priority="37" operator="equal">
      <formula>$G$4</formula>
    </cfRule>
    <cfRule type="cellIs" dxfId="689" priority="38" operator="equal">
      <formula>1660</formula>
    </cfRule>
  </conditionalFormatting>
  <conditionalFormatting sqref="H4:H6 H28:H29">
    <cfRule type="cellIs" dxfId="688" priority="35" operator="equal">
      <formula>$H$4</formula>
    </cfRule>
    <cfRule type="cellIs" dxfId="687" priority="36" operator="equal">
      <formula>6640</formula>
    </cfRule>
  </conditionalFormatting>
  <conditionalFormatting sqref="T6:T28">
    <cfRule type="cellIs" dxfId="686" priority="34" operator="lessThan">
      <formula>0</formula>
    </cfRule>
  </conditionalFormatting>
  <conditionalFormatting sqref="T7:T27">
    <cfRule type="cellIs" dxfId="685" priority="31" operator="lessThan">
      <formula>0</formula>
    </cfRule>
    <cfRule type="cellIs" dxfId="684" priority="32" operator="lessThan">
      <formula>0</formula>
    </cfRule>
    <cfRule type="cellIs" dxfId="683" priority="33" operator="lessThan">
      <formula>0</formula>
    </cfRule>
  </conditionalFormatting>
  <conditionalFormatting sqref="E4:E6 E28:K28">
    <cfRule type="cellIs" dxfId="682" priority="30" operator="equal">
      <formula>$E$4</formula>
    </cfRule>
  </conditionalFormatting>
  <conditionalFormatting sqref="D28:D29 D6 D4:M4">
    <cfRule type="cellIs" dxfId="681" priority="29" operator="equal">
      <formula>$D$4</formula>
    </cfRule>
  </conditionalFormatting>
  <conditionalFormatting sqref="I4:I6 I28:I29">
    <cfRule type="cellIs" dxfId="680" priority="28" operator="equal">
      <formula>$I$4</formula>
    </cfRule>
  </conditionalFormatting>
  <conditionalFormatting sqref="J4:J6 J28:J29">
    <cfRule type="cellIs" dxfId="679" priority="27" operator="equal">
      <formula>$J$4</formula>
    </cfRule>
  </conditionalFormatting>
  <conditionalFormatting sqref="K4:K6 K28:K29">
    <cfRule type="cellIs" dxfId="678" priority="26" operator="equal">
      <formula>$K$4</formula>
    </cfRule>
  </conditionalFormatting>
  <conditionalFormatting sqref="M4:M6">
    <cfRule type="cellIs" dxfId="677" priority="25" operator="equal">
      <formula>$L$4</formula>
    </cfRule>
  </conditionalFormatting>
  <conditionalFormatting sqref="T7:T28">
    <cfRule type="cellIs" dxfId="676" priority="22" operator="lessThan">
      <formula>0</formula>
    </cfRule>
    <cfRule type="cellIs" dxfId="675" priority="23" operator="lessThan">
      <formula>0</formula>
    </cfRule>
    <cfRule type="cellIs" dxfId="674" priority="24" operator="lessThan">
      <formula>0</formula>
    </cfRule>
  </conditionalFormatting>
  <conditionalFormatting sqref="D5:K5">
    <cfRule type="cellIs" dxfId="673" priority="21" operator="greaterThan">
      <formula>0</formula>
    </cfRule>
  </conditionalFormatting>
  <conditionalFormatting sqref="T6:T28">
    <cfRule type="cellIs" dxfId="672" priority="20" operator="lessThan">
      <formula>0</formula>
    </cfRule>
  </conditionalFormatting>
  <conditionalFormatting sqref="T7:T27">
    <cfRule type="cellIs" dxfId="671" priority="17" operator="lessThan">
      <formula>0</formula>
    </cfRule>
    <cfRule type="cellIs" dxfId="670" priority="18" operator="lessThan">
      <formula>0</formula>
    </cfRule>
    <cfRule type="cellIs" dxfId="669" priority="19" operator="lessThan">
      <formula>0</formula>
    </cfRule>
  </conditionalFormatting>
  <conditionalFormatting sqref="T7:T28">
    <cfRule type="cellIs" dxfId="668" priority="14" operator="lessThan">
      <formula>0</formula>
    </cfRule>
    <cfRule type="cellIs" dxfId="667" priority="15" operator="lessThan">
      <formula>0</formula>
    </cfRule>
    <cfRule type="cellIs" dxfId="666" priority="16" operator="lessThan">
      <formula>0</formula>
    </cfRule>
  </conditionalFormatting>
  <conditionalFormatting sqref="D5:K5">
    <cfRule type="cellIs" dxfId="665" priority="13" operator="greaterThan">
      <formula>0</formula>
    </cfRule>
  </conditionalFormatting>
  <conditionalFormatting sqref="L4 L6 L28:L29">
    <cfRule type="cellIs" dxfId="664" priority="12" operator="equal">
      <formula>$L$4</formula>
    </cfRule>
  </conditionalFormatting>
  <conditionalFormatting sqref="D7:S7">
    <cfRule type="cellIs" dxfId="663" priority="11" operator="greaterThan">
      <formula>0</formula>
    </cfRule>
  </conditionalFormatting>
  <conditionalFormatting sqref="D9:S9">
    <cfRule type="cellIs" dxfId="662" priority="10" operator="greaterThan">
      <formula>0</formula>
    </cfRule>
  </conditionalFormatting>
  <conditionalFormatting sqref="D11:S11">
    <cfRule type="cellIs" dxfId="661" priority="9" operator="greaterThan">
      <formula>0</formula>
    </cfRule>
  </conditionalFormatting>
  <conditionalFormatting sqref="D13:S13">
    <cfRule type="cellIs" dxfId="660" priority="8" operator="greaterThan">
      <formula>0</formula>
    </cfRule>
  </conditionalFormatting>
  <conditionalFormatting sqref="D15:S15">
    <cfRule type="cellIs" dxfId="659" priority="7" operator="greaterThan">
      <formula>0</formula>
    </cfRule>
  </conditionalFormatting>
  <conditionalFormatting sqref="D17:S17">
    <cfRule type="cellIs" dxfId="658" priority="6" operator="greaterThan">
      <formula>0</formula>
    </cfRule>
  </conditionalFormatting>
  <conditionalFormatting sqref="D19:S19">
    <cfRule type="cellIs" dxfId="657" priority="5" operator="greaterThan">
      <formula>0</formula>
    </cfRule>
  </conditionalFormatting>
  <conditionalFormatting sqref="D21:S21">
    <cfRule type="cellIs" dxfId="656" priority="4" operator="greaterThan">
      <formula>0</formula>
    </cfRule>
  </conditionalFormatting>
  <conditionalFormatting sqref="D23:S23">
    <cfRule type="cellIs" dxfId="655" priority="3" operator="greaterThan">
      <formula>0</formula>
    </cfRule>
  </conditionalFormatting>
  <conditionalFormatting sqref="D25:S25">
    <cfRule type="cellIs" dxfId="654" priority="2" operator="greaterThan">
      <formula>0</formula>
    </cfRule>
  </conditionalFormatting>
  <conditionalFormatting sqref="D27:S27">
    <cfRule type="cellIs" dxfId="653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1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1" ht="18.75" x14ac:dyDescent="0.25">
      <c r="A3" s="110" t="s">
        <v>73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1" x14ac:dyDescent="0.25">
      <c r="A4" s="114" t="s">
        <v>1</v>
      </c>
      <c r="B4" s="114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1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79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0" t="s">
        <v>38</v>
      </c>
      <c r="B28" s="120"/>
      <c r="C28" s="120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0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4" t="s">
        <v>39</v>
      </c>
      <c r="B29" s="114"/>
      <c r="C29" s="114"/>
      <c r="D29" s="81">
        <f t="shared" ref="D29:L29" si="7">D4+D5-D28</f>
        <v>176952</v>
      </c>
      <c r="E29" s="81">
        <f t="shared" si="7"/>
        <v>10800</v>
      </c>
      <c r="F29" s="81">
        <f t="shared" si="7"/>
        <v>19910</v>
      </c>
      <c r="G29" s="81">
        <f t="shared" si="7"/>
        <v>210</v>
      </c>
      <c r="H29" s="81">
        <f t="shared" si="7"/>
        <v>35545</v>
      </c>
      <c r="I29" s="81">
        <f t="shared" si="7"/>
        <v>1594</v>
      </c>
      <c r="J29" s="81">
        <f t="shared" si="7"/>
        <v>530</v>
      </c>
      <c r="K29" s="81">
        <f t="shared" si="7"/>
        <v>503</v>
      </c>
      <c r="L29" s="81">
        <f t="shared" si="7"/>
        <v>50</v>
      </c>
      <c r="M29" s="119"/>
      <c r="N29" s="119"/>
      <c r="O29" s="119"/>
      <c r="P29" s="119"/>
      <c r="Q29" s="119"/>
      <c r="R29" s="119"/>
      <c r="S29" s="119"/>
      <c r="T29" s="11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2" priority="43" operator="equal">
      <formula>212030016606640</formula>
    </cfRule>
  </conditionalFormatting>
  <conditionalFormatting sqref="D29 E4:E6 E28:K29">
    <cfRule type="cellIs" dxfId="651" priority="41" operator="equal">
      <formula>$E$4</formula>
    </cfRule>
    <cfRule type="cellIs" dxfId="650" priority="42" operator="equal">
      <formula>2120</formula>
    </cfRule>
  </conditionalFormatting>
  <conditionalFormatting sqref="D29:E29 F4:F6 F28:F29">
    <cfRule type="cellIs" dxfId="649" priority="39" operator="equal">
      <formula>$F$4</formula>
    </cfRule>
    <cfRule type="cellIs" dxfId="648" priority="40" operator="equal">
      <formula>300</formula>
    </cfRule>
  </conditionalFormatting>
  <conditionalFormatting sqref="G4:G6 G28:G29">
    <cfRule type="cellIs" dxfId="647" priority="37" operator="equal">
      <formula>$G$4</formula>
    </cfRule>
    <cfRule type="cellIs" dxfId="646" priority="38" operator="equal">
      <formula>1660</formula>
    </cfRule>
  </conditionalFormatting>
  <conditionalFormatting sqref="H4:H6 H28:H29">
    <cfRule type="cellIs" dxfId="645" priority="35" operator="equal">
      <formula>$H$4</formula>
    </cfRule>
    <cfRule type="cellIs" dxfId="644" priority="36" operator="equal">
      <formula>6640</formula>
    </cfRule>
  </conditionalFormatting>
  <conditionalFormatting sqref="T6:T28">
    <cfRule type="cellIs" dxfId="643" priority="34" operator="lessThan">
      <formula>0</formula>
    </cfRule>
  </conditionalFormatting>
  <conditionalFormatting sqref="T7:T27">
    <cfRule type="cellIs" dxfId="642" priority="31" operator="lessThan">
      <formula>0</formula>
    </cfRule>
    <cfRule type="cellIs" dxfId="641" priority="32" operator="lessThan">
      <formula>0</formula>
    </cfRule>
    <cfRule type="cellIs" dxfId="640" priority="33" operator="lessThan">
      <formula>0</formula>
    </cfRule>
  </conditionalFormatting>
  <conditionalFormatting sqref="E4:E6 E28:K28">
    <cfRule type="cellIs" dxfId="639" priority="30" operator="equal">
      <formula>$E$4</formula>
    </cfRule>
  </conditionalFormatting>
  <conditionalFormatting sqref="D28:D29 D6 D4:M4">
    <cfRule type="cellIs" dxfId="638" priority="29" operator="equal">
      <formula>$D$4</formula>
    </cfRule>
  </conditionalFormatting>
  <conditionalFormatting sqref="I4:I6 I28:I29">
    <cfRule type="cellIs" dxfId="637" priority="28" operator="equal">
      <formula>$I$4</formula>
    </cfRule>
  </conditionalFormatting>
  <conditionalFormatting sqref="J4:J6 J28:J29">
    <cfRule type="cellIs" dxfId="636" priority="27" operator="equal">
      <formula>$J$4</formula>
    </cfRule>
  </conditionalFormatting>
  <conditionalFormatting sqref="K4:K6 K28:K29">
    <cfRule type="cellIs" dxfId="635" priority="26" operator="equal">
      <formula>$K$4</formula>
    </cfRule>
  </conditionalFormatting>
  <conditionalFormatting sqref="M4:M6">
    <cfRule type="cellIs" dxfId="634" priority="25" operator="equal">
      <formula>$L$4</formula>
    </cfRule>
  </conditionalFormatting>
  <conditionalFormatting sqref="T7:T28">
    <cfRule type="cellIs" dxfId="633" priority="22" operator="lessThan">
      <formula>0</formula>
    </cfRule>
    <cfRule type="cellIs" dxfId="632" priority="23" operator="lessThan">
      <formula>0</formula>
    </cfRule>
    <cfRule type="cellIs" dxfId="631" priority="24" operator="lessThan">
      <formula>0</formula>
    </cfRule>
  </conditionalFormatting>
  <conditionalFormatting sqref="D5:K5">
    <cfRule type="cellIs" dxfId="630" priority="21" operator="greaterThan">
      <formula>0</formula>
    </cfRule>
  </conditionalFormatting>
  <conditionalFormatting sqref="T7:T27">
    <cfRule type="cellIs" dxfId="629" priority="17" operator="lessThan">
      <formula>0</formula>
    </cfRule>
    <cfRule type="cellIs" dxfId="628" priority="18" operator="lessThan">
      <formula>0</formula>
    </cfRule>
    <cfRule type="cellIs" dxfId="627" priority="19" operator="lessThan">
      <formula>0</formula>
    </cfRule>
  </conditionalFormatting>
  <conditionalFormatting sqref="D5:K5">
    <cfRule type="cellIs" dxfId="626" priority="13" operator="greaterThan">
      <formula>0</formula>
    </cfRule>
  </conditionalFormatting>
  <conditionalFormatting sqref="L4 L6 L28:L29">
    <cfRule type="cellIs" dxfId="625" priority="12" operator="equal">
      <formula>$L$4</formula>
    </cfRule>
  </conditionalFormatting>
  <conditionalFormatting sqref="D7:S7">
    <cfRule type="cellIs" dxfId="624" priority="11" operator="greaterThan">
      <formula>0</formula>
    </cfRule>
  </conditionalFormatting>
  <conditionalFormatting sqref="D9:S9">
    <cfRule type="cellIs" dxfId="623" priority="10" operator="greaterThan">
      <formula>0</formula>
    </cfRule>
  </conditionalFormatting>
  <conditionalFormatting sqref="D11:S11">
    <cfRule type="cellIs" dxfId="622" priority="9" operator="greaterThan">
      <formula>0</formula>
    </cfRule>
  </conditionalFormatting>
  <conditionalFormatting sqref="D13:S13">
    <cfRule type="cellIs" dxfId="621" priority="8" operator="greaterThan">
      <formula>0</formula>
    </cfRule>
  </conditionalFormatting>
  <conditionalFormatting sqref="D15:S15">
    <cfRule type="cellIs" dxfId="620" priority="7" operator="greaterThan">
      <formula>0</formula>
    </cfRule>
  </conditionalFormatting>
  <conditionalFormatting sqref="D17:S17">
    <cfRule type="cellIs" dxfId="619" priority="6" operator="greaterThan">
      <formula>0</formula>
    </cfRule>
  </conditionalFormatting>
  <conditionalFormatting sqref="D19:S19">
    <cfRule type="cellIs" dxfId="618" priority="5" operator="greaterThan">
      <formula>0</formula>
    </cfRule>
  </conditionalFormatting>
  <conditionalFormatting sqref="D21:S21">
    <cfRule type="cellIs" dxfId="617" priority="4" operator="greaterThan">
      <formula>0</formula>
    </cfRule>
  </conditionalFormatting>
  <conditionalFormatting sqref="D23:S23">
    <cfRule type="cellIs" dxfId="616" priority="3" operator="greaterThan">
      <formula>0</formula>
    </cfRule>
  </conditionalFormatting>
  <conditionalFormatting sqref="D25:S25">
    <cfRule type="cellIs" dxfId="615" priority="2" operator="greaterThan">
      <formula>0</formula>
    </cfRule>
  </conditionalFormatting>
  <conditionalFormatting sqref="D27:S27">
    <cfRule type="cellIs" dxfId="61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4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4" ht="18.75" x14ac:dyDescent="0.25">
      <c r="A3" s="110" t="s">
        <v>77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21"/>
      <c r="O3" s="121"/>
      <c r="P3" s="121"/>
      <c r="Q3" s="121"/>
      <c r="R3" s="121"/>
      <c r="S3" s="121"/>
      <c r="T3" s="121"/>
    </row>
    <row r="4" spans="1:24" x14ac:dyDescent="0.25">
      <c r="A4" s="114" t="s">
        <v>1</v>
      </c>
      <c r="B4" s="114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5"/>
      <c r="O4" s="115"/>
      <c r="P4" s="115"/>
      <c r="Q4" s="115"/>
      <c r="R4" s="115"/>
      <c r="S4" s="115"/>
      <c r="T4" s="115"/>
      <c r="U4" s="115"/>
      <c r="V4" s="115"/>
    </row>
    <row r="5" spans="1:24" x14ac:dyDescent="0.25">
      <c r="A5" s="114" t="s">
        <v>2</v>
      </c>
      <c r="B5" s="114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  <c r="U5" s="115"/>
      <c r="V5" s="115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6" t="s">
        <v>16</v>
      </c>
      <c r="O6" s="77" t="s">
        <v>17</v>
      </c>
      <c r="P6" s="76" t="s">
        <v>18</v>
      </c>
      <c r="Q6" s="76" t="s">
        <v>19</v>
      </c>
      <c r="R6" s="76" t="s">
        <v>20</v>
      </c>
      <c r="S6" s="77" t="s">
        <v>21</v>
      </c>
      <c r="T6" s="78" t="s">
        <v>22</v>
      </c>
      <c r="U6" s="78" t="s">
        <v>75</v>
      </c>
      <c r="V6" s="78" t="s">
        <v>76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2">
        <v>63</v>
      </c>
      <c r="V7" s="75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2">
        <v>18</v>
      </c>
      <c r="V8" s="75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2">
        <v>189</v>
      </c>
      <c r="V9" s="75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2">
        <v>36</v>
      </c>
      <c r="V10" s="75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2">
        <v>36</v>
      </c>
      <c r="V11" s="75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2"/>
      <c r="V12" s="75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2"/>
      <c r="V13" s="75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2">
        <v>216</v>
      </c>
      <c r="V14" s="75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2">
        <v>153</v>
      </c>
      <c r="V15" s="75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2">
        <v>216</v>
      </c>
      <c r="V16" s="75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2">
        <v>45</v>
      </c>
      <c r="V17" s="75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2"/>
      <c r="V18" s="75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2"/>
      <c r="V19" s="75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2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2"/>
      <c r="V20" s="75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2">
        <v>18</v>
      </c>
      <c r="V21" s="75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2">
        <v>180</v>
      </c>
      <c r="V22" s="75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2"/>
      <c r="V23" s="75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2">
        <v>378</v>
      </c>
      <c r="V24" s="75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2">
        <v>90</v>
      </c>
      <c r="V25" s="75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2"/>
      <c r="V26" s="75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2">
        <v>45</v>
      </c>
      <c r="V27" s="75">
        <f t="shared" si="6"/>
        <v>8273.9325000000008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3" t="s">
        <v>39</v>
      </c>
      <c r="B29" s="104"/>
      <c r="C29" s="105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1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3" priority="47" operator="equal">
      <formula>212030016606640</formula>
    </cfRule>
  </conditionalFormatting>
  <conditionalFormatting sqref="D29 E4:E6 E28:K29">
    <cfRule type="cellIs" dxfId="612" priority="45" operator="equal">
      <formula>$E$4</formula>
    </cfRule>
    <cfRule type="cellIs" dxfId="611" priority="46" operator="equal">
      <formula>2120</formula>
    </cfRule>
  </conditionalFormatting>
  <conditionalFormatting sqref="D29:E29 F4:F6 F28:F29">
    <cfRule type="cellIs" dxfId="610" priority="43" operator="equal">
      <formula>$F$4</formula>
    </cfRule>
    <cfRule type="cellIs" dxfId="609" priority="44" operator="equal">
      <formula>300</formula>
    </cfRule>
  </conditionalFormatting>
  <conditionalFormatting sqref="G4:G6 G28:G29">
    <cfRule type="cellIs" dxfId="608" priority="41" operator="equal">
      <formula>$G$4</formula>
    </cfRule>
    <cfRule type="cellIs" dxfId="607" priority="42" operator="equal">
      <formula>1660</formula>
    </cfRule>
  </conditionalFormatting>
  <conditionalFormatting sqref="H4:H6 H28:H29">
    <cfRule type="cellIs" dxfId="606" priority="39" operator="equal">
      <formula>$H$4</formula>
    </cfRule>
    <cfRule type="cellIs" dxfId="605" priority="40" operator="equal">
      <formula>6640</formula>
    </cfRule>
  </conditionalFormatting>
  <conditionalFormatting sqref="T6:T28 U28:V28">
    <cfRule type="cellIs" dxfId="604" priority="38" operator="lessThan">
      <formula>0</formula>
    </cfRule>
  </conditionalFormatting>
  <conditionalFormatting sqref="T7:T27">
    <cfRule type="cellIs" dxfId="603" priority="35" operator="lessThan">
      <formula>0</formula>
    </cfRule>
    <cfRule type="cellIs" dxfId="602" priority="36" operator="lessThan">
      <formula>0</formula>
    </cfRule>
    <cfRule type="cellIs" dxfId="601" priority="37" operator="lessThan">
      <formula>0</formula>
    </cfRule>
  </conditionalFormatting>
  <conditionalFormatting sqref="E4:E6 E28:K28">
    <cfRule type="cellIs" dxfId="600" priority="34" operator="equal">
      <formula>$E$4</formula>
    </cfRule>
  </conditionalFormatting>
  <conditionalFormatting sqref="D28:D29 D6 D4:M4">
    <cfRule type="cellIs" dxfId="599" priority="33" operator="equal">
      <formula>$D$4</formula>
    </cfRule>
  </conditionalFormatting>
  <conditionalFormatting sqref="I4:I6 I28:I29">
    <cfRule type="cellIs" dxfId="598" priority="32" operator="equal">
      <formula>$I$4</formula>
    </cfRule>
  </conditionalFormatting>
  <conditionalFormatting sqref="J4:J6 J28:J29">
    <cfRule type="cellIs" dxfId="597" priority="31" operator="equal">
      <formula>$J$4</formula>
    </cfRule>
  </conditionalFormatting>
  <conditionalFormatting sqref="K4:K6 K28:K29">
    <cfRule type="cellIs" dxfId="596" priority="30" operator="equal">
      <formula>$K$4</formula>
    </cfRule>
  </conditionalFormatting>
  <conditionalFormatting sqref="M4:M6">
    <cfRule type="cellIs" dxfId="595" priority="29" operator="equal">
      <formula>$L$4</formula>
    </cfRule>
  </conditionalFormatting>
  <conditionalFormatting sqref="T7:T28 U28:V28">
    <cfRule type="cellIs" dxfId="594" priority="26" operator="lessThan">
      <formula>0</formula>
    </cfRule>
    <cfRule type="cellIs" dxfId="593" priority="27" operator="lessThan">
      <formula>0</formula>
    </cfRule>
    <cfRule type="cellIs" dxfId="592" priority="28" operator="lessThan">
      <formula>0</formula>
    </cfRule>
  </conditionalFormatting>
  <conditionalFormatting sqref="D5:K5">
    <cfRule type="cellIs" dxfId="591" priority="25" operator="greaterThan">
      <formula>0</formula>
    </cfRule>
  </conditionalFormatting>
  <conditionalFormatting sqref="T6:T28 U28:V28">
    <cfRule type="cellIs" dxfId="590" priority="24" operator="lessThan">
      <formula>0</formula>
    </cfRule>
  </conditionalFormatting>
  <conditionalFormatting sqref="T7:T27">
    <cfRule type="cellIs" dxfId="589" priority="21" operator="lessThan">
      <formula>0</formula>
    </cfRule>
    <cfRule type="cellIs" dxfId="588" priority="22" operator="lessThan">
      <formula>0</formula>
    </cfRule>
    <cfRule type="cellIs" dxfId="587" priority="23" operator="lessThan">
      <formula>0</formula>
    </cfRule>
  </conditionalFormatting>
  <conditionalFormatting sqref="T7:T28 U28:V28">
    <cfRule type="cellIs" dxfId="586" priority="18" operator="lessThan">
      <formula>0</formula>
    </cfRule>
    <cfRule type="cellIs" dxfId="585" priority="19" operator="lessThan">
      <formula>0</formula>
    </cfRule>
    <cfRule type="cellIs" dxfId="584" priority="20" operator="lessThan">
      <formula>0</formula>
    </cfRule>
  </conditionalFormatting>
  <conditionalFormatting sqref="D5:K5">
    <cfRule type="cellIs" dxfId="583" priority="17" operator="greaterThan">
      <formula>0</formula>
    </cfRule>
  </conditionalFormatting>
  <conditionalFormatting sqref="L4 L6 L28:L29">
    <cfRule type="cellIs" dxfId="582" priority="16" operator="equal">
      <formula>$L$4</formula>
    </cfRule>
  </conditionalFormatting>
  <conditionalFormatting sqref="D7:S7">
    <cfRule type="cellIs" dxfId="581" priority="15" operator="greaterThan">
      <formula>0</formula>
    </cfRule>
  </conditionalFormatting>
  <conditionalFormatting sqref="D9:S9">
    <cfRule type="cellIs" dxfId="580" priority="14" operator="greaterThan">
      <formula>0</formula>
    </cfRule>
  </conditionalFormatting>
  <conditionalFormatting sqref="D11:S11">
    <cfRule type="cellIs" dxfId="579" priority="13" operator="greaterThan">
      <formula>0</formula>
    </cfRule>
  </conditionalFormatting>
  <conditionalFormatting sqref="D13:S13">
    <cfRule type="cellIs" dxfId="578" priority="12" operator="greaterThan">
      <formula>0</formula>
    </cfRule>
  </conditionalFormatting>
  <conditionalFormatting sqref="D15:S15">
    <cfRule type="cellIs" dxfId="577" priority="11" operator="greaterThan">
      <formula>0</formula>
    </cfRule>
  </conditionalFormatting>
  <conditionalFormatting sqref="D17:S17">
    <cfRule type="cellIs" dxfId="576" priority="10" operator="greaterThan">
      <formula>0</formula>
    </cfRule>
  </conditionalFormatting>
  <conditionalFormatting sqref="D19:S19">
    <cfRule type="cellIs" dxfId="575" priority="9" operator="greaterThan">
      <formula>0</formula>
    </cfRule>
  </conditionalFormatting>
  <conditionalFormatting sqref="D21:S21">
    <cfRule type="cellIs" dxfId="574" priority="8" operator="greaterThan">
      <formula>0</formula>
    </cfRule>
  </conditionalFormatting>
  <conditionalFormatting sqref="D23:S23">
    <cfRule type="cellIs" dxfId="573" priority="7" operator="greaterThan">
      <formula>0</formula>
    </cfRule>
  </conditionalFormatting>
  <conditionalFormatting sqref="D25:S25">
    <cfRule type="cellIs" dxfId="572" priority="6" operator="greaterThan">
      <formula>0</formula>
    </cfRule>
  </conditionalFormatting>
  <conditionalFormatting sqref="D27:S27">
    <cfRule type="cellIs" dxfId="571" priority="5" operator="greaterThan">
      <formula>0</formula>
    </cfRule>
  </conditionalFormatting>
  <conditionalFormatting sqref="U6">
    <cfRule type="cellIs" dxfId="570" priority="4" operator="lessThan">
      <formula>0</formula>
    </cfRule>
  </conditionalFormatting>
  <conditionalFormatting sqref="U6">
    <cfRule type="cellIs" dxfId="569" priority="3" operator="lessThan">
      <formula>0</formula>
    </cfRule>
  </conditionalFormatting>
  <conditionalFormatting sqref="V6">
    <cfRule type="cellIs" dxfId="568" priority="2" operator="lessThan">
      <formula>0</formula>
    </cfRule>
  </conditionalFormatting>
  <conditionalFormatting sqref="V6">
    <cfRule type="cellIs" dxfId="567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48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2" x14ac:dyDescent="0.25">
      <c r="A5" s="114" t="s">
        <v>2</v>
      </c>
      <c r="B5" s="11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2" priority="43" operator="equal">
      <formula>212030016606640</formula>
    </cfRule>
  </conditionalFormatting>
  <conditionalFormatting sqref="D29 E4:E6 E28:K29">
    <cfRule type="cellIs" dxfId="1351" priority="41" operator="equal">
      <formula>$E$4</formula>
    </cfRule>
    <cfRule type="cellIs" dxfId="1350" priority="42" operator="equal">
      <formula>2120</formula>
    </cfRule>
  </conditionalFormatting>
  <conditionalFormatting sqref="D29:E29 F4:F6 F28:F29">
    <cfRule type="cellIs" dxfId="1349" priority="39" operator="equal">
      <formula>$F$4</formula>
    </cfRule>
    <cfRule type="cellIs" dxfId="1348" priority="40" operator="equal">
      <formula>300</formula>
    </cfRule>
  </conditionalFormatting>
  <conditionalFormatting sqref="G4:G6 G28:G29">
    <cfRule type="cellIs" dxfId="1347" priority="37" operator="equal">
      <formula>$G$4</formula>
    </cfRule>
    <cfRule type="cellIs" dxfId="1346" priority="38" operator="equal">
      <formula>1660</formula>
    </cfRule>
  </conditionalFormatting>
  <conditionalFormatting sqref="H4:H6 H28:H29">
    <cfRule type="cellIs" dxfId="1345" priority="35" operator="equal">
      <formula>$H$4</formula>
    </cfRule>
    <cfRule type="cellIs" dxfId="1344" priority="36" operator="equal">
      <formula>6640</formula>
    </cfRule>
  </conditionalFormatting>
  <conditionalFormatting sqref="T6:T28">
    <cfRule type="cellIs" dxfId="1343" priority="34" operator="lessThan">
      <formula>0</formula>
    </cfRule>
  </conditionalFormatting>
  <conditionalFormatting sqref="T7:T27">
    <cfRule type="cellIs" dxfId="1342" priority="31" operator="lessThan">
      <formula>0</formula>
    </cfRule>
    <cfRule type="cellIs" dxfId="1341" priority="32" operator="lessThan">
      <formula>0</formula>
    </cfRule>
    <cfRule type="cellIs" dxfId="1340" priority="33" operator="lessThan">
      <formula>0</formula>
    </cfRule>
  </conditionalFormatting>
  <conditionalFormatting sqref="E4:E6 E28:K28">
    <cfRule type="cellIs" dxfId="1339" priority="30" operator="equal">
      <formula>$E$4</formula>
    </cfRule>
  </conditionalFormatting>
  <conditionalFormatting sqref="D28:D29 D6 D4:M4">
    <cfRule type="cellIs" dxfId="1338" priority="29" operator="equal">
      <formula>$D$4</formula>
    </cfRule>
  </conditionalFormatting>
  <conditionalFormatting sqref="I4:I6 I28:I29">
    <cfRule type="cellIs" dxfId="1337" priority="28" operator="equal">
      <formula>$I$4</formula>
    </cfRule>
  </conditionalFormatting>
  <conditionalFormatting sqref="J4:J6 J28:J29">
    <cfRule type="cellIs" dxfId="1336" priority="27" operator="equal">
      <formula>$J$4</formula>
    </cfRule>
  </conditionalFormatting>
  <conditionalFormatting sqref="K4:K6 K28:K29">
    <cfRule type="cellIs" dxfId="1335" priority="26" operator="equal">
      <formula>$K$4</formula>
    </cfRule>
  </conditionalFormatting>
  <conditionalFormatting sqref="M4:M6">
    <cfRule type="cellIs" dxfId="1334" priority="25" operator="equal">
      <formula>$L$4</formula>
    </cfRule>
  </conditionalFormatting>
  <conditionalFormatting sqref="T7:T28">
    <cfRule type="cellIs" dxfId="1333" priority="22" operator="lessThan">
      <formula>0</formula>
    </cfRule>
    <cfRule type="cellIs" dxfId="1332" priority="23" operator="lessThan">
      <formula>0</formula>
    </cfRule>
    <cfRule type="cellIs" dxfId="1331" priority="24" operator="lessThan">
      <formula>0</formula>
    </cfRule>
  </conditionalFormatting>
  <conditionalFormatting sqref="D5:K5">
    <cfRule type="cellIs" dxfId="1330" priority="21" operator="greaterThan">
      <formula>0</formula>
    </cfRule>
  </conditionalFormatting>
  <conditionalFormatting sqref="T6:T28">
    <cfRule type="cellIs" dxfId="1329" priority="20" operator="lessThan">
      <formula>0</formula>
    </cfRule>
  </conditionalFormatting>
  <conditionalFormatting sqref="T7:T27">
    <cfRule type="cellIs" dxfId="1328" priority="17" operator="lessThan">
      <formula>0</formula>
    </cfRule>
    <cfRule type="cellIs" dxfId="1327" priority="18" operator="lessThan">
      <formula>0</formula>
    </cfRule>
    <cfRule type="cellIs" dxfId="1326" priority="19" operator="lessThan">
      <formula>0</formula>
    </cfRule>
  </conditionalFormatting>
  <conditionalFormatting sqref="T7:T28">
    <cfRule type="cellIs" dxfId="1325" priority="14" operator="lessThan">
      <formula>0</formula>
    </cfRule>
    <cfRule type="cellIs" dxfId="1324" priority="15" operator="lessThan">
      <formula>0</formula>
    </cfRule>
    <cfRule type="cellIs" dxfId="1323" priority="16" operator="lessThan">
      <formula>0</formula>
    </cfRule>
  </conditionalFormatting>
  <conditionalFormatting sqref="D5:K5">
    <cfRule type="cellIs" dxfId="1322" priority="13" operator="greaterThan">
      <formula>0</formula>
    </cfRule>
  </conditionalFormatting>
  <conditionalFormatting sqref="L4 L6 L28:L29">
    <cfRule type="cellIs" dxfId="1321" priority="12" operator="equal">
      <formula>$L$4</formula>
    </cfRule>
  </conditionalFormatting>
  <conditionalFormatting sqref="D7:S7">
    <cfRule type="cellIs" dxfId="1320" priority="11" operator="greaterThan">
      <formula>0</formula>
    </cfRule>
  </conditionalFormatting>
  <conditionalFormatting sqref="D9:S9">
    <cfRule type="cellIs" dxfId="1319" priority="10" operator="greaterThan">
      <formula>0</formula>
    </cfRule>
  </conditionalFormatting>
  <conditionalFormatting sqref="D11:S11">
    <cfRule type="cellIs" dxfId="1318" priority="9" operator="greaterThan">
      <formula>0</formula>
    </cfRule>
  </conditionalFormatting>
  <conditionalFormatting sqref="D13:S13">
    <cfRule type="cellIs" dxfId="1317" priority="8" operator="greaterThan">
      <formula>0</formula>
    </cfRule>
  </conditionalFormatting>
  <conditionalFormatting sqref="D15:S15">
    <cfRule type="cellIs" dxfId="1316" priority="7" operator="greaterThan">
      <formula>0</formula>
    </cfRule>
  </conditionalFormatting>
  <conditionalFormatting sqref="D17:S17">
    <cfRule type="cellIs" dxfId="1315" priority="6" operator="greaterThan">
      <formula>0</formula>
    </cfRule>
  </conditionalFormatting>
  <conditionalFormatting sqref="D19:S19">
    <cfRule type="cellIs" dxfId="1314" priority="5" operator="greaterThan">
      <formula>0</formula>
    </cfRule>
  </conditionalFormatting>
  <conditionalFormatting sqref="D21:S21">
    <cfRule type="cellIs" dxfId="1313" priority="4" operator="greaterThan">
      <formula>0</formula>
    </cfRule>
  </conditionalFormatting>
  <conditionalFormatting sqref="D23:S23">
    <cfRule type="cellIs" dxfId="1312" priority="3" operator="greaterThan">
      <formula>0</formula>
    </cfRule>
  </conditionalFormatting>
  <conditionalFormatting sqref="D25:S25">
    <cfRule type="cellIs" dxfId="1311" priority="2" operator="greaterThan">
      <formula>0</formula>
    </cfRule>
  </conditionalFormatting>
  <conditionalFormatting sqref="D27:S27">
    <cfRule type="cellIs" dxfId="1310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2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2" ht="18.75" x14ac:dyDescent="0.25">
      <c r="A3" s="110" t="s">
        <v>78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2" x14ac:dyDescent="0.25">
      <c r="A4" s="114" t="s">
        <v>1</v>
      </c>
      <c r="B4" s="114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6"/>
      <c r="O4" s="117"/>
      <c r="P4" s="117"/>
      <c r="Q4" s="117"/>
      <c r="R4" s="117"/>
      <c r="S4" s="117"/>
      <c r="T4" s="117"/>
      <c r="U4" s="117"/>
      <c r="V4" s="118"/>
    </row>
    <row r="5" spans="1:22" x14ac:dyDescent="0.25">
      <c r="A5" s="114" t="s">
        <v>2</v>
      </c>
      <c r="B5" s="114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6"/>
      <c r="O5" s="117"/>
      <c r="P5" s="117"/>
      <c r="Q5" s="117"/>
      <c r="R5" s="117"/>
      <c r="S5" s="117"/>
      <c r="T5" s="117"/>
      <c r="U5" s="117"/>
      <c r="V5" s="11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79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2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99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4">
        <f t="shared" si="6"/>
        <v>13967.27</v>
      </c>
    </row>
    <row r="28" spans="1:22" ht="16.5" thickBot="1" x14ac:dyDescent="0.3">
      <c r="A28" s="100" t="s">
        <v>38</v>
      </c>
      <c r="B28" s="101"/>
      <c r="C28" s="102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3" t="s">
        <v>39</v>
      </c>
      <c r="B29" s="104"/>
      <c r="C29" s="105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3">
        <f>R29-U29</f>
        <v>0</v>
      </c>
      <c r="N29" s="122"/>
      <c r="O29" s="123"/>
      <c r="P29" s="123"/>
      <c r="Q29" s="123"/>
      <c r="R29" s="123"/>
      <c r="S29" s="123"/>
      <c r="T29" s="123"/>
      <c r="U29" s="123"/>
      <c r="V29" s="12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6" priority="47" operator="equal">
      <formula>212030016606640</formula>
    </cfRule>
  </conditionalFormatting>
  <conditionalFormatting sqref="D29 E4:E6 E28:K29">
    <cfRule type="cellIs" dxfId="565" priority="45" operator="equal">
      <formula>$E$4</formula>
    </cfRule>
    <cfRule type="cellIs" dxfId="564" priority="46" operator="equal">
      <formula>2120</formula>
    </cfRule>
  </conditionalFormatting>
  <conditionalFormatting sqref="D29:E29 F4:F6 F28:F29">
    <cfRule type="cellIs" dxfId="563" priority="43" operator="equal">
      <formula>$F$4</formula>
    </cfRule>
    <cfRule type="cellIs" dxfId="562" priority="44" operator="equal">
      <formula>300</formula>
    </cfRule>
  </conditionalFormatting>
  <conditionalFormatting sqref="G4:G6 G28:G29">
    <cfRule type="cellIs" dxfId="561" priority="41" operator="equal">
      <formula>$G$4</formula>
    </cfRule>
    <cfRule type="cellIs" dxfId="560" priority="42" operator="equal">
      <formula>1660</formula>
    </cfRule>
  </conditionalFormatting>
  <conditionalFormatting sqref="H4:H6 H28:H29">
    <cfRule type="cellIs" dxfId="559" priority="39" operator="equal">
      <formula>$H$4</formula>
    </cfRule>
    <cfRule type="cellIs" dxfId="558" priority="40" operator="equal">
      <formula>6640</formula>
    </cfRule>
  </conditionalFormatting>
  <conditionalFormatting sqref="T6:T28 U28:V28">
    <cfRule type="cellIs" dxfId="557" priority="38" operator="lessThan">
      <formula>0</formula>
    </cfRule>
  </conditionalFormatting>
  <conditionalFormatting sqref="T7:T27">
    <cfRule type="cellIs" dxfId="556" priority="35" operator="lessThan">
      <formula>0</formula>
    </cfRule>
    <cfRule type="cellIs" dxfId="555" priority="36" operator="lessThan">
      <formula>0</formula>
    </cfRule>
    <cfRule type="cellIs" dxfId="554" priority="37" operator="lessThan">
      <formula>0</formula>
    </cfRule>
  </conditionalFormatting>
  <conditionalFormatting sqref="E4:E6 E28:K28">
    <cfRule type="cellIs" dxfId="553" priority="34" operator="equal">
      <formula>$E$4</formula>
    </cfRule>
  </conditionalFormatting>
  <conditionalFormatting sqref="D28:D29 D6 D4:M4">
    <cfRule type="cellIs" dxfId="552" priority="33" operator="equal">
      <formula>$D$4</formula>
    </cfRule>
  </conditionalFormatting>
  <conditionalFormatting sqref="I4:I6 I28:I29">
    <cfRule type="cellIs" dxfId="551" priority="32" operator="equal">
      <formula>$I$4</formula>
    </cfRule>
  </conditionalFormatting>
  <conditionalFormatting sqref="J4:J6 J28:J29">
    <cfRule type="cellIs" dxfId="550" priority="31" operator="equal">
      <formula>$J$4</formula>
    </cfRule>
  </conditionalFormatting>
  <conditionalFormatting sqref="K4:K6 K28:K29">
    <cfRule type="cellIs" dxfId="549" priority="30" operator="equal">
      <formula>$K$4</formula>
    </cfRule>
  </conditionalFormatting>
  <conditionalFormatting sqref="M4:M6">
    <cfRule type="cellIs" dxfId="548" priority="29" operator="equal">
      <formula>$L$4</formula>
    </cfRule>
  </conditionalFormatting>
  <conditionalFormatting sqref="T7:T28 U28:V28">
    <cfRule type="cellIs" dxfId="547" priority="26" operator="lessThan">
      <formula>0</formula>
    </cfRule>
    <cfRule type="cellIs" dxfId="546" priority="27" operator="lessThan">
      <formula>0</formula>
    </cfRule>
    <cfRule type="cellIs" dxfId="545" priority="28" operator="lessThan">
      <formula>0</formula>
    </cfRule>
  </conditionalFormatting>
  <conditionalFormatting sqref="D5:K5">
    <cfRule type="cellIs" dxfId="544" priority="25" operator="greaterThan">
      <formula>0</formula>
    </cfRule>
  </conditionalFormatting>
  <conditionalFormatting sqref="T6:T28 U28:V28">
    <cfRule type="cellIs" dxfId="543" priority="24" operator="lessThan">
      <formula>0</formula>
    </cfRule>
  </conditionalFormatting>
  <conditionalFormatting sqref="T7:T27">
    <cfRule type="cellIs" dxfId="542" priority="21" operator="lessThan">
      <formula>0</formula>
    </cfRule>
    <cfRule type="cellIs" dxfId="541" priority="22" operator="lessThan">
      <formula>0</formula>
    </cfRule>
    <cfRule type="cellIs" dxfId="540" priority="23" operator="lessThan">
      <formula>0</formula>
    </cfRule>
  </conditionalFormatting>
  <conditionalFormatting sqref="T7:T28 U28:V28">
    <cfRule type="cellIs" dxfId="539" priority="18" operator="lessThan">
      <formula>0</formula>
    </cfRule>
    <cfRule type="cellIs" dxfId="538" priority="19" operator="lessThan">
      <formula>0</formula>
    </cfRule>
    <cfRule type="cellIs" dxfId="537" priority="20" operator="lessThan">
      <formula>0</formula>
    </cfRule>
  </conditionalFormatting>
  <conditionalFormatting sqref="D5:K5">
    <cfRule type="cellIs" dxfId="536" priority="17" operator="greaterThan">
      <formula>0</formula>
    </cfRule>
  </conditionalFormatting>
  <conditionalFormatting sqref="L4 L6 L28:L29">
    <cfRule type="cellIs" dxfId="535" priority="16" operator="equal">
      <formula>$L$4</formula>
    </cfRule>
  </conditionalFormatting>
  <conditionalFormatting sqref="D7:S7">
    <cfRule type="cellIs" dxfId="534" priority="15" operator="greaterThan">
      <formula>0</formula>
    </cfRule>
  </conditionalFormatting>
  <conditionalFormatting sqref="D9:S9">
    <cfRule type="cellIs" dxfId="533" priority="14" operator="greaterThan">
      <formula>0</formula>
    </cfRule>
  </conditionalFormatting>
  <conditionalFormatting sqref="D11:S11">
    <cfRule type="cellIs" dxfId="532" priority="13" operator="greaterThan">
      <formula>0</formula>
    </cfRule>
  </conditionalFormatting>
  <conditionalFormatting sqref="D13:S13">
    <cfRule type="cellIs" dxfId="531" priority="12" operator="greaterThan">
      <formula>0</formula>
    </cfRule>
  </conditionalFormatting>
  <conditionalFormatting sqref="D15:S15">
    <cfRule type="cellIs" dxfId="530" priority="11" operator="greaterThan">
      <formula>0</formula>
    </cfRule>
  </conditionalFormatting>
  <conditionalFormatting sqref="D17:S17">
    <cfRule type="cellIs" dxfId="529" priority="10" operator="greaterThan">
      <formula>0</formula>
    </cfRule>
  </conditionalFormatting>
  <conditionalFormatting sqref="D19:S19">
    <cfRule type="cellIs" dxfId="528" priority="9" operator="greaterThan">
      <formula>0</formula>
    </cfRule>
  </conditionalFormatting>
  <conditionalFormatting sqref="D21:S21">
    <cfRule type="cellIs" dxfId="527" priority="8" operator="greaterThan">
      <formula>0</formula>
    </cfRule>
  </conditionalFormatting>
  <conditionalFormatting sqref="D23:S23">
    <cfRule type="cellIs" dxfId="526" priority="7" operator="greaterThan">
      <formula>0</formula>
    </cfRule>
  </conditionalFormatting>
  <conditionalFormatting sqref="D25:S25">
    <cfRule type="cellIs" dxfId="525" priority="6" operator="greaterThan">
      <formula>0</formula>
    </cfRule>
  </conditionalFormatting>
  <conditionalFormatting sqref="D27:S27">
    <cfRule type="cellIs" dxfId="524" priority="5" operator="greaterThan">
      <formula>0</formula>
    </cfRule>
  </conditionalFormatting>
  <conditionalFormatting sqref="U6">
    <cfRule type="cellIs" dxfId="523" priority="4" operator="lessThan">
      <formula>0</formula>
    </cfRule>
  </conditionalFormatting>
  <conditionalFormatting sqref="U6">
    <cfRule type="cellIs" dxfId="522" priority="3" operator="lessThan">
      <formula>0</formula>
    </cfRule>
  </conditionalFormatting>
  <conditionalFormatting sqref="V6">
    <cfRule type="cellIs" dxfId="521" priority="2" operator="lessThan">
      <formula>0</formula>
    </cfRule>
  </conditionalFormatting>
  <conditionalFormatting sqref="V6">
    <cfRule type="cellIs" dxfId="520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4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4" ht="18.75" x14ac:dyDescent="0.25">
      <c r="A3" s="110" t="s">
        <v>80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4" x14ac:dyDescent="0.25">
      <c r="A4" s="114" t="s">
        <v>1</v>
      </c>
      <c r="B4" s="114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4"/>
      <c r="N4" s="115"/>
      <c r="O4" s="115"/>
      <c r="P4" s="115"/>
      <c r="Q4" s="115"/>
      <c r="R4" s="115"/>
      <c r="S4" s="115"/>
      <c r="T4" s="115"/>
      <c r="U4" s="86"/>
      <c r="V4" s="86"/>
    </row>
    <row r="5" spans="1:24" x14ac:dyDescent="0.25">
      <c r="A5" s="114" t="s">
        <v>2</v>
      </c>
      <c r="B5" s="114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5"/>
      <c r="N5" s="115"/>
      <c r="O5" s="115"/>
      <c r="P5" s="115"/>
      <c r="Q5" s="115"/>
      <c r="R5" s="115"/>
      <c r="S5" s="115"/>
      <c r="T5" s="115"/>
      <c r="U5" s="86"/>
      <c r="V5" s="8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6" t="s">
        <v>15</v>
      </c>
      <c r="N6" s="85" t="s">
        <v>16</v>
      </c>
      <c r="O6" s="17" t="s">
        <v>17</v>
      </c>
      <c r="P6" s="85" t="s">
        <v>18</v>
      </c>
      <c r="Q6" s="85" t="s">
        <v>19</v>
      </c>
      <c r="R6" s="85" t="s">
        <v>20</v>
      </c>
      <c r="S6" s="17" t="s">
        <v>21</v>
      </c>
      <c r="T6" s="18" t="s">
        <v>22</v>
      </c>
      <c r="U6" s="87"/>
      <c r="V6" s="87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7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8"/>
      <c r="V7" s="89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7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8"/>
      <c r="V8" s="89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7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8"/>
      <c r="V9" s="89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7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8"/>
      <c r="V10" s="89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7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8"/>
      <c r="V11" s="89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7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8"/>
      <c r="V12" s="89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7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8"/>
      <c r="V13" s="90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7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8"/>
      <c r="V14" s="90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7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8"/>
      <c r="V15" s="90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7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8"/>
      <c r="V16" s="90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7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8"/>
      <c r="V17" s="90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7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8"/>
      <c r="V18" s="90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7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8"/>
      <c r="V19" s="90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7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8"/>
      <c r="V20" s="90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7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8"/>
      <c r="V21" s="90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7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8"/>
      <c r="V22" s="90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7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8"/>
      <c r="V23" s="90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7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8"/>
      <c r="V24" s="90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7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8"/>
      <c r="V25" s="90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7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8"/>
      <c r="V26" s="90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8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8"/>
      <c r="V27" s="90"/>
    </row>
    <row r="28" spans="1:22" ht="16.5" thickBot="1" x14ac:dyDescent="0.3">
      <c r="A28" s="100" t="s">
        <v>38</v>
      </c>
      <c r="B28" s="101"/>
      <c r="C28" s="102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0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1"/>
      <c r="V28" s="91"/>
    </row>
    <row r="29" spans="1:22" ht="15.75" thickBot="1" x14ac:dyDescent="0.3">
      <c r="A29" s="103" t="s">
        <v>39</v>
      </c>
      <c r="B29" s="104"/>
      <c r="C29" s="105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2"/>
      <c r="N29" s="125"/>
      <c r="O29" s="126"/>
      <c r="P29" s="126"/>
      <c r="Q29" s="126"/>
      <c r="R29" s="126"/>
      <c r="S29" s="126"/>
      <c r="T29" s="127"/>
      <c r="U29" s="93"/>
      <c r="V29" s="9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19" priority="63" operator="equal">
      <formula>212030016606640</formula>
    </cfRule>
  </conditionalFormatting>
  <conditionalFormatting sqref="D29 E4:E6 E28:K29">
    <cfRule type="cellIs" dxfId="518" priority="61" operator="equal">
      <formula>$E$4</formula>
    </cfRule>
    <cfRule type="cellIs" dxfId="517" priority="62" operator="equal">
      <formula>2120</formula>
    </cfRule>
  </conditionalFormatting>
  <conditionalFormatting sqref="D29:E29 F4:F6 F28:F29">
    <cfRule type="cellIs" dxfId="516" priority="59" operator="equal">
      <formula>$F$4</formula>
    </cfRule>
    <cfRule type="cellIs" dxfId="515" priority="60" operator="equal">
      <formula>300</formula>
    </cfRule>
  </conditionalFormatting>
  <conditionalFormatting sqref="G4:G6 G28:G29">
    <cfRule type="cellIs" dxfId="514" priority="57" operator="equal">
      <formula>$G$4</formula>
    </cfRule>
    <cfRule type="cellIs" dxfId="513" priority="58" operator="equal">
      <formula>1660</formula>
    </cfRule>
  </conditionalFormatting>
  <conditionalFormatting sqref="H4:H6 H28:H29">
    <cfRule type="cellIs" dxfId="512" priority="55" operator="equal">
      <formula>$H$4</formula>
    </cfRule>
    <cfRule type="cellIs" dxfId="511" priority="56" operator="equal">
      <formula>6640</formula>
    </cfRule>
  </conditionalFormatting>
  <conditionalFormatting sqref="T6:T28 U28:V28">
    <cfRule type="cellIs" dxfId="510" priority="54" operator="lessThan">
      <formula>0</formula>
    </cfRule>
  </conditionalFormatting>
  <conditionalFormatting sqref="T7:T27">
    <cfRule type="cellIs" dxfId="509" priority="51" operator="lessThan">
      <formula>0</formula>
    </cfRule>
    <cfRule type="cellIs" dxfId="508" priority="52" operator="lessThan">
      <formula>0</formula>
    </cfRule>
    <cfRule type="cellIs" dxfId="507" priority="53" operator="lessThan">
      <formula>0</formula>
    </cfRule>
  </conditionalFormatting>
  <conditionalFormatting sqref="E4:E6 E28:K28">
    <cfRule type="cellIs" dxfId="506" priority="50" operator="equal">
      <formula>$E$4</formula>
    </cfRule>
  </conditionalFormatting>
  <conditionalFormatting sqref="D28:D29 D6 D4:M4">
    <cfRule type="cellIs" dxfId="505" priority="49" operator="equal">
      <formula>$D$4</formula>
    </cfRule>
  </conditionalFormatting>
  <conditionalFormatting sqref="I4:I6 I28:I29">
    <cfRule type="cellIs" dxfId="504" priority="48" operator="equal">
      <formula>$I$4</formula>
    </cfRule>
  </conditionalFormatting>
  <conditionalFormatting sqref="J4:J6 J28:J29">
    <cfRule type="cellIs" dxfId="503" priority="47" operator="equal">
      <formula>$J$4</formula>
    </cfRule>
  </conditionalFormatting>
  <conditionalFormatting sqref="K4:K6 K28:K29">
    <cfRule type="cellIs" dxfId="502" priority="46" operator="equal">
      <formula>$K$4</formula>
    </cfRule>
  </conditionalFormatting>
  <conditionalFormatting sqref="M4:M6">
    <cfRule type="cellIs" dxfId="501" priority="45" operator="equal">
      <formula>$L$4</formula>
    </cfRule>
  </conditionalFormatting>
  <conditionalFormatting sqref="T7:T28 U28:V28">
    <cfRule type="cellIs" dxfId="500" priority="42" operator="lessThan">
      <formula>0</formula>
    </cfRule>
    <cfRule type="cellIs" dxfId="499" priority="43" operator="lessThan">
      <formula>0</formula>
    </cfRule>
    <cfRule type="cellIs" dxfId="498" priority="44" operator="lessThan">
      <formula>0</formula>
    </cfRule>
  </conditionalFormatting>
  <conditionalFormatting sqref="D5:K5">
    <cfRule type="cellIs" dxfId="497" priority="41" operator="greaterThan">
      <formula>0</formula>
    </cfRule>
  </conditionalFormatting>
  <conditionalFormatting sqref="T6:T28 U28:V28">
    <cfRule type="cellIs" dxfId="496" priority="40" operator="lessThan">
      <formula>0</formula>
    </cfRule>
  </conditionalFormatting>
  <conditionalFormatting sqref="T7:T27">
    <cfRule type="cellIs" dxfId="495" priority="37" operator="lessThan">
      <formula>0</formula>
    </cfRule>
    <cfRule type="cellIs" dxfId="494" priority="38" operator="lessThan">
      <formula>0</formula>
    </cfRule>
    <cfRule type="cellIs" dxfId="493" priority="39" operator="lessThan">
      <formula>0</formula>
    </cfRule>
  </conditionalFormatting>
  <conditionalFormatting sqref="T7:T28 U28:V28">
    <cfRule type="cellIs" dxfId="492" priority="34" operator="lessThan">
      <formula>0</formula>
    </cfRule>
    <cfRule type="cellIs" dxfId="491" priority="35" operator="lessThan">
      <formula>0</formula>
    </cfRule>
    <cfRule type="cellIs" dxfId="490" priority="36" operator="lessThan">
      <formula>0</formula>
    </cfRule>
  </conditionalFormatting>
  <conditionalFormatting sqref="D5:K5">
    <cfRule type="cellIs" dxfId="489" priority="33" operator="greaterThan">
      <formula>0</formula>
    </cfRule>
  </conditionalFormatting>
  <conditionalFormatting sqref="L4 L6 L28:L29">
    <cfRule type="cellIs" dxfId="488" priority="32" operator="equal">
      <formula>$L$4</formula>
    </cfRule>
  </conditionalFormatting>
  <conditionalFormatting sqref="D7:S7">
    <cfRule type="cellIs" dxfId="487" priority="31" operator="greaterThan">
      <formula>0</formula>
    </cfRule>
  </conditionalFormatting>
  <conditionalFormatting sqref="D9:S9">
    <cfRule type="cellIs" dxfId="486" priority="30" operator="greaterThan">
      <formula>0</formula>
    </cfRule>
  </conditionalFormatting>
  <conditionalFormatting sqref="D11:S11">
    <cfRule type="cellIs" dxfId="485" priority="29" operator="greaterThan">
      <formula>0</formula>
    </cfRule>
  </conditionalFormatting>
  <conditionalFormatting sqref="D13:S13">
    <cfRule type="cellIs" dxfId="484" priority="28" operator="greaterThan">
      <formula>0</formula>
    </cfRule>
  </conditionalFormatting>
  <conditionalFormatting sqref="D15:S15">
    <cfRule type="cellIs" dxfId="483" priority="27" operator="greaterThan">
      <formula>0</formula>
    </cfRule>
  </conditionalFormatting>
  <conditionalFormatting sqref="D17:S17">
    <cfRule type="cellIs" dxfId="482" priority="26" operator="greaterThan">
      <formula>0</formula>
    </cfRule>
  </conditionalFormatting>
  <conditionalFormatting sqref="D19:S19">
    <cfRule type="cellIs" dxfId="481" priority="25" operator="greaterThan">
      <formula>0</formula>
    </cfRule>
  </conditionalFormatting>
  <conditionalFormatting sqref="D21:S21">
    <cfRule type="cellIs" dxfId="480" priority="24" operator="greaterThan">
      <formula>0</formula>
    </cfRule>
  </conditionalFormatting>
  <conditionalFormatting sqref="D23:S23">
    <cfRule type="cellIs" dxfId="479" priority="23" operator="greaterThan">
      <formula>0</formula>
    </cfRule>
  </conditionalFormatting>
  <conditionalFormatting sqref="D25:S25">
    <cfRule type="cellIs" dxfId="478" priority="22" operator="greaterThan">
      <formula>0</formula>
    </cfRule>
  </conditionalFormatting>
  <conditionalFormatting sqref="D27:S27">
    <cfRule type="cellIs" dxfId="477" priority="21" operator="greaterThan">
      <formula>0</formula>
    </cfRule>
  </conditionalFormatting>
  <conditionalFormatting sqref="U6">
    <cfRule type="cellIs" dxfId="476" priority="20" operator="lessThan">
      <formula>0</formula>
    </cfRule>
  </conditionalFormatting>
  <conditionalFormatting sqref="U6">
    <cfRule type="cellIs" dxfId="475" priority="19" operator="lessThan">
      <formula>0</formula>
    </cfRule>
  </conditionalFormatting>
  <conditionalFormatting sqref="V6">
    <cfRule type="cellIs" dxfId="474" priority="18" operator="lessThan">
      <formula>0</formula>
    </cfRule>
  </conditionalFormatting>
  <conditionalFormatting sqref="V6">
    <cfRule type="cellIs" dxfId="473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81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N27" sqref="N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7.85546875" bestFit="1" customWidth="1"/>
    <col min="9" max="9" width="11.5703125" bestFit="1" customWidth="1"/>
    <col min="10" max="10" width="8.140625" bestFit="1" customWidth="1"/>
    <col min="12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82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311688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8296</v>
      </c>
      <c r="E7" s="22"/>
      <c r="F7" s="22">
        <v>20</v>
      </c>
      <c r="G7" s="22"/>
      <c r="H7" s="22">
        <v>150</v>
      </c>
      <c r="I7" s="23">
        <v>3</v>
      </c>
      <c r="J7" s="23"/>
      <c r="K7" s="23">
        <v>5</v>
      </c>
      <c r="L7" s="23"/>
      <c r="M7" s="20">
        <f>D7+E7*20+F7*10+G7*9+H7*9</f>
        <v>9846</v>
      </c>
      <c r="N7" s="24">
        <f>D7+E7*20+F7*10+G7*9+H7*9+I7*191+J7*191+K7*182+L7*100</f>
        <v>11329</v>
      </c>
      <c r="O7" s="25">
        <f>M7*2.75%</f>
        <v>270.76499999999999</v>
      </c>
      <c r="P7" s="26"/>
      <c r="Q7" s="26">
        <v>92</v>
      </c>
      <c r="R7" s="24">
        <f>M7-(M7*2.75%)+I7*191+J7*191+K7*182+L7*100-Q7</f>
        <v>10966.235000000001</v>
      </c>
      <c r="S7" s="25">
        <f>M7*0.95%</f>
        <v>93.536999999999992</v>
      </c>
      <c r="T7" s="27">
        <f>S7-Q7</f>
        <v>1.5369999999999919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4588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4588</v>
      </c>
      <c r="N8" s="24">
        <f t="shared" ref="N8:N27" si="1">D8+E8*20+F8*10+G8*9+H8*9+I8*191+J8*191+K8*182+L8*100</f>
        <v>4588</v>
      </c>
      <c r="O8" s="25">
        <f t="shared" ref="O8:O27" si="2">M8*2.75%</f>
        <v>126.17</v>
      </c>
      <c r="P8" s="26"/>
      <c r="Q8" s="26">
        <v>1</v>
      </c>
      <c r="R8" s="24">
        <f t="shared" ref="R8:R27" si="3">M8-(M8*2.75%)+I8*191+J8*191+K8*182+L8*100-Q8</f>
        <v>4460.83</v>
      </c>
      <c r="S8" s="25">
        <f t="shared" ref="S8:S27" si="4">M8*0.95%</f>
        <v>43.585999999999999</v>
      </c>
      <c r="T8" s="27">
        <f t="shared" ref="T8:T27" si="5">S8-Q8</f>
        <v>42.585999999999999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15568</v>
      </c>
      <c r="E9" s="30"/>
      <c r="F9" s="30"/>
      <c r="G9" s="30"/>
      <c r="H9" s="30">
        <v>40</v>
      </c>
      <c r="I9" s="20"/>
      <c r="J9" s="20"/>
      <c r="K9" s="20"/>
      <c r="L9" s="20"/>
      <c r="M9" s="20">
        <f t="shared" si="0"/>
        <v>15928</v>
      </c>
      <c r="N9" s="24">
        <f t="shared" si="1"/>
        <v>15928</v>
      </c>
      <c r="O9" s="25">
        <f t="shared" si="2"/>
        <v>438.02</v>
      </c>
      <c r="P9" s="26"/>
      <c r="Q9" s="26">
        <v>130</v>
      </c>
      <c r="R9" s="24">
        <f t="shared" si="3"/>
        <v>15359.98</v>
      </c>
      <c r="S9" s="25">
        <f t="shared" si="4"/>
        <v>151.316</v>
      </c>
      <c r="T9" s="27">
        <f t="shared" si="5"/>
        <v>21.316000000000003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4165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4345</v>
      </c>
      <c r="N10" s="24">
        <f t="shared" si="1"/>
        <v>4536</v>
      </c>
      <c r="O10" s="25">
        <f t="shared" si="2"/>
        <v>119.4875</v>
      </c>
      <c r="P10" s="26"/>
      <c r="Q10" s="26">
        <v>25</v>
      </c>
      <c r="R10" s="24">
        <f t="shared" si="3"/>
        <v>4391.5124999999998</v>
      </c>
      <c r="S10" s="25">
        <f t="shared" si="4"/>
        <v>41.277499999999996</v>
      </c>
      <c r="T10" s="27">
        <f t="shared" si="5"/>
        <v>16.277499999999996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8740</v>
      </c>
      <c r="E11" s="30"/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9690</v>
      </c>
      <c r="N11" s="24">
        <f t="shared" si="1"/>
        <v>9690</v>
      </c>
      <c r="O11" s="25">
        <f t="shared" si="2"/>
        <v>266.47500000000002</v>
      </c>
      <c r="P11" s="26"/>
      <c r="Q11" s="26">
        <v>38</v>
      </c>
      <c r="R11" s="24">
        <f t="shared" si="3"/>
        <v>9385.5249999999996</v>
      </c>
      <c r="S11" s="25">
        <f t="shared" si="4"/>
        <v>92.054999999999993</v>
      </c>
      <c r="T11" s="27">
        <f t="shared" si="5"/>
        <v>54.054999999999993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4323</v>
      </c>
      <c r="E12" s="30">
        <v>20</v>
      </c>
      <c r="F12" s="30"/>
      <c r="G12" s="30"/>
      <c r="H12" s="30"/>
      <c r="I12" s="20"/>
      <c r="J12" s="20"/>
      <c r="K12" s="20"/>
      <c r="L12" s="20"/>
      <c r="M12" s="20">
        <f t="shared" si="0"/>
        <v>4723</v>
      </c>
      <c r="N12" s="24">
        <f t="shared" si="1"/>
        <v>4723</v>
      </c>
      <c r="O12" s="25">
        <f t="shared" si="2"/>
        <v>129.88249999999999</v>
      </c>
      <c r="P12" s="26"/>
      <c r="Q12" s="26">
        <v>33</v>
      </c>
      <c r="R12" s="24">
        <f t="shared" si="3"/>
        <v>4560.1175000000003</v>
      </c>
      <c r="S12" s="25">
        <f t="shared" si="4"/>
        <v>44.868499999999997</v>
      </c>
      <c r="T12" s="27">
        <f t="shared" si="5"/>
        <v>11.868499999999997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6120</v>
      </c>
      <c r="N13" s="24">
        <f t="shared" si="1"/>
        <v>10895</v>
      </c>
      <c r="O13" s="25">
        <f t="shared" si="2"/>
        <v>168.3</v>
      </c>
      <c r="P13" s="26"/>
      <c r="Q13" s="26">
        <v>1</v>
      </c>
      <c r="R13" s="24">
        <f t="shared" si="3"/>
        <v>10725.7</v>
      </c>
      <c r="S13" s="25">
        <f t="shared" si="4"/>
        <v>58.14</v>
      </c>
      <c r="T13" s="27">
        <f t="shared" si="5"/>
        <v>57.14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13473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13473</v>
      </c>
      <c r="N14" s="24">
        <f t="shared" si="1"/>
        <v>13473</v>
      </c>
      <c r="O14" s="25">
        <f t="shared" si="2"/>
        <v>370.50749999999999</v>
      </c>
      <c r="P14" s="26"/>
      <c r="Q14" s="26">
        <v>153</v>
      </c>
      <c r="R14" s="24">
        <f t="shared" si="3"/>
        <v>12949.4925</v>
      </c>
      <c r="S14" s="25">
        <f t="shared" si="4"/>
        <v>127.9935</v>
      </c>
      <c r="T14" s="27">
        <f t="shared" si="5"/>
        <v>-25.006500000000003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17549</v>
      </c>
      <c r="E15" s="30">
        <v>20</v>
      </c>
      <c r="F15" s="30">
        <v>10</v>
      </c>
      <c r="G15" s="30"/>
      <c r="H15" s="30"/>
      <c r="I15" s="20"/>
      <c r="J15" s="20"/>
      <c r="K15" s="20">
        <v>3</v>
      </c>
      <c r="L15" s="20"/>
      <c r="M15" s="20">
        <f t="shared" si="0"/>
        <v>18049</v>
      </c>
      <c r="N15" s="24">
        <f t="shared" si="1"/>
        <v>18595</v>
      </c>
      <c r="O15" s="25">
        <f t="shared" si="2"/>
        <v>496.34750000000003</v>
      </c>
      <c r="P15" s="26">
        <v>13350</v>
      </c>
      <c r="Q15" s="26">
        <v>129</v>
      </c>
      <c r="R15" s="24">
        <f t="shared" si="3"/>
        <v>17969.6525</v>
      </c>
      <c r="S15" s="25">
        <f t="shared" si="4"/>
        <v>171.46549999999999</v>
      </c>
      <c r="T15" s="27">
        <f t="shared" si="5"/>
        <v>42.465499999999992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15056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15056</v>
      </c>
      <c r="N16" s="24">
        <f t="shared" si="1"/>
        <v>15056</v>
      </c>
      <c r="O16" s="25">
        <f t="shared" si="2"/>
        <v>414.04</v>
      </c>
      <c r="P16" s="26"/>
      <c r="Q16" s="26">
        <v>112</v>
      </c>
      <c r="R16" s="24">
        <f t="shared" si="3"/>
        <v>14529.96</v>
      </c>
      <c r="S16" s="25">
        <f t="shared" si="4"/>
        <v>143.03199999999998</v>
      </c>
      <c r="T16" s="27">
        <f t="shared" si="5"/>
        <v>31.031999999999982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10141</v>
      </c>
      <c r="E17" s="30">
        <v>50</v>
      </c>
      <c r="F17" s="30">
        <v>100</v>
      </c>
      <c r="G17" s="30"/>
      <c r="H17" s="30">
        <v>200</v>
      </c>
      <c r="I17" s="20">
        <v>5</v>
      </c>
      <c r="J17" s="20"/>
      <c r="K17" s="20"/>
      <c r="L17" s="20"/>
      <c r="M17" s="20">
        <f t="shared" si="0"/>
        <v>13941</v>
      </c>
      <c r="N17" s="24">
        <f t="shared" si="1"/>
        <v>14896</v>
      </c>
      <c r="O17" s="25">
        <f t="shared" si="2"/>
        <v>383.3775</v>
      </c>
      <c r="P17" s="26"/>
      <c r="Q17" s="26">
        <v>82</v>
      </c>
      <c r="R17" s="24">
        <f t="shared" si="3"/>
        <v>14430.622499999999</v>
      </c>
      <c r="S17" s="25">
        <f t="shared" si="4"/>
        <v>132.43950000000001</v>
      </c>
      <c r="T17" s="27">
        <f t="shared" si="5"/>
        <v>50.43950000000001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13162</v>
      </c>
      <c r="E19" s="30"/>
      <c r="F19" s="30"/>
      <c r="G19" s="30"/>
      <c r="H19" s="30">
        <v>20</v>
      </c>
      <c r="I19" s="20">
        <v>6</v>
      </c>
      <c r="J19" s="20"/>
      <c r="K19" s="20"/>
      <c r="L19" s="20"/>
      <c r="M19" s="20">
        <f t="shared" si="0"/>
        <v>13342</v>
      </c>
      <c r="N19" s="24">
        <f t="shared" si="1"/>
        <v>14488</v>
      </c>
      <c r="O19" s="25">
        <f t="shared" si="2"/>
        <v>366.90500000000003</v>
      </c>
      <c r="P19" s="26">
        <v>12810</v>
      </c>
      <c r="Q19" s="26">
        <v>120</v>
      </c>
      <c r="R19" s="24">
        <f t="shared" si="3"/>
        <v>14001.094999999999</v>
      </c>
      <c r="S19" s="25">
        <f t="shared" si="4"/>
        <v>126.749</v>
      </c>
      <c r="T19" s="27">
        <f t="shared" si="5"/>
        <v>6.7489999999999952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120</v>
      </c>
      <c r="R20" s="24">
        <f t="shared" si="3"/>
        <v>5679.0174999999999</v>
      </c>
      <c r="S20" s="25">
        <f t="shared" si="4"/>
        <v>56.648499999999999</v>
      </c>
      <c r="T20" s="27">
        <f t="shared" si="5"/>
        <v>-63.351500000000001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7363</v>
      </c>
      <c r="E21" s="30"/>
      <c r="F21" s="30"/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7633</v>
      </c>
      <c r="N21" s="24">
        <f t="shared" si="1"/>
        <v>8588</v>
      </c>
      <c r="O21" s="25">
        <f t="shared" si="2"/>
        <v>209.9075</v>
      </c>
      <c r="P21" s="26"/>
      <c r="Q21" s="26">
        <v>20</v>
      </c>
      <c r="R21" s="24">
        <f t="shared" si="3"/>
        <v>8358.0924999999988</v>
      </c>
      <c r="S21" s="25">
        <f t="shared" si="4"/>
        <v>72.513499999999993</v>
      </c>
      <c r="T21" s="27">
        <f t="shared" si="5"/>
        <v>52.513499999999993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18865</v>
      </c>
      <c r="E22" s="30"/>
      <c r="F22" s="30"/>
      <c r="G22" s="20"/>
      <c r="H22" s="30"/>
      <c r="I22" s="20">
        <v>47</v>
      </c>
      <c r="J22" s="20"/>
      <c r="K22" s="20">
        <v>20</v>
      </c>
      <c r="L22" s="20"/>
      <c r="M22" s="20">
        <f t="shared" si="0"/>
        <v>18865</v>
      </c>
      <c r="N22" s="24">
        <f t="shared" si="1"/>
        <v>31482</v>
      </c>
      <c r="O22" s="25">
        <f t="shared" si="2"/>
        <v>518.78750000000002</v>
      </c>
      <c r="P22" s="26"/>
      <c r="Q22" s="26">
        <v>150</v>
      </c>
      <c r="R22" s="24">
        <f t="shared" si="3"/>
        <v>30813.212500000001</v>
      </c>
      <c r="S22" s="25">
        <f t="shared" si="4"/>
        <v>179.2175</v>
      </c>
      <c r="T22" s="27">
        <f t="shared" si="5"/>
        <v>29.217500000000001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7450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7450</v>
      </c>
      <c r="N23" s="24">
        <f t="shared" si="1"/>
        <v>7450</v>
      </c>
      <c r="O23" s="25">
        <f t="shared" si="2"/>
        <v>204.875</v>
      </c>
      <c r="P23" s="26"/>
      <c r="Q23" s="26">
        <v>70</v>
      </c>
      <c r="R23" s="24">
        <f t="shared" si="3"/>
        <v>7175.125</v>
      </c>
      <c r="S23" s="25">
        <f t="shared" si="4"/>
        <v>70.774999999999991</v>
      </c>
      <c r="T23" s="27">
        <f t="shared" si="5"/>
        <v>0.77499999999999147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19428</v>
      </c>
      <c r="N24" s="24">
        <f t="shared" si="1"/>
        <v>19428</v>
      </c>
      <c r="O24" s="25">
        <f t="shared" si="2"/>
        <v>534.27</v>
      </c>
      <c r="P24" s="26"/>
      <c r="Q24" s="26">
        <v>124</v>
      </c>
      <c r="R24" s="24">
        <f t="shared" si="3"/>
        <v>18769.73</v>
      </c>
      <c r="S24" s="25">
        <f t="shared" si="4"/>
        <v>184.566</v>
      </c>
      <c r="T24" s="27">
        <f t="shared" si="5"/>
        <v>60.566000000000003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8639</v>
      </c>
      <c r="E25" s="30"/>
      <c r="F25" s="30"/>
      <c r="G25" s="30"/>
      <c r="H25" s="30">
        <v>120</v>
      </c>
      <c r="I25" s="20"/>
      <c r="J25" s="20"/>
      <c r="K25" s="20"/>
      <c r="L25" s="20"/>
      <c r="M25" s="20">
        <f t="shared" si="0"/>
        <v>9719</v>
      </c>
      <c r="N25" s="24">
        <f t="shared" si="1"/>
        <v>9719</v>
      </c>
      <c r="O25" s="25">
        <f t="shared" si="2"/>
        <v>267.27249999999998</v>
      </c>
      <c r="P25" s="26">
        <v>16400</v>
      </c>
      <c r="Q25" s="26">
        <v>88</v>
      </c>
      <c r="R25" s="24">
        <f t="shared" si="3"/>
        <v>9363.7275000000009</v>
      </c>
      <c r="S25" s="25">
        <f t="shared" si="4"/>
        <v>92.330500000000001</v>
      </c>
      <c r="T25" s="27">
        <f t="shared" si="5"/>
        <v>4.3305000000000007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12288</v>
      </c>
      <c r="E26" s="29"/>
      <c r="F26" s="30"/>
      <c r="G26" s="30"/>
      <c r="H26" s="30">
        <v>60</v>
      </c>
      <c r="I26" s="20"/>
      <c r="J26" s="20"/>
      <c r="K26" s="20"/>
      <c r="L26" s="20"/>
      <c r="M26" s="20">
        <f t="shared" si="0"/>
        <v>12828</v>
      </c>
      <c r="N26" s="24">
        <f t="shared" si="1"/>
        <v>12828</v>
      </c>
      <c r="O26" s="25">
        <f t="shared" si="2"/>
        <v>352.77</v>
      </c>
      <c r="P26" s="26"/>
      <c r="Q26" s="26">
        <v>115</v>
      </c>
      <c r="R26" s="24">
        <f t="shared" si="3"/>
        <v>12360.23</v>
      </c>
      <c r="S26" s="25">
        <f t="shared" si="4"/>
        <v>121.866</v>
      </c>
      <c r="T26" s="27">
        <f t="shared" si="5"/>
        <v>6.8659999999999997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11568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11568</v>
      </c>
      <c r="N27" s="40">
        <f t="shared" si="1"/>
        <v>11568</v>
      </c>
      <c r="O27" s="25">
        <f t="shared" si="2"/>
        <v>318.12</v>
      </c>
      <c r="P27" s="41">
        <v>13000</v>
      </c>
      <c r="Q27" s="41">
        <v>100</v>
      </c>
      <c r="R27" s="24">
        <f t="shared" si="3"/>
        <v>11149.88</v>
      </c>
      <c r="S27" s="42">
        <f t="shared" si="4"/>
        <v>109.896</v>
      </c>
      <c r="T27" s="43">
        <f t="shared" si="5"/>
        <v>9.8960000000000008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222745</v>
      </c>
      <c r="E28" s="45">
        <f>SUM(E7:E27)</f>
        <v>90</v>
      </c>
      <c r="F28" s="45">
        <f t="shared" ref="F28:T28" si="6">SUM(F7:F27)</f>
        <v>180</v>
      </c>
      <c r="G28" s="45">
        <f t="shared" si="6"/>
        <v>0</v>
      </c>
      <c r="H28" s="45">
        <f t="shared" si="6"/>
        <v>690</v>
      </c>
      <c r="I28" s="45">
        <f t="shared" si="6"/>
        <v>92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232555</v>
      </c>
      <c r="N28" s="45">
        <f t="shared" si="6"/>
        <v>255223</v>
      </c>
      <c r="O28" s="46">
        <f t="shared" si="6"/>
        <v>6395.2624999999998</v>
      </c>
      <c r="P28" s="45">
        <f t="shared" si="6"/>
        <v>55560</v>
      </c>
      <c r="Q28" s="45">
        <f t="shared" si="6"/>
        <v>1798</v>
      </c>
      <c r="R28" s="45">
        <f t="shared" si="6"/>
        <v>247029.73749999999</v>
      </c>
      <c r="S28" s="45">
        <f t="shared" si="6"/>
        <v>2209.2725000000005</v>
      </c>
      <c r="T28" s="47">
        <f t="shared" si="6"/>
        <v>411.27249999999998</v>
      </c>
    </row>
    <row r="29" spans="1:20" ht="15.75" thickBot="1" x14ac:dyDescent="0.3">
      <c r="A29" s="103" t="s">
        <v>39</v>
      </c>
      <c r="B29" s="104"/>
      <c r="C29" s="105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'23'!D29</f>
        <v>648206</v>
      </c>
      <c r="E4" s="2">
        <f>'23'!E29</f>
        <v>8510</v>
      </c>
      <c r="F4" s="2">
        <f>'23'!F29</f>
        <v>17300</v>
      </c>
      <c r="G4" s="2">
        <f>'23'!G29</f>
        <v>0</v>
      </c>
      <c r="H4" s="2">
        <f>'23'!H29</f>
        <v>28335</v>
      </c>
      <c r="I4" s="2">
        <f>'23'!I29</f>
        <v>406</v>
      </c>
      <c r="J4" s="2">
        <f>'23'!J29</f>
        <v>244</v>
      </c>
      <c r="K4" s="2">
        <f>'23'!K29</f>
        <v>319</v>
      </c>
      <c r="L4" s="2">
        <f>'23'!L29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648206</v>
      </c>
      <c r="E29" s="48">
        <f t="shared" ref="E29:L29" si="7">E4+E5-E28</f>
        <v>8510</v>
      </c>
      <c r="F29" s="48">
        <f t="shared" si="7"/>
        <v>17300</v>
      </c>
      <c r="G29" s="48">
        <f t="shared" si="7"/>
        <v>0</v>
      </c>
      <c r="H29" s="48">
        <f t="shared" si="7"/>
        <v>28335</v>
      </c>
      <c r="I29" s="48">
        <f t="shared" si="7"/>
        <v>406</v>
      </c>
      <c r="J29" s="48">
        <f t="shared" si="7"/>
        <v>244</v>
      </c>
      <c r="K29" s="48">
        <f t="shared" si="7"/>
        <v>319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32" sqref="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83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'24'!D29</f>
        <v>648206</v>
      </c>
      <c r="E4" s="2">
        <f>'24'!E29</f>
        <v>8510</v>
      </c>
      <c r="F4" s="2">
        <f>'24'!F29</f>
        <v>17300</v>
      </c>
      <c r="G4" s="2">
        <f>'24'!G29</f>
        <v>0</v>
      </c>
      <c r="H4" s="2">
        <f>'24'!H29</f>
        <v>28335</v>
      </c>
      <c r="I4" s="2">
        <f>'24'!I29</f>
        <v>406</v>
      </c>
      <c r="J4" s="2">
        <f>'24'!J29</f>
        <v>244</v>
      </c>
      <c r="K4" s="2">
        <f>'24'!K29</f>
        <v>319</v>
      </c>
      <c r="L4" s="2">
        <f>'24'!L29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15514</v>
      </c>
      <c r="N7" s="24">
        <f>D7+E7*20+F7*10+G7*9+H7*9+I7*191+J7*191+K7*182+L7*100</f>
        <v>15514</v>
      </c>
      <c r="O7" s="25">
        <f>M7*2.75%</f>
        <v>426.63499999999999</v>
      </c>
      <c r="P7" s="26"/>
      <c r="Q7" s="26">
        <v>108</v>
      </c>
      <c r="R7" s="24">
        <f>M7-(M7*2.75%)+I7*191+J7*191+K7*182+L7*100-Q7</f>
        <v>14979.365</v>
      </c>
      <c r="S7" s="25">
        <f>M7*0.95%</f>
        <v>147.38300000000001</v>
      </c>
      <c r="T7" s="27">
        <f>S7-Q7</f>
        <v>39.38300000000001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4124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4124</v>
      </c>
      <c r="N8" s="24">
        <f t="shared" ref="N8:N27" si="1">D8+E8*20+F8*10+G8*9+H8*9+I8*191+J8*191+K8*182+L8*100</f>
        <v>4124</v>
      </c>
      <c r="O8" s="25">
        <f t="shared" ref="O8:O27" si="2">M8*2.75%</f>
        <v>113.41</v>
      </c>
      <c r="P8" s="26"/>
      <c r="Q8" s="26">
        <v>260</v>
      </c>
      <c r="R8" s="24">
        <f t="shared" ref="R8:R27" si="3">M8-(M8*2.75%)+I8*191+J8*191+K8*182+L8*100-Q8</f>
        <v>3750.59</v>
      </c>
      <c r="S8" s="25">
        <f t="shared" ref="S8:S27" si="4">M8*0.95%</f>
        <v>39.177999999999997</v>
      </c>
      <c r="T8" s="27">
        <f t="shared" ref="T8:T27" si="5">S8-Q8</f>
        <v>-220.822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14713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14713</v>
      </c>
      <c r="N9" s="24">
        <f t="shared" si="1"/>
        <v>14713</v>
      </c>
      <c r="O9" s="25">
        <f t="shared" si="2"/>
        <v>404.60750000000002</v>
      </c>
      <c r="P9" s="26"/>
      <c r="Q9" s="26">
        <v>128</v>
      </c>
      <c r="R9" s="24">
        <f t="shared" si="3"/>
        <v>14180.3925</v>
      </c>
      <c r="S9" s="25">
        <f t="shared" si="4"/>
        <v>139.77349999999998</v>
      </c>
      <c r="T9" s="27">
        <f t="shared" si="5"/>
        <v>11.773499999999984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4167</v>
      </c>
      <c r="N10" s="24">
        <f t="shared" si="1"/>
        <v>5122</v>
      </c>
      <c r="O10" s="25">
        <f t="shared" si="2"/>
        <v>114.5925</v>
      </c>
      <c r="P10" s="26"/>
      <c r="Q10" s="26">
        <v>22</v>
      </c>
      <c r="R10" s="24">
        <f t="shared" si="3"/>
        <v>4985.4074999999993</v>
      </c>
      <c r="S10" s="25">
        <f t="shared" si="4"/>
        <v>39.586500000000001</v>
      </c>
      <c r="T10" s="27">
        <f t="shared" si="5"/>
        <v>17.586500000000001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4835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4835</v>
      </c>
      <c r="N11" s="24">
        <f t="shared" si="1"/>
        <v>4835</v>
      </c>
      <c r="O11" s="25">
        <f t="shared" si="2"/>
        <v>132.96250000000001</v>
      </c>
      <c r="P11" s="26"/>
      <c r="Q11" s="26">
        <v>37</v>
      </c>
      <c r="R11" s="24">
        <f t="shared" si="3"/>
        <v>4665.0375000000004</v>
      </c>
      <c r="S11" s="25">
        <f t="shared" si="4"/>
        <v>45.932499999999997</v>
      </c>
      <c r="T11" s="27">
        <f t="shared" si="5"/>
        <v>8.9324999999999974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4390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4390</v>
      </c>
      <c r="N12" s="24">
        <f t="shared" si="1"/>
        <v>4390</v>
      </c>
      <c r="O12" s="25">
        <f t="shared" si="2"/>
        <v>120.72499999999999</v>
      </c>
      <c r="P12" s="26"/>
      <c r="Q12" s="26">
        <v>29</v>
      </c>
      <c r="R12" s="24">
        <f t="shared" si="3"/>
        <v>4240.2749999999996</v>
      </c>
      <c r="S12" s="25">
        <f t="shared" si="4"/>
        <v>41.704999999999998</v>
      </c>
      <c r="T12" s="27">
        <f t="shared" si="5"/>
        <v>12.704999999999998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7147</v>
      </c>
      <c r="E13" s="30"/>
      <c r="F13" s="30"/>
      <c r="G13" s="30"/>
      <c r="H13" s="30">
        <v>20</v>
      </c>
      <c r="I13" s="20">
        <v>5</v>
      </c>
      <c r="J13" s="20"/>
      <c r="K13" s="20"/>
      <c r="L13" s="20"/>
      <c r="M13" s="20">
        <f t="shared" si="0"/>
        <v>7327</v>
      </c>
      <c r="N13" s="24">
        <f t="shared" si="1"/>
        <v>8282</v>
      </c>
      <c r="O13" s="25">
        <f t="shared" si="2"/>
        <v>201.49250000000001</v>
      </c>
      <c r="P13" s="26"/>
      <c r="Q13" s="26"/>
      <c r="R13" s="24">
        <f t="shared" si="3"/>
        <v>8080.5074999999997</v>
      </c>
      <c r="S13" s="25">
        <f t="shared" si="4"/>
        <v>69.606499999999997</v>
      </c>
      <c r="T13" s="27">
        <f t="shared" si="5"/>
        <v>69.606499999999997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15997</v>
      </c>
      <c r="E14" s="30"/>
      <c r="F14" s="30"/>
      <c r="G14" s="30"/>
      <c r="H14" s="30">
        <v>5</v>
      </c>
      <c r="I14" s="20"/>
      <c r="J14" s="20"/>
      <c r="K14" s="20"/>
      <c r="L14" s="20"/>
      <c r="M14" s="20">
        <f t="shared" si="0"/>
        <v>16042</v>
      </c>
      <c r="N14" s="24">
        <f t="shared" si="1"/>
        <v>16042</v>
      </c>
      <c r="O14" s="25">
        <f t="shared" si="2"/>
        <v>441.15500000000003</v>
      </c>
      <c r="P14" s="26"/>
      <c r="Q14" s="26">
        <v>120</v>
      </c>
      <c r="R14" s="24">
        <f>M14-(M14*2.75%)+I14*191+J14*191+K14*182+L14*100-Q14</f>
        <v>15480.844999999999</v>
      </c>
      <c r="S14" s="25">
        <f t="shared" si="4"/>
        <v>152.399</v>
      </c>
      <c r="T14" s="27">
        <f t="shared" si="5"/>
        <v>32.399000000000001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12428</v>
      </c>
      <c r="E15" s="30">
        <v>20</v>
      </c>
      <c r="F15" s="30"/>
      <c r="G15" s="30"/>
      <c r="H15" s="30">
        <v>100</v>
      </c>
      <c r="I15" s="20">
        <v>1</v>
      </c>
      <c r="J15" s="20"/>
      <c r="K15" s="20">
        <v>2</v>
      </c>
      <c r="L15" s="20"/>
      <c r="M15" s="20">
        <f t="shared" si="0"/>
        <v>13728</v>
      </c>
      <c r="N15" s="24">
        <f t="shared" si="1"/>
        <v>14283</v>
      </c>
      <c r="O15" s="25">
        <f t="shared" si="2"/>
        <v>377.52</v>
      </c>
      <c r="P15" s="26">
        <v>18390</v>
      </c>
      <c r="Q15" s="26">
        <v>135</v>
      </c>
      <c r="R15" s="24">
        <f>M15-(M15*2.75%)+I15*191+J15*191+K15*182+L15*100-Q15</f>
        <v>13770.48</v>
      </c>
      <c r="S15" s="25">
        <f t="shared" si="4"/>
        <v>130.416</v>
      </c>
      <c r="T15" s="27">
        <f t="shared" si="5"/>
        <v>-4.5840000000000032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9042</v>
      </c>
      <c r="N16" s="24">
        <f t="shared" si="1"/>
        <v>9042</v>
      </c>
      <c r="O16" s="25">
        <f t="shared" si="2"/>
        <v>248.655</v>
      </c>
      <c r="P16" s="26">
        <v>3000</v>
      </c>
      <c r="Q16" s="26">
        <v>113</v>
      </c>
      <c r="R16" s="24">
        <f t="shared" si="3"/>
        <v>8680.3449999999993</v>
      </c>
      <c r="S16" s="25">
        <f t="shared" si="4"/>
        <v>85.899000000000001</v>
      </c>
      <c r="T16" s="27">
        <f t="shared" si="5"/>
        <v>-27.100999999999999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>
        <v>18</v>
      </c>
      <c r="Q17" s="26">
        <v>60</v>
      </c>
      <c r="R17" s="24">
        <f t="shared" si="3"/>
        <v>6432.41</v>
      </c>
      <c r="S17" s="25">
        <f t="shared" si="4"/>
        <v>63.421999999999997</v>
      </c>
      <c r="T17" s="27">
        <f t="shared" si="5"/>
        <v>3.421999999999997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11619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11619</v>
      </c>
      <c r="N18" s="24">
        <f t="shared" si="1"/>
        <v>11619</v>
      </c>
      <c r="O18" s="25">
        <f t="shared" si="2"/>
        <v>319.52249999999998</v>
      </c>
      <c r="P18" s="26">
        <v>5000</v>
      </c>
      <c r="Q18" s="26">
        <v>149</v>
      </c>
      <c r="R18" s="24">
        <f t="shared" si="3"/>
        <v>11150.477500000001</v>
      </c>
      <c r="S18" s="25">
        <f t="shared" si="4"/>
        <v>110.3805</v>
      </c>
      <c r="T18" s="27">
        <f t="shared" si="5"/>
        <v>-38.619500000000002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17711</v>
      </c>
      <c r="E19" s="30">
        <v>10</v>
      </c>
      <c r="F19" s="30">
        <v>20</v>
      </c>
      <c r="G19" s="30"/>
      <c r="H19" s="30">
        <v>60</v>
      </c>
      <c r="I19" s="20">
        <v>15</v>
      </c>
      <c r="J19" s="20"/>
      <c r="K19" s="20">
        <v>5</v>
      </c>
      <c r="L19" s="20"/>
      <c r="M19" s="20">
        <f t="shared" si="0"/>
        <v>18651</v>
      </c>
      <c r="N19" s="24">
        <f t="shared" si="1"/>
        <v>22426</v>
      </c>
      <c r="O19" s="25">
        <f t="shared" si="2"/>
        <v>512.90250000000003</v>
      </c>
      <c r="P19" s="26">
        <v>2183</v>
      </c>
      <c r="Q19" s="26">
        <v>120</v>
      </c>
      <c r="R19" s="24">
        <f t="shared" si="3"/>
        <v>21793.0975</v>
      </c>
      <c r="S19" s="25">
        <f t="shared" si="4"/>
        <v>177.18449999999999</v>
      </c>
      <c r="T19" s="27">
        <f t="shared" si="5"/>
        <v>57.184499999999986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6159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6159</v>
      </c>
      <c r="N20" s="24">
        <f t="shared" si="1"/>
        <v>6159</v>
      </c>
      <c r="O20" s="25">
        <f t="shared" si="2"/>
        <v>169.3725</v>
      </c>
      <c r="P20" s="26"/>
      <c r="Q20" s="26">
        <v>120</v>
      </c>
      <c r="R20" s="24">
        <f t="shared" si="3"/>
        <v>5869.6274999999996</v>
      </c>
      <c r="S20" s="25">
        <f t="shared" si="4"/>
        <v>58.5105</v>
      </c>
      <c r="T20" s="27">
        <f t="shared" si="5"/>
        <v>-61.4895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6173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6173</v>
      </c>
      <c r="N21" s="24">
        <f t="shared" si="1"/>
        <v>7701</v>
      </c>
      <c r="O21" s="25">
        <f t="shared" si="2"/>
        <v>169.75749999999999</v>
      </c>
      <c r="P21" s="26">
        <v>81</v>
      </c>
      <c r="Q21" s="26">
        <v>31</v>
      </c>
      <c r="R21" s="24">
        <f t="shared" si="3"/>
        <v>7500.2425000000003</v>
      </c>
      <c r="S21" s="25">
        <f t="shared" si="4"/>
        <v>58.643499999999996</v>
      </c>
      <c r="T21" s="27">
        <f t="shared" si="5"/>
        <v>27.643499999999996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12512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12512</v>
      </c>
      <c r="N22" s="24">
        <f t="shared" si="1"/>
        <v>12512</v>
      </c>
      <c r="O22" s="25">
        <f t="shared" si="2"/>
        <v>344.08</v>
      </c>
      <c r="P22" s="26"/>
      <c r="Q22" s="26">
        <v>100</v>
      </c>
      <c r="R22" s="24">
        <f t="shared" si="3"/>
        <v>12067.92</v>
      </c>
      <c r="S22" s="25">
        <f t="shared" si="4"/>
        <v>118.86399999999999</v>
      </c>
      <c r="T22" s="27">
        <f t="shared" si="5"/>
        <v>18.86399999999999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>
        <v>14280</v>
      </c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8529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8529</v>
      </c>
      <c r="N24" s="24">
        <f t="shared" si="1"/>
        <v>8529</v>
      </c>
      <c r="O24" s="25">
        <f t="shared" si="2"/>
        <v>234.54750000000001</v>
      </c>
      <c r="P24" s="26"/>
      <c r="Q24" s="26">
        <v>74</v>
      </c>
      <c r="R24" s="24">
        <f t="shared" si="3"/>
        <v>8220.4524999999994</v>
      </c>
      <c r="S24" s="25">
        <f t="shared" si="4"/>
        <v>81.025499999999994</v>
      </c>
      <c r="T24" s="27">
        <f t="shared" si="5"/>
        <v>7.0254999999999939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4194</v>
      </c>
      <c r="E25" s="30">
        <v>60</v>
      </c>
      <c r="F25" s="30">
        <v>70</v>
      </c>
      <c r="G25" s="30"/>
      <c r="H25" s="30">
        <v>130</v>
      </c>
      <c r="I25" s="20"/>
      <c r="J25" s="20">
        <v>1</v>
      </c>
      <c r="K25" s="20"/>
      <c r="L25" s="20"/>
      <c r="M25" s="20">
        <f t="shared" si="0"/>
        <v>7264</v>
      </c>
      <c r="N25" s="24">
        <f t="shared" si="1"/>
        <v>7455</v>
      </c>
      <c r="O25" s="25">
        <f t="shared" si="2"/>
        <v>199.76</v>
      </c>
      <c r="P25" s="26">
        <v>16400</v>
      </c>
      <c r="Q25" s="26">
        <v>70</v>
      </c>
      <c r="R25" s="24">
        <f t="shared" si="3"/>
        <v>7185.24</v>
      </c>
      <c r="S25" s="25">
        <f t="shared" si="4"/>
        <v>69.007999999999996</v>
      </c>
      <c r="T25" s="27">
        <f t="shared" si="5"/>
        <v>-0.99200000000000443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8969</v>
      </c>
      <c r="E26" s="29"/>
      <c r="F26" s="30"/>
      <c r="G26" s="30"/>
      <c r="H26" s="30"/>
      <c r="I26" s="20">
        <v>5</v>
      </c>
      <c r="J26" s="20"/>
      <c r="K26" s="20">
        <v>5</v>
      </c>
      <c r="L26" s="20"/>
      <c r="M26" s="20">
        <f t="shared" si="0"/>
        <v>8969</v>
      </c>
      <c r="N26" s="24">
        <f t="shared" si="1"/>
        <v>10834</v>
      </c>
      <c r="O26" s="25">
        <f t="shared" si="2"/>
        <v>246.64750000000001</v>
      </c>
      <c r="P26" s="26"/>
      <c r="Q26" s="26">
        <v>87</v>
      </c>
      <c r="R26" s="24">
        <f t="shared" si="3"/>
        <v>10500.352500000001</v>
      </c>
      <c r="S26" s="25">
        <f t="shared" si="4"/>
        <v>85.205500000000001</v>
      </c>
      <c r="T26" s="27">
        <f t="shared" si="5"/>
        <v>-1.7944999999999993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7452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7452</v>
      </c>
      <c r="N27" s="40">
        <f t="shared" si="1"/>
        <v>7452</v>
      </c>
      <c r="O27" s="25">
        <f t="shared" si="2"/>
        <v>204.93</v>
      </c>
      <c r="P27" s="41">
        <v>10000</v>
      </c>
      <c r="Q27" s="41">
        <v>100</v>
      </c>
      <c r="R27" s="24">
        <f t="shared" si="3"/>
        <v>7147.07</v>
      </c>
      <c r="S27" s="42">
        <f t="shared" si="4"/>
        <v>70.793999999999997</v>
      </c>
      <c r="T27" s="43">
        <f t="shared" si="5"/>
        <v>-29.206000000000003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190790</v>
      </c>
      <c r="E28" s="45">
        <f>SUM(E7:E27)</f>
        <v>90</v>
      </c>
      <c r="F28" s="45">
        <f t="shared" ref="F28:T28" si="6">SUM(F7:F27)</f>
        <v>90</v>
      </c>
      <c r="G28" s="45">
        <f t="shared" si="6"/>
        <v>0</v>
      </c>
      <c r="H28" s="45">
        <f t="shared" si="6"/>
        <v>315</v>
      </c>
      <c r="I28" s="45">
        <f t="shared" si="6"/>
        <v>39</v>
      </c>
      <c r="J28" s="45">
        <f t="shared" si="6"/>
        <v>1</v>
      </c>
      <c r="K28" s="45">
        <f t="shared" si="6"/>
        <v>12</v>
      </c>
      <c r="L28" s="45">
        <f t="shared" si="6"/>
        <v>0</v>
      </c>
      <c r="M28" s="45">
        <f t="shared" si="6"/>
        <v>196325</v>
      </c>
      <c r="N28" s="45">
        <f t="shared" si="6"/>
        <v>206149</v>
      </c>
      <c r="O28" s="46">
        <f t="shared" si="6"/>
        <v>5398.9375000000009</v>
      </c>
      <c r="P28" s="45">
        <f t="shared" si="6"/>
        <v>69352</v>
      </c>
      <c r="Q28" s="45">
        <f t="shared" si="6"/>
        <v>1943</v>
      </c>
      <c r="R28" s="45">
        <f t="shared" si="6"/>
        <v>198807.06250000003</v>
      </c>
      <c r="S28" s="45">
        <f t="shared" si="6"/>
        <v>1865.0875000000003</v>
      </c>
      <c r="T28" s="47">
        <f t="shared" si="6"/>
        <v>-77.912500000000065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457416</v>
      </c>
      <c r="E29" s="48">
        <f t="shared" ref="E29:L29" si="7">E4+E5-E28</f>
        <v>8420</v>
      </c>
      <c r="F29" s="48">
        <f t="shared" si="7"/>
        <v>17210</v>
      </c>
      <c r="G29" s="48">
        <f t="shared" si="7"/>
        <v>0</v>
      </c>
      <c r="H29" s="48">
        <f t="shared" si="7"/>
        <v>28020</v>
      </c>
      <c r="I29" s="48">
        <f t="shared" si="7"/>
        <v>367</v>
      </c>
      <c r="J29" s="48">
        <f t="shared" si="7"/>
        <v>243</v>
      </c>
      <c r="K29" s="48">
        <f t="shared" si="7"/>
        <v>307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84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'25'!D29</f>
        <v>457416</v>
      </c>
      <c r="E4" s="2">
        <f>'25'!E29</f>
        <v>8420</v>
      </c>
      <c r="F4" s="2">
        <f>'25'!F29</f>
        <v>17210</v>
      </c>
      <c r="G4" s="2">
        <f>'25'!G29</f>
        <v>0</v>
      </c>
      <c r="H4" s="2">
        <f>'25'!H29</f>
        <v>28020</v>
      </c>
      <c r="I4" s="2">
        <f>'25'!I29</f>
        <v>367</v>
      </c>
      <c r="J4" s="2">
        <f>'25'!J29</f>
        <v>243</v>
      </c>
      <c r="K4" s="2">
        <f>'25'!K29</f>
        <v>307</v>
      </c>
      <c r="L4" s="2">
        <f>'25'!L29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10224</v>
      </c>
      <c r="E7" s="22"/>
      <c r="F7" s="22"/>
      <c r="G7" s="22"/>
      <c r="H7" s="22"/>
      <c r="I7" s="23"/>
      <c r="J7" s="23">
        <v>1</v>
      </c>
      <c r="K7" s="23"/>
      <c r="L7" s="23"/>
      <c r="M7" s="20">
        <f>D7+E7*20+F7*10+G7*9+H7*9</f>
        <v>10224</v>
      </c>
      <c r="N7" s="24">
        <f>D7+E7*20+F7*10+G7*9+H7*9+I7*191+J7*191+K7*182+L7*100</f>
        <v>10415</v>
      </c>
      <c r="O7" s="25">
        <f>M7*2.75%</f>
        <v>281.16000000000003</v>
      </c>
      <c r="P7" s="26"/>
      <c r="Q7" s="26">
        <v>104</v>
      </c>
      <c r="R7" s="24">
        <f>M7-(M7*2.75%)+I7*191+J7*191+K7*182+L7*100-Q7</f>
        <v>10029.84</v>
      </c>
      <c r="S7" s="25">
        <f>M7*0.95%</f>
        <v>97.128</v>
      </c>
      <c r="T7" s="27">
        <f>S7-Q7</f>
        <v>-6.8719999999999999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6254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6254</v>
      </c>
      <c r="N8" s="24">
        <f t="shared" ref="N8:N27" si="1">D8+E8*20+F8*10+G8*9+H8*9+I8*191+J8*191+K8*182+L8*100</f>
        <v>6254</v>
      </c>
      <c r="O8" s="25">
        <f t="shared" ref="O8:O27" si="2">M8*2.75%</f>
        <v>171.98500000000001</v>
      </c>
      <c r="P8" s="26"/>
      <c r="Q8" s="26"/>
      <c r="R8" s="24">
        <f t="shared" ref="R8:R27" si="3">M8-(M8*2.75%)+I8*191+J8*191+K8*182+L8*100-Q8</f>
        <v>6082.0150000000003</v>
      </c>
      <c r="S8" s="25">
        <f t="shared" ref="S8:S27" si="4">M8*0.95%</f>
        <v>59.412999999999997</v>
      </c>
      <c r="T8" s="27">
        <f t="shared" ref="T8:T27" si="5">S8-Q8</f>
        <v>59.412999999999997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12819</v>
      </c>
      <c r="E9" s="30">
        <v>30</v>
      </c>
      <c r="F9" s="30">
        <v>40</v>
      </c>
      <c r="G9" s="30"/>
      <c r="H9" s="30">
        <v>20</v>
      </c>
      <c r="I9" s="20">
        <v>2</v>
      </c>
      <c r="J9" s="20"/>
      <c r="K9" s="20">
        <v>4</v>
      </c>
      <c r="L9" s="20"/>
      <c r="M9" s="20">
        <f t="shared" si="0"/>
        <v>13999</v>
      </c>
      <c r="N9" s="24">
        <f t="shared" si="1"/>
        <v>15109</v>
      </c>
      <c r="O9" s="25">
        <f t="shared" si="2"/>
        <v>384.97250000000003</v>
      </c>
      <c r="P9" s="26"/>
      <c r="Q9" s="26">
        <v>124</v>
      </c>
      <c r="R9" s="24">
        <f t="shared" si="3"/>
        <v>14600.0275</v>
      </c>
      <c r="S9" s="25">
        <f t="shared" si="4"/>
        <v>132.9905</v>
      </c>
      <c r="T9" s="27">
        <f t="shared" si="5"/>
        <v>8.9904999999999973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4415</v>
      </c>
      <c r="E10" s="30"/>
      <c r="F10" s="30"/>
      <c r="G10" s="30"/>
      <c r="H10" s="30">
        <v>30</v>
      </c>
      <c r="I10" s="20"/>
      <c r="J10" s="20"/>
      <c r="K10" s="20"/>
      <c r="L10" s="20"/>
      <c r="M10" s="20">
        <f t="shared" si="0"/>
        <v>4685</v>
      </c>
      <c r="N10" s="24">
        <f t="shared" si="1"/>
        <v>4685</v>
      </c>
      <c r="O10" s="25">
        <f t="shared" si="2"/>
        <v>128.83750000000001</v>
      </c>
      <c r="P10" s="26"/>
      <c r="Q10" s="26">
        <v>26</v>
      </c>
      <c r="R10" s="24">
        <f t="shared" si="3"/>
        <v>4530.1625000000004</v>
      </c>
      <c r="S10" s="25">
        <f t="shared" si="4"/>
        <v>44.5075</v>
      </c>
      <c r="T10" s="27">
        <f t="shared" si="5"/>
        <v>18.5075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7558</v>
      </c>
      <c r="E11" s="30"/>
      <c r="F11" s="30"/>
      <c r="G11" s="32"/>
      <c r="H11" s="30">
        <v>300</v>
      </c>
      <c r="I11" s="20"/>
      <c r="J11" s="20"/>
      <c r="K11" s="20"/>
      <c r="L11" s="20"/>
      <c r="M11" s="20">
        <f t="shared" si="0"/>
        <v>10258</v>
      </c>
      <c r="N11" s="24">
        <f t="shared" si="1"/>
        <v>10258</v>
      </c>
      <c r="O11" s="25">
        <f t="shared" si="2"/>
        <v>282.09500000000003</v>
      </c>
      <c r="P11" s="26"/>
      <c r="Q11" s="26">
        <v>35</v>
      </c>
      <c r="R11" s="24">
        <f t="shared" si="3"/>
        <v>9940.9050000000007</v>
      </c>
      <c r="S11" s="25">
        <f t="shared" si="4"/>
        <v>97.450999999999993</v>
      </c>
      <c r="T11" s="27">
        <f t="shared" si="5"/>
        <v>62.450999999999993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3703</v>
      </c>
      <c r="E12" s="30"/>
      <c r="F12" s="30"/>
      <c r="G12" s="30"/>
      <c r="H12" s="30">
        <v>20</v>
      </c>
      <c r="I12" s="20">
        <v>3</v>
      </c>
      <c r="J12" s="20"/>
      <c r="K12" s="20">
        <v>10</v>
      </c>
      <c r="L12" s="20"/>
      <c r="M12" s="20">
        <f t="shared" si="0"/>
        <v>3883</v>
      </c>
      <c r="N12" s="24">
        <f t="shared" si="1"/>
        <v>6276</v>
      </c>
      <c r="O12" s="25">
        <f t="shared" si="2"/>
        <v>106.7825</v>
      </c>
      <c r="P12" s="26"/>
      <c r="Q12" s="26">
        <v>31</v>
      </c>
      <c r="R12" s="24">
        <f t="shared" si="3"/>
        <v>6138.2175000000007</v>
      </c>
      <c r="S12" s="25">
        <f t="shared" si="4"/>
        <v>36.888500000000001</v>
      </c>
      <c r="T12" s="27">
        <f t="shared" si="5"/>
        <v>5.8885000000000005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5141</v>
      </c>
      <c r="N13" s="24">
        <f t="shared" si="1"/>
        <v>5141</v>
      </c>
      <c r="O13" s="25">
        <f t="shared" si="2"/>
        <v>141.3775</v>
      </c>
      <c r="P13" s="26"/>
      <c r="Q13" s="26"/>
      <c r="R13" s="24">
        <f t="shared" si="3"/>
        <v>4999.6225000000004</v>
      </c>
      <c r="S13" s="25">
        <f t="shared" si="4"/>
        <v>48.839500000000001</v>
      </c>
      <c r="T13" s="27">
        <f t="shared" si="5"/>
        <v>48.839500000000001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12657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12657</v>
      </c>
      <c r="N14" s="24">
        <f t="shared" si="1"/>
        <v>12657</v>
      </c>
      <c r="O14" s="25">
        <f t="shared" si="2"/>
        <v>348.0675</v>
      </c>
      <c r="P14" s="26"/>
      <c r="Q14" s="26">
        <v>149</v>
      </c>
      <c r="R14" s="24">
        <f t="shared" si="3"/>
        <v>12159.932500000001</v>
      </c>
      <c r="S14" s="25">
        <f t="shared" si="4"/>
        <v>120.2415</v>
      </c>
      <c r="T14" s="27">
        <f t="shared" si="5"/>
        <v>-28.758499999999998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14639</v>
      </c>
      <c r="E15" s="30">
        <v>20</v>
      </c>
      <c r="F15" s="30">
        <v>90</v>
      </c>
      <c r="G15" s="30"/>
      <c r="H15" s="30">
        <v>20</v>
      </c>
      <c r="I15" s="20">
        <v>2</v>
      </c>
      <c r="J15" s="20"/>
      <c r="K15" s="20">
        <v>2</v>
      </c>
      <c r="L15" s="20"/>
      <c r="M15" s="20">
        <f t="shared" si="0"/>
        <v>16119</v>
      </c>
      <c r="N15" s="24">
        <f t="shared" si="1"/>
        <v>16865</v>
      </c>
      <c r="O15" s="25">
        <f t="shared" si="2"/>
        <v>443.27249999999998</v>
      </c>
      <c r="P15" s="26"/>
      <c r="Q15" s="26">
        <v>121</v>
      </c>
      <c r="R15" s="24">
        <f t="shared" si="3"/>
        <v>16300.727500000001</v>
      </c>
      <c r="S15" s="25">
        <f t="shared" si="4"/>
        <v>153.13049999999998</v>
      </c>
      <c r="T15" s="27">
        <f t="shared" si="5"/>
        <v>32.130499999999984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18948</v>
      </c>
      <c r="E16" s="30"/>
      <c r="F16" s="30"/>
      <c r="G16" s="30"/>
      <c r="H16" s="30">
        <v>200</v>
      </c>
      <c r="I16" s="20">
        <v>5</v>
      </c>
      <c r="J16" s="20"/>
      <c r="K16" s="20">
        <v>5</v>
      </c>
      <c r="L16" s="20"/>
      <c r="M16" s="20">
        <f t="shared" si="0"/>
        <v>20748</v>
      </c>
      <c r="N16" s="24">
        <f t="shared" si="1"/>
        <v>22613</v>
      </c>
      <c r="O16" s="25">
        <f t="shared" si="2"/>
        <v>570.57000000000005</v>
      </c>
      <c r="P16" s="26"/>
      <c r="Q16" s="26">
        <v>122</v>
      </c>
      <c r="R16" s="24">
        <f t="shared" si="3"/>
        <v>21920.43</v>
      </c>
      <c r="S16" s="25">
        <f t="shared" si="4"/>
        <v>197.10599999999999</v>
      </c>
      <c r="T16" s="27">
        <f t="shared" si="5"/>
        <v>75.105999999999995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8682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9782</v>
      </c>
      <c r="N17" s="24">
        <f t="shared" si="1"/>
        <v>10737</v>
      </c>
      <c r="O17" s="25">
        <f t="shared" si="2"/>
        <v>269.005</v>
      </c>
      <c r="P17" s="26"/>
      <c r="Q17" s="26">
        <v>80</v>
      </c>
      <c r="R17" s="24">
        <f t="shared" si="3"/>
        <v>10387.995000000001</v>
      </c>
      <c r="S17" s="25">
        <f t="shared" si="4"/>
        <v>92.929000000000002</v>
      </c>
      <c r="T17" s="27">
        <f t="shared" si="5"/>
        <v>12.929000000000002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10385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10385</v>
      </c>
      <c r="N18" s="24">
        <f t="shared" si="1"/>
        <v>12205</v>
      </c>
      <c r="O18" s="25">
        <f t="shared" si="2"/>
        <v>285.58749999999998</v>
      </c>
      <c r="P18" s="26"/>
      <c r="Q18" s="26">
        <v>99</v>
      </c>
      <c r="R18" s="24">
        <f t="shared" si="3"/>
        <v>11820.4125</v>
      </c>
      <c r="S18" s="25">
        <f t="shared" si="4"/>
        <v>98.657499999999999</v>
      </c>
      <c r="T18" s="27">
        <f t="shared" si="5"/>
        <v>-0.34250000000000114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8251</v>
      </c>
      <c r="E19" s="30"/>
      <c r="F19" s="30">
        <v>10</v>
      </c>
      <c r="G19" s="30"/>
      <c r="H19" s="30">
        <v>40</v>
      </c>
      <c r="I19" s="20"/>
      <c r="J19" s="20"/>
      <c r="K19" s="20">
        <v>2</v>
      </c>
      <c r="L19" s="20"/>
      <c r="M19" s="20">
        <f t="shared" si="0"/>
        <v>8711</v>
      </c>
      <c r="N19" s="24">
        <f t="shared" si="1"/>
        <v>9075</v>
      </c>
      <c r="O19" s="25">
        <f t="shared" si="2"/>
        <v>239.55250000000001</v>
      </c>
      <c r="P19" s="26"/>
      <c r="Q19" s="26">
        <v>100</v>
      </c>
      <c r="R19" s="24">
        <f t="shared" si="3"/>
        <v>8735.4475000000002</v>
      </c>
      <c r="S19" s="25">
        <f t="shared" si="4"/>
        <v>82.754499999999993</v>
      </c>
      <c r="T19" s="27">
        <f t="shared" si="5"/>
        <v>-17.245500000000007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4499</v>
      </c>
      <c r="E20" s="30"/>
      <c r="F20" s="30">
        <v>30</v>
      </c>
      <c r="G20" s="30"/>
      <c r="H20" s="30">
        <v>20</v>
      </c>
      <c r="I20" s="20">
        <v>5</v>
      </c>
      <c r="J20" s="20"/>
      <c r="K20" s="20">
        <v>5</v>
      </c>
      <c r="L20" s="20"/>
      <c r="M20" s="20">
        <f t="shared" si="0"/>
        <v>4979</v>
      </c>
      <c r="N20" s="24">
        <f t="shared" si="1"/>
        <v>6844</v>
      </c>
      <c r="O20" s="25">
        <f t="shared" si="2"/>
        <v>136.92250000000001</v>
      </c>
      <c r="P20" s="26"/>
      <c r="Q20" s="26">
        <v>120</v>
      </c>
      <c r="R20" s="24">
        <f t="shared" si="3"/>
        <v>6587.0775000000003</v>
      </c>
      <c r="S20" s="25">
        <f t="shared" si="4"/>
        <v>47.3005</v>
      </c>
      <c r="T20" s="27">
        <f t="shared" si="5"/>
        <v>-72.6995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>
        <v>100</v>
      </c>
      <c r="F21" s="30"/>
      <c r="G21" s="30"/>
      <c r="H21" s="30"/>
      <c r="I21" s="20">
        <v>2</v>
      </c>
      <c r="J21" s="20"/>
      <c r="K21" s="20"/>
      <c r="L21" s="20"/>
      <c r="M21" s="20">
        <f t="shared" si="0"/>
        <v>8587</v>
      </c>
      <c r="N21" s="24">
        <f t="shared" si="1"/>
        <v>8969</v>
      </c>
      <c r="O21" s="25">
        <f t="shared" si="2"/>
        <v>236.14250000000001</v>
      </c>
      <c r="P21" s="26"/>
      <c r="Q21" s="26">
        <v>20</v>
      </c>
      <c r="R21" s="24">
        <f t="shared" si="3"/>
        <v>8712.8575000000001</v>
      </c>
      <c r="S21" s="25">
        <f t="shared" si="4"/>
        <v>81.576499999999996</v>
      </c>
      <c r="T21" s="27">
        <f t="shared" si="5"/>
        <v>61.576499999999996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24028</v>
      </c>
      <c r="E22" s="30">
        <v>20</v>
      </c>
      <c r="F22" s="30">
        <v>50</v>
      </c>
      <c r="G22" s="20"/>
      <c r="H22" s="30">
        <v>50</v>
      </c>
      <c r="I22" s="20">
        <v>15</v>
      </c>
      <c r="J22" s="20"/>
      <c r="K22" s="20"/>
      <c r="L22" s="20"/>
      <c r="M22" s="20">
        <f t="shared" si="0"/>
        <v>25378</v>
      </c>
      <c r="N22" s="24">
        <f t="shared" si="1"/>
        <v>28243</v>
      </c>
      <c r="O22" s="25">
        <f t="shared" si="2"/>
        <v>697.89499999999998</v>
      </c>
      <c r="P22" s="26"/>
      <c r="Q22" s="26">
        <v>150</v>
      </c>
      <c r="R22" s="24">
        <f t="shared" si="3"/>
        <v>27395.105</v>
      </c>
      <c r="S22" s="25">
        <f t="shared" si="4"/>
        <v>241.09100000000001</v>
      </c>
      <c r="T22" s="27">
        <f t="shared" si="5"/>
        <v>91.091000000000008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7035</v>
      </c>
      <c r="N23" s="24">
        <f t="shared" si="1"/>
        <v>7035</v>
      </c>
      <c r="O23" s="25">
        <f t="shared" si="2"/>
        <v>193.46250000000001</v>
      </c>
      <c r="P23" s="26"/>
      <c r="Q23" s="26">
        <v>70</v>
      </c>
      <c r="R23" s="24">
        <f t="shared" si="3"/>
        <v>6771.5375000000004</v>
      </c>
      <c r="S23" s="25">
        <f t="shared" si="4"/>
        <v>66.832499999999996</v>
      </c>
      <c r="T23" s="27">
        <f t="shared" si="5"/>
        <v>-3.167500000000004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25787</v>
      </c>
      <c r="E24" s="30"/>
      <c r="F24" s="30"/>
      <c r="G24" s="30"/>
      <c r="H24" s="30">
        <v>160</v>
      </c>
      <c r="I24" s="20">
        <v>15</v>
      </c>
      <c r="J24" s="20"/>
      <c r="K24" s="20"/>
      <c r="L24" s="20"/>
      <c r="M24" s="20">
        <f t="shared" si="0"/>
        <v>27227</v>
      </c>
      <c r="N24" s="24">
        <f t="shared" si="1"/>
        <v>30092</v>
      </c>
      <c r="O24" s="25">
        <f t="shared" si="2"/>
        <v>748.74249999999995</v>
      </c>
      <c r="P24" s="26"/>
      <c r="Q24" s="26">
        <v>143</v>
      </c>
      <c r="R24" s="24">
        <f t="shared" si="3"/>
        <v>29200.2575</v>
      </c>
      <c r="S24" s="25">
        <f t="shared" si="4"/>
        <v>258.65649999999999</v>
      </c>
      <c r="T24" s="27">
        <f t="shared" si="5"/>
        <v>115.65649999999999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7018</v>
      </c>
      <c r="E25" s="30">
        <v>40</v>
      </c>
      <c r="F25" s="30"/>
      <c r="G25" s="30"/>
      <c r="H25" s="30"/>
      <c r="I25" s="20"/>
      <c r="J25" s="20"/>
      <c r="K25" s="20"/>
      <c r="L25" s="20"/>
      <c r="M25" s="20">
        <f t="shared" si="0"/>
        <v>7818</v>
      </c>
      <c r="N25" s="24">
        <f t="shared" si="1"/>
        <v>7818</v>
      </c>
      <c r="O25" s="25">
        <f t="shared" si="2"/>
        <v>214.995</v>
      </c>
      <c r="P25" s="26"/>
      <c r="Q25" s="26">
        <v>90</v>
      </c>
      <c r="R25" s="24">
        <f t="shared" si="3"/>
        <v>7513.0050000000001</v>
      </c>
      <c r="S25" s="25">
        <f t="shared" si="4"/>
        <v>74.271000000000001</v>
      </c>
      <c r="T25" s="27">
        <f t="shared" si="5"/>
        <v>-15.728999999999999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9410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9410</v>
      </c>
      <c r="N26" s="24">
        <f t="shared" si="1"/>
        <v>10365</v>
      </c>
      <c r="O26" s="25">
        <f t="shared" si="2"/>
        <v>258.77499999999998</v>
      </c>
      <c r="P26" s="26"/>
      <c r="Q26" s="26">
        <v>71</v>
      </c>
      <c r="R26" s="24">
        <f t="shared" si="3"/>
        <v>10035.225</v>
      </c>
      <c r="S26" s="25">
        <f t="shared" si="4"/>
        <v>89.394999999999996</v>
      </c>
      <c r="T26" s="27">
        <f t="shared" si="5"/>
        <v>18.394999999999996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7274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7274</v>
      </c>
      <c r="N27" s="40">
        <f t="shared" si="1"/>
        <v>7274</v>
      </c>
      <c r="O27" s="25">
        <f t="shared" si="2"/>
        <v>200.035</v>
      </c>
      <c r="P27" s="41"/>
      <c r="Q27" s="41">
        <v>100</v>
      </c>
      <c r="R27" s="24">
        <f t="shared" si="3"/>
        <v>6973.9650000000001</v>
      </c>
      <c r="S27" s="42">
        <f t="shared" si="4"/>
        <v>69.102999999999994</v>
      </c>
      <c r="T27" s="43">
        <f t="shared" si="5"/>
        <v>-30.897000000000006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215314</v>
      </c>
      <c r="E28" s="45">
        <f>SUM(E7:E27)</f>
        <v>210</v>
      </c>
      <c r="F28" s="45">
        <f t="shared" ref="F28:T28" si="6">SUM(F7:F27)</f>
        <v>240</v>
      </c>
      <c r="G28" s="45">
        <f t="shared" si="6"/>
        <v>0</v>
      </c>
      <c r="H28" s="45">
        <f t="shared" si="6"/>
        <v>960</v>
      </c>
      <c r="I28" s="45">
        <f t="shared" si="6"/>
        <v>59</v>
      </c>
      <c r="J28" s="45">
        <f t="shared" si="6"/>
        <v>1</v>
      </c>
      <c r="K28" s="45">
        <f t="shared" si="6"/>
        <v>38</v>
      </c>
      <c r="L28" s="45">
        <f t="shared" si="6"/>
        <v>0</v>
      </c>
      <c r="M28" s="45">
        <f t="shared" si="6"/>
        <v>230554</v>
      </c>
      <c r="N28" s="45">
        <f t="shared" si="6"/>
        <v>248930</v>
      </c>
      <c r="O28" s="46">
        <f t="shared" si="6"/>
        <v>6340.2349999999997</v>
      </c>
      <c r="P28" s="45">
        <f t="shared" si="6"/>
        <v>0</v>
      </c>
      <c r="Q28" s="45">
        <f t="shared" si="6"/>
        <v>1755</v>
      </c>
      <c r="R28" s="45">
        <f t="shared" si="6"/>
        <v>240834.76500000004</v>
      </c>
      <c r="S28" s="45">
        <f t="shared" si="6"/>
        <v>2190.2630000000004</v>
      </c>
      <c r="T28" s="47">
        <f t="shared" si="6"/>
        <v>435.26299999999992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'26'!D29</f>
        <v>553790</v>
      </c>
      <c r="E4" s="2">
        <f>'26'!E29</f>
        <v>8210</v>
      </c>
      <c r="F4" s="2">
        <f>'26'!F29</f>
        <v>16970</v>
      </c>
      <c r="G4" s="2">
        <f>'26'!G29</f>
        <v>0</v>
      </c>
      <c r="H4" s="2">
        <f>'26'!H29</f>
        <v>27060</v>
      </c>
      <c r="I4" s="2">
        <f>'26'!I29</f>
        <v>308</v>
      </c>
      <c r="J4" s="2">
        <f>'26'!J29</f>
        <v>242</v>
      </c>
      <c r="K4" s="2">
        <f>'26'!K29</f>
        <v>269</v>
      </c>
      <c r="L4" s="2">
        <f>'26'!L29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'27'!D29</f>
        <v>553790</v>
      </c>
      <c r="E4" s="2">
        <f>'27'!E29</f>
        <v>8210</v>
      </c>
      <c r="F4" s="2">
        <f>'27'!F29</f>
        <v>16970</v>
      </c>
      <c r="G4" s="2">
        <f>'27'!G29</f>
        <v>0</v>
      </c>
      <c r="H4" s="2">
        <f>'27'!H29</f>
        <v>27060</v>
      </c>
      <c r="I4" s="2">
        <f>'27'!I29</f>
        <v>308</v>
      </c>
      <c r="J4" s="2">
        <f>'27'!J29</f>
        <v>242</v>
      </c>
      <c r="K4" s="2">
        <f>'27'!K29</f>
        <v>269</v>
      </c>
      <c r="L4" s="2">
        <f>'27'!L29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40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'28'!D29</f>
        <v>553790</v>
      </c>
      <c r="E4" s="2">
        <f>'28'!E29</f>
        <v>8210</v>
      </c>
      <c r="F4" s="2">
        <f>'28'!F29</f>
        <v>16970</v>
      </c>
      <c r="G4" s="2">
        <f>'28'!G29</f>
        <v>0</v>
      </c>
      <c r="H4" s="2">
        <f>'28'!H29</f>
        <v>27060</v>
      </c>
      <c r="I4" s="2">
        <f>'28'!I29</f>
        <v>308</v>
      </c>
      <c r="J4" s="2">
        <f>'28'!J29</f>
        <v>242</v>
      </c>
      <c r="K4" s="2">
        <f>'28'!K29</f>
        <v>269</v>
      </c>
      <c r="L4" s="2">
        <f>'28'!L29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9" priority="43" operator="equal">
      <formula>212030016606640</formula>
    </cfRule>
  </conditionalFormatting>
  <conditionalFormatting sqref="D29 E4:E6 E28:K29">
    <cfRule type="cellIs" dxfId="1308" priority="41" operator="equal">
      <formula>$E$4</formula>
    </cfRule>
    <cfRule type="cellIs" dxfId="1307" priority="42" operator="equal">
      <formula>2120</formula>
    </cfRule>
  </conditionalFormatting>
  <conditionalFormatting sqref="D29:E29 F4:F6 F28:F29">
    <cfRule type="cellIs" dxfId="1306" priority="39" operator="equal">
      <formula>$F$4</formula>
    </cfRule>
    <cfRule type="cellIs" dxfId="1305" priority="40" operator="equal">
      <formula>300</formula>
    </cfRule>
  </conditionalFormatting>
  <conditionalFormatting sqref="G4:G6 G28:G29">
    <cfRule type="cellIs" dxfId="1304" priority="37" operator="equal">
      <formula>$G$4</formula>
    </cfRule>
    <cfRule type="cellIs" dxfId="1303" priority="38" operator="equal">
      <formula>1660</formula>
    </cfRule>
  </conditionalFormatting>
  <conditionalFormatting sqref="H4:H6 H28:H29">
    <cfRule type="cellIs" dxfId="1302" priority="35" operator="equal">
      <formula>$H$4</formula>
    </cfRule>
    <cfRule type="cellIs" dxfId="1301" priority="36" operator="equal">
      <formula>6640</formula>
    </cfRule>
  </conditionalFormatting>
  <conditionalFormatting sqref="T6:T28">
    <cfRule type="cellIs" dxfId="1300" priority="34" operator="lessThan">
      <formula>0</formula>
    </cfRule>
  </conditionalFormatting>
  <conditionalFormatting sqref="T7:T27">
    <cfRule type="cellIs" dxfId="1299" priority="31" operator="lessThan">
      <formula>0</formula>
    </cfRule>
    <cfRule type="cellIs" dxfId="1298" priority="32" operator="lessThan">
      <formula>0</formula>
    </cfRule>
    <cfRule type="cellIs" dxfId="1297" priority="33" operator="lessThan">
      <formula>0</formula>
    </cfRule>
  </conditionalFormatting>
  <conditionalFormatting sqref="E4:E6 E28:K28">
    <cfRule type="cellIs" dxfId="1296" priority="30" operator="equal">
      <formula>$E$4</formula>
    </cfRule>
  </conditionalFormatting>
  <conditionalFormatting sqref="D28:D29 D6 D4:M4">
    <cfRule type="cellIs" dxfId="1295" priority="29" operator="equal">
      <formula>$D$4</formula>
    </cfRule>
  </conditionalFormatting>
  <conditionalFormatting sqref="I4:I6 I28:I29">
    <cfRule type="cellIs" dxfId="1294" priority="28" operator="equal">
      <formula>$I$4</formula>
    </cfRule>
  </conditionalFormatting>
  <conditionalFormatting sqref="J4:J6 J28:J29">
    <cfRule type="cellIs" dxfId="1293" priority="27" operator="equal">
      <formula>$J$4</formula>
    </cfRule>
  </conditionalFormatting>
  <conditionalFormatting sqref="K4:K6 K28:K29">
    <cfRule type="cellIs" dxfId="1292" priority="26" operator="equal">
      <formula>$K$4</formula>
    </cfRule>
  </conditionalFormatting>
  <conditionalFormatting sqref="M4:M6">
    <cfRule type="cellIs" dxfId="1291" priority="25" operator="equal">
      <formula>$L$4</formula>
    </cfRule>
  </conditionalFormatting>
  <conditionalFormatting sqref="T7:T28">
    <cfRule type="cellIs" dxfId="1290" priority="22" operator="lessThan">
      <formula>0</formula>
    </cfRule>
    <cfRule type="cellIs" dxfId="1289" priority="23" operator="lessThan">
      <formula>0</formula>
    </cfRule>
    <cfRule type="cellIs" dxfId="1288" priority="24" operator="lessThan">
      <formula>0</formula>
    </cfRule>
  </conditionalFormatting>
  <conditionalFormatting sqref="D5:K5">
    <cfRule type="cellIs" dxfId="1287" priority="21" operator="greaterThan">
      <formula>0</formula>
    </cfRule>
  </conditionalFormatting>
  <conditionalFormatting sqref="T6:T28">
    <cfRule type="cellIs" dxfId="1286" priority="20" operator="lessThan">
      <formula>0</formula>
    </cfRule>
  </conditionalFormatting>
  <conditionalFormatting sqref="T7:T27">
    <cfRule type="cellIs" dxfId="1285" priority="17" operator="lessThan">
      <formula>0</formula>
    </cfRule>
    <cfRule type="cellIs" dxfId="1284" priority="18" operator="lessThan">
      <formula>0</formula>
    </cfRule>
    <cfRule type="cellIs" dxfId="1283" priority="19" operator="lessThan">
      <formula>0</formula>
    </cfRule>
  </conditionalFormatting>
  <conditionalFormatting sqref="T7:T28">
    <cfRule type="cellIs" dxfId="1282" priority="14" operator="lessThan">
      <formula>0</formula>
    </cfRule>
    <cfRule type="cellIs" dxfId="1281" priority="15" operator="lessThan">
      <formula>0</formula>
    </cfRule>
    <cfRule type="cellIs" dxfId="1280" priority="16" operator="lessThan">
      <formula>0</formula>
    </cfRule>
  </conditionalFormatting>
  <conditionalFormatting sqref="D5:K5">
    <cfRule type="cellIs" dxfId="1279" priority="13" operator="greaterThan">
      <formula>0</formula>
    </cfRule>
  </conditionalFormatting>
  <conditionalFormatting sqref="L4 L6 L28:L29">
    <cfRule type="cellIs" dxfId="1278" priority="12" operator="equal">
      <formula>$L$4</formula>
    </cfRule>
  </conditionalFormatting>
  <conditionalFormatting sqref="D7:S7">
    <cfRule type="cellIs" dxfId="1277" priority="11" operator="greaterThan">
      <formula>0</formula>
    </cfRule>
  </conditionalFormatting>
  <conditionalFormatting sqref="D9:S9">
    <cfRule type="cellIs" dxfId="1276" priority="10" operator="greaterThan">
      <formula>0</formula>
    </cfRule>
  </conditionalFormatting>
  <conditionalFormatting sqref="D11:S11">
    <cfRule type="cellIs" dxfId="1275" priority="9" operator="greaterThan">
      <formula>0</formula>
    </cfRule>
  </conditionalFormatting>
  <conditionalFormatting sqref="D13:S13">
    <cfRule type="cellIs" dxfId="1274" priority="8" operator="greaterThan">
      <formula>0</formula>
    </cfRule>
  </conditionalFormatting>
  <conditionalFormatting sqref="D15:S15">
    <cfRule type="cellIs" dxfId="1273" priority="7" operator="greaterThan">
      <formula>0</formula>
    </cfRule>
  </conditionalFormatting>
  <conditionalFormatting sqref="D17:S17">
    <cfRule type="cellIs" dxfId="1272" priority="6" operator="greaterThan">
      <formula>0</formula>
    </cfRule>
  </conditionalFormatting>
  <conditionalFormatting sqref="D19:S19">
    <cfRule type="cellIs" dxfId="1271" priority="5" operator="greaterThan">
      <formula>0</formula>
    </cfRule>
  </conditionalFormatting>
  <conditionalFormatting sqref="D21:S21">
    <cfRule type="cellIs" dxfId="1270" priority="4" operator="greaterThan">
      <formula>0</formula>
    </cfRule>
  </conditionalFormatting>
  <conditionalFormatting sqref="D23:S23">
    <cfRule type="cellIs" dxfId="1269" priority="3" operator="greaterThan">
      <formula>0</formula>
    </cfRule>
  </conditionalFormatting>
  <conditionalFormatting sqref="D25:S25">
    <cfRule type="cellIs" dxfId="1268" priority="2" operator="greaterThan">
      <formula>0</formula>
    </cfRule>
  </conditionalFormatting>
  <conditionalFormatting sqref="D27:S27">
    <cfRule type="cellIs" dxfId="1267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'29'!D29</f>
        <v>553790</v>
      </c>
      <c r="E4" s="2">
        <f>'29'!E29</f>
        <v>8210</v>
      </c>
      <c r="F4" s="2">
        <f>'29'!F29</f>
        <v>16970</v>
      </c>
      <c r="G4" s="2">
        <f>'29'!G29</f>
        <v>0</v>
      </c>
      <c r="H4" s="2">
        <f>'29'!H29</f>
        <v>27060</v>
      </c>
      <c r="I4" s="2">
        <f>'29'!I29</f>
        <v>308</v>
      </c>
      <c r="J4" s="2">
        <f>'29'!J29</f>
        <v>242</v>
      </c>
      <c r="K4" s="2">
        <f>'29'!K29</f>
        <v>269</v>
      </c>
      <c r="L4" s="2">
        <f>'29'!L29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41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'30'!D29</f>
        <v>553790</v>
      </c>
      <c r="E4" s="2">
        <f>'30'!E29</f>
        <v>8210</v>
      </c>
      <c r="F4" s="2">
        <f>'30'!F29</f>
        <v>16970</v>
      </c>
      <c r="G4" s="2">
        <f>'30'!G29</f>
        <v>0</v>
      </c>
      <c r="H4" s="2">
        <f>'30'!H29</f>
        <v>27060</v>
      </c>
      <c r="I4" s="2">
        <f>'30'!I29</f>
        <v>308</v>
      </c>
      <c r="J4" s="2">
        <f>'30'!J29</f>
        <v>242</v>
      </c>
      <c r="K4" s="2">
        <f>'30'!K29</f>
        <v>269</v>
      </c>
      <c r="L4" s="2">
        <f>'30'!L29</f>
        <v>45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7" sqref="E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67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5172060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400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260124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30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770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269654</v>
      </c>
      <c r="N7" s="24">
        <f>D7+E7*20+F7*10+G7*9+H7*9+I7*191+J7*191+K7*182+L7*100</f>
        <v>298135</v>
      </c>
      <c r="O7" s="25">
        <f>M7*2.75%</f>
        <v>7415.4849999999997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1920</v>
      </c>
      <c r="R7" s="24">
        <f>M7-(M7*2.75%)+I7*191+J7*191+K7*182+L7*100-Q7</f>
        <v>288799.51500000001</v>
      </c>
      <c r="S7" s="25">
        <f>M7*0.95%</f>
        <v>2561.7129999999997</v>
      </c>
      <c r="T7" s="27">
        <f>S7-Q7</f>
        <v>641.71299999999974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125315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140145</v>
      </c>
      <c r="N8" s="24">
        <f t="shared" ref="N8:N27" si="1">D8+E8*20+F8*10+G8*9+H8*9+I8*191+J8*191+K8*182+L8*100</f>
        <v>155553</v>
      </c>
      <c r="O8" s="25">
        <f t="shared" ref="O8:O27" si="2">M8*2.75%</f>
        <v>3853.9875000000002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1775</v>
      </c>
      <c r="R8" s="24">
        <f t="shared" ref="R8:R27" si="3">M8-(M8*2.75%)+I8*191+J8*191+K8*182+L8*100-Q8</f>
        <v>149924.01250000001</v>
      </c>
      <c r="S8" s="25">
        <f t="shared" ref="S8:S27" si="4">M8*0.95%</f>
        <v>1331.3775000000001</v>
      </c>
      <c r="T8" s="27">
        <f t="shared" ref="T8:T27" si="5">S8-Q8</f>
        <v>-443.62249999999995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413435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860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3400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461455</v>
      </c>
      <c r="N9" s="24">
        <f t="shared" si="1"/>
        <v>478620</v>
      </c>
      <c r="O9" s="25">
        <f t="shared" si="2"/>
        <v>12690.012500000001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2798</v>
      </c>
      <c r="R9" s="24">
        <f t="shared" si="3"/>
        <v>463131.98749999999</v>
      </c>
      <c r="S9" s="25">
        <f t="shared" si="4"/>
        <v>4383.8225000000002</v>
      </c>
      <c r="T9" s="27">
        <f t="shared" si="5"/>
        <v>1585.8225000000002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109820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400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115980</v>
      </c>
      <c r="N10" s="24">
        <f t="shared" si="1"/>
        <v>135936</v>
      </c>
      <c r="O10" s="25">
        <f t="shared" si="2"/>
        <v>3189.45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550</v>
      </c>
      <c r="R10" s="24">
        <f t="shared" si="3"/>
        <v>132196.54999999999</v>
      </c>
      <c r="S10" s="25">
        <f t="shared" si="4"/>
        <v>1101.81</v>
      </c>
      <c r="T10" s="27">
        <f t="shared" si="5"/>
        <v>551.80999999999995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203133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520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2850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239533</v>
      </c>
      <c r="N11" s="24">
        <f t="shared" si="1"/>
        <v>259425</v>
      </c>
      <c r="O11" s="25">
        <f t="shared" si="2"/>
        <v>6587.1575000000003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1046</v>
      </c>
      <c r="R11" s="24">
        <f t="shared" si="3"/>
        <v>251791.8425</v>
      </c>
      <c r="S11" s="25">
        <f t="shared" si="4"/>
        <v>2275.5634999999997</v>
      </c>
      <c r="T11" s="27">
        <f t="shared" si="5"/>
        <v>1229.5634999999997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126739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380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828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90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142239</v>
      </c>
      <c r="N12" s="24">
        <f t="shared" si="1"/>
        <v>379224</v>
      </c>
      <c r="O12" s="25">
        <f t="shared" si="2"/>
        <v>3911.5725000000002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1130</v>
      </c>
      <c r="R12" s="24">
        <f t="shared" si="3"/>
        <v>374182.42749999999</v>
      </c>
      <c r="S12" s="25">
        <f t="shared" si="4"/>
        <v>1351.2704999999999</v>
      </c>
      <c r="T12" s="27">
        <f t="shared" si="5"/>
        <v>221.27049999999986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162343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970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365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181773</v>
      </c>
      <c r="N13" s="24">
        <f t="shared" si="1"/>
        <v>266359</v>
      </c>
      <c r="O13" s="25">
        <f t="shared" si="2"/>
        <v>4998.7574999999997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85</v>
      </c>
      <c r="R13" s="24">
        <f t="shared" si="3"/>
        <v>261275.24249999999</v>
      </c>
      <c r="S13" s="25">
        <f t="shared" si="4"/>
        <v>1726.8434999999999</v>
      </c>
      <c r="T13" s="27">
        <f t="shared" si="5"/>
        <v>1641.8434999999999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288016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1605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314721</v>
      </c>
      <c r="N14" s="24">
        <f t="shared" si="1"/>
        <v>334288</v>
      </c>
      <c r="O14" s="25">
        <f t="shared" si="2"/>
        <v>8654.8274999999994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2630</v>
      </c>
      <c r="R14" s="24">
        <f t="shared" si="3"/>
        <v>323003.17249999999</v>
      </c>
      <c r="S14" s="25">
        <f t="shared" si="4"/>
        <v>2989.8494999999998</v>
      </c>
      <c r="T14" s="27">
        <f t="shared" si="5"/>
        <v>359.84949999999981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398876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680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51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430936</v>
      </c>
      <c r="N15" s="24">
        <f t="shared" si="1"/>
        <v>453242</v>
      </c>
      <c r="O15" s="25">
        <f t="shared" si="2"/>
        <v>11850.74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3019</v>
      </c>
      <c r="R15" s="24">
        <f t="shared" si="3"/>
        <v>438372.26</v>
      </c>
      <c r="S15" s="25">
        <f t="shared" si="4"/>
        <v>4093.8919999999998</v>
      </c>
      <c r="T15" s="27">
        <f t="shared" si="5"/>
        <v>1074.8919999999998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316811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1610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40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341551</v>
      </c>
      <c r="N16" s="24">
        <f t="shared" si="1"/>
        <v>372897</v>
      </c>
      <c r="O16" s="25">
        <f t="shared" si="2"/>
        <v>9392.6525000000001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3139</v>
      </c>
      <c r="R16" s="24">
        <f t="shared" si="3"/>
        <v>360365.34749999997</v>
      </c>
      <c r="S16" s="25">
        <f t="shared" si="4"/>
        <v>3244.7345</v>
      </c>
      <c r="T16" s="27">
        <f t="shared" si="5"/>
        <v>105.73450000000003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213265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1560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239655</v>
      </c>
      <c r="N17" s="24">
        <f t="shared" si="1"/>
        <v>254346</v>
      </c>
      <c r="O17" s="25">
        <f t="shared" si="2"/>
        <v>6590.5124999999998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1471</v>
      </c>
      <c r="R17" s="24">
        <f t="shared" si="3"/>
        <v>246284.48749999999</v>
      </c>
      <c r="S17" s="25">
        <f t="shared" si="4"/>
        <v>2276.7224999999999</v>
      </c>
      <c r="T17" s="27">
        <f t="shared" si="5"/>
        <v>805.72249999999985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231726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240026</v>
      </c>
      <c r="N18" s="24">
        <f t="shared" si="1"/>
        <v>263013</v>
      </c>
      <c r="O18" s="25">
        <f t="shared" si="2"/>
        <v>6600.7150000000001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2947</v>
      </c>
      <c r="R18" s="24">
        <f t="shared" si="3"/>
        <v>253465.285</v>
      </c>
      <c r="S18" s="25">
        <f t="shared" si="4"/>
        <v>2280.2469999999998</v>
      </c>
      <c r="T18" s="27">
        <f t="shared" si="5"/>
        <v>-666.75300000000016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311099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1360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114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332229</v>
      </c>
      <c r="N19" s="24">
        <f t="shared" si="1"/>
        <v>358553</v>
      </c>
      <c r="O19" s="25">
        <f t="shared" si="2"/>
        <v>9136.2975000000006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2800</v>
      </c>
      <c r="R19" s="24">
        <f t="shared" si="3"/>
        <v>346616.70250000001</v>
      </c>
      <c r="S19" s="25">
        <f t="shared" si="4"/>
        <v>3156.1754999999998</v>
      </c>
      <c r="T19" s="27">
        <f t="shared" si="5"/>
        <v>356.17549999999983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146311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390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99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17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159961</v>
      </c>
      <c r="N20" s="24">
        <f t="shared" si="1"/>
        <v>181964</v>
      </c>
      <c r="O20" s="25">
        <f t="shared" si="2"/>
        <v>4398.9274999999998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2921</v>
      </c>
      <c r="R20" s="24">
        <f t="shared" si="3"/>
        <v>174644.07250000001</v>
      </c>
      <c r="S20" s="25">
        <f t="shared" si="4"/>
        <v>1519.6295</v>
      </c>
      <c r="T20" s="27">
        <f t="shared" si="5"/>
        <v>-1401.3705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152908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590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107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169908</v>
      </c>
      <c r="N21" s="24">
        <f t="shared" si="1"/>
        <v>191983</v>
      </c>
      <c r="O21" s="25">
        <f t="shared" si="2"/>
        <v>4672.47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484</v>
      </c>
      <c r="R21" s="24">
        <f t="shared" si="3"/>
        <v>186826.53</v>
      </c>
      <c r="S21" s="25">
        <f t="shared" si="4"/>
        <v>1614.126</v>
      </c>
      <c r="T21" s="27">
        <f t="shared" si="5"/>
        <v>1130.126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374019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700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199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401419</v>
      </c>
      <c r="N22" s="24">
        <f t="shared" si="1"/>
        <v>446708</v>
      </c>
      <c r="O22" s="25">
        <f t="shared" si="2"/>
        <v>11039.022500000001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3151</v>
      </c>
      <c r="R22" s="24">
        <f t="shared" si="3"/>
        <v>432517.97749999998</v>
      </c>
      <c r="S22" s="25">
        <f t="shared" si="4"/>
        <v>3813.4805000000001</v>
      </c>
      <c r="T22" s="27">
        <f t="shared" si="5"/>
        <v>662.48050000000012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168757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176557</v>
      </c>
      <c r="N23" s="24">
        <f t="shared" si="1"/>
        <v>188747</v>
      </c>
      <c r="O23" s="25">
        <f t="shared" si="2"/>
        <v>4855.3175000000001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1530</v>
      </c>
      <c r="R23" s="24">
        <f t="shared" si="3"/>
        <v>182361.6825</v>
      </c>
      <c r="S23" s="25">
        <f t="shared" si="4"/>
        <v>1677.2915</v>
      </c>
      <c r="T23" s="27">
        <f t="shared" si="5"/>
        <v>147.29150000000004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449907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2930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75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497977</v>
      </c>
      <c r="N24" s="24">
        <f t="shared" si="1"/>
        <v>515942</v>
      </c>
      <c r="O24" s="25">
        <f t="shared" si="2"/>
        <v>13694.3675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2696</v>
      </c>
      <c r="R24" s="24">
        <f t="shared" si="3"/>
        <v>499551.63250000001</v>
      </c>
      <c r="S24" s="25">
        <f t="shared" si="4"/>
        <v>4730.7815000000001</v>
      </c>
      <c r="T24" s="27">
        <f t="shared" si="5"/>
        <v>2034.7815000000001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194619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300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280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9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218089</v>
      </c>
      <c r="N25" s="24">
        <f t="shared" si="1"/>
        <v>237200</v>
      </c>
      <c r="O25" s="25">
        <f t="shared" si="2"/>
        <v>5997.4475000000002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1756</v>
      </c>
      <c r="R25" s="24">
        <f t="shared" si="3"/>
        <v>229446.55249999999</v>
      </c>
      <c r="S25" s="25">
        <f t="shared" si="4"/>
        <v>2071.8454999999999</v>
      </c>
      <c r="T25" s="27">
        <f t="shared" si="5"/>
        <v>315.8454999999999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202799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670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25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216579</v>
      </c>
      <c r="N26" s="24">
        <f t="shared" si="1"/>
        <v>247105</v>
      </c>
      <c r="O26" s="25">
        <f t="shared" si="2"/>
        <v>5955.9224999999997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1708</v>
      </c>
      <c r="R26" s="24">
        <f t="shared" si="3"/>
        <v>239441.07750000001</v>
      </c>
      <c r="S26" s="25">
        <f t="shared" si="4"/>
        <v>2057.5005000000001</v>
      </c>
      <c r="T26" s="27">
        <f t="shared" si="5"/>
        <v>349.5005000000001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198978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200578</v>
      </c>
      <c r="N27" s="40">
        <f t="shared" si="1"/>
        <v>222356</v>
      </c>
      <c r="O27" s="25">
        <f t="shared" si="2"/>
        <v>5515.8950000000004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1950</v>
      </c>
      <c r="R27" s="24">
        <f t="shared" si="3"/>
        <v>214890.10500000001</v>
      </c>
      <c r="S27" s="42">
        <f t="shared" si="4"/>
        <v>1905.491</v>
      </c>
      <c r="T27" s="43">
        <f t="shared" si="5"/>
        <v>-44.509000000000015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5049000</v>
      </c>
      <c r="E28" s="45">
        <f>SUM(E7:E27)</f>
        <v>6150</v>
      </c>
      <c r="F28" s="45">
        <f t="shared" ref="F28:T28" si="6">SUM(F7:F27)</f>
        <v>8420</v>
      </c>
      <c r="G28" s="45">
        <f t="shared" si="6"/>
        <v>1570</v>
      </c>
      <c r="H28" s="45">
        <f t="shared" si="6"/>
        <v>24515</v>
      </c>
      <c r="I28" s="45">
        <f t="shared" si="6"/>
        <v>2823</v>
      </c>
      <c r="J28" s="45">
        <f t="shared" si="6"/>
        <v>546</v>
      </c>
      <c r="K28" s="45">
        <f t="shared" si="6"/>
        <v>586</v>
      </c>
      <c r="L28" s="45">
        <f t="shared" si="6"/>
        <v>5</v>
      </c>
      <c r="M28" s="45">
        <f t="shared" si="6"/>
        <v>5490965</v>
      </c>
      <c r="N28" s="45">
        <f t="shared" si="6"/>
        <v>6241596</v>
      </c>
      <c r="O28" s="46">
        <f t="shared" si="6"/>
        <v>151001.53750000001</v>
      </c>
      <c r="P28" s="45">
        <f t="shared" si="6"/>
        <v>0</v>
      </c>
      <c r="Q28" s="45">
        <f t="shared" si="6"/>
        <v>41506</v>
      </c>
      <c r="R28" s="45">
        <f t="shared" si="6"/>
        <v>6049088.4625000013</v>
      </c>
      <c r="S28" s="45">
        <f t="shared" si="6"/>
        <v>52164.167499999996</v>
      </c>
      <c r="T28" s="47">
        <f t="shared" si="6"/>
        <v>10658.1675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553790</v>
      </c>
      <c r="E29" s="48">
        <f t="shared" ref="E29:L29" si="7">E4+E5-E28</f>
        <v>8210</v>
      </c>
      <c r="F29" s="48">
        <f t="shared" si="7"/>
        <v>16970</v>
      </c>
      <c r="G29" s="48">
        <f t="shared" si="7"/>
        <v>0</v>
      </c>
      <c r="H29" s="48">
        <f t="shared" si="7"/>
        <v>27060</v>
      </c>
      <c r="I29" s="48">
        <f t="shared" si="7"/>
        <v>308</v>
      </c>
      <c r="J29" s="48">
        <f t="shared" si="7"/>
        <v>242</v>
      </c>
      <c r="K29" s="48">
        <f t="shared" si="7"/>
        <v>269</v>
      </c>
      <c r="L29" s="48">
        <f t="shared" si="7"/>
        <v>45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" sqref="F1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8" t="s">
        <v>86</v>
      </c>
      <c r="B1" s="129"/>
      <c r="C1" s="129"/>
      <c r="D1" s="130"/>
      <c r="E1" s="66"/>
      <c r="F1" s="66"/>
    </row>
    <row r="2" spans="1:6" ht="26.25" x14ac:dyDescent="0.4">
      <c r="A2" s="67" t="s">
        <v>68</v>
      </c>
      <c r="B2" s="68" t="s">
        <v>69</v>
      </c>
      <c r="C2" s="132" t="s">
        <v>85</v>
      </c>
      <c r="D2" s="131" t="s">
        <v>70</v>
      </c>
      <c r="E2" s="65"/>
      <c r="F2" s="65"/>
    </row>
    <row r="3" spans="1:6" ht="26.25" x14ac:dyDescent="0.4">
      <c r="A3" s="67" t="s">
        <v>23</v>
      </c>
      <c r="B3" s="67">
        <v>60000</v>
      </c>
      <c r="C3" s="71">
        <f>Total!E7*20+Total!F7*10+Total!G7*9+Total!H7*9</f>
        <v>9530</v>
      </c>
      <c r="D3" s="67">
        <f>B3-C3</f>
        <v>50470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14830</v>
      </c>
      <c r="D4" s="67">
        <f t="shared" ref="D4:D23" si="0">B4-C4</f>
        <v>20170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48020</v>
      </c>
      <c r="D5" s="67">
        <f t="shared" si="0"/>
        <v>26980</v>
      </c>
    </row>
    <row r="6" spans="1:6" ht="26.25" x14ac:dyDescent="0.4">
      <c r="A6" s="67" t="s">
        <v>25</v>
      </c>
      <c r="B6" s="67">
        <v>30000</v>
      </c>
      <c r="C6" s="71">
        <f>Total!E10*20+Total!F10*10+Total!G10*9+Total!H10*9</f>
        <v>6160</v>
      </c>
      <c r="D6" s="67">
        <f t="shared" si="0"/>
        <v>23840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36400</v>
      </c>
      <c r="D7" s="67">
        <f t="shared" si="0"/>
        <v>-1400</v>
      </c>
      <c r="F7" s="69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15500</v>
      </c>
      <c r="D8" s="67">
        <f t="shared" si="0"/>
        <v>14500</v>
      </c>
    </row>
    <row r="9" spans="1:6" ht="26.25" x14ac:dyDescent="0.4">
      <c r="A9" s="67" t="s">
        <v>42</v>
      </c>
      <c r="B9" s="67">
        <v>30000</v>
      </c>
      <c r="C9" s="67">
        <f>Total!E13*20+Total!F13*10+Total!G13*9+Total!H13*9</f>
        <v>19430</v>
      </c>
      <c r="D9" s="67">
        <f t="shared" si="0"/>
        <v>10570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26705</v>
      </c>
      <c r="D10" s="67">
        <f t="shared" si="0"/>
        <v>43295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32060</v>
      </c>
      <c r="D11" s="67">
        <f t="shared" si="0"/>
        <v>37940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24740</v>
      </c>
      <c r="D12" s="67">
        <f t="shared" si="0"/>
        <v>45260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26390</v>
      </c>
      <c r="D13" s="67">
        <f t="shared" si="0"/>
        <v>28610</v>
      </c>
    </row>
    <row r="14" spans="1:6" ht="26.25" x14ac:dyDescent="0.4">
      <c r="A14" s="67" t="s">
        <v>53</v>
      </c>
      <c r="B14" s="67">
        <v>40000</v>
      </c>
      <c r="C14" s="71">
        <f>Total!E18*20+Total!F18*10+Total!G18*9+Total!H18*9</f>
        <v>8300</v>
      </c>
      <c r="D14" s="67">
        <f t="shared" si="0"/>
        <v>31700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21130</v>
      </c>
      <c r="D15" s="67">
        <f t="shared" si="0"/>
        <v>33870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13650</v>
      </c>
      <c r="D16" s="67">
        <f t="shared" si="0"/>
        <v>16350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17000</v>
      </c>
      <c r="D17" s="67">
        <f t="shared" si="0"/>
        <v>13000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27400</v>
      </c>
      <c r="D18" s="67">
        <f t="shared" si="0"/>
        <v>47600</v>
      </c>
    </row>
    <row r="19" spans="1:4" ht="26.25" x14ac:dyDescent="0.4">
      <c r="A19" s="67" t="s">
        <v>34</v>
      </c>
      <c r="B19" s="67">
        <v>30000</v>
      </c>
      <c r="C19" s="71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48070</v>
      </c>
      <c r="D20" s="67">
        <f t="shared" si="0"/>
        <v>26930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23470</v>
      </c>
      <c r="D21" s="67">
        <f t="shared" si="0"/>
        <v>11530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13780</v>
      </c>
      <c r="D22" s="67">
        <f t="shared" si="0"/>
        <v>21220</v>
      </c>
    </row>
    <row r="23" spans="1:4" ht="26.25" x14ac:dyDescent="0.4">
      <c r="A23" s="67" t="s">
        <v>37</v>
      </c>
      <c r="B23" s="67">
        <v>35000</v>
      </c>
      <c r="C23" s="71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0" t="s">
        <v>71</v>
      </c>
      <c r="B24" s="70">
        <f>SUM(B3:B23)</f>
        <v>1000000</v>
      </c>
      <c r="C24" s="70">
        <f t="shared" ref="C24:D24" si="1">SUM(C3:C23)</f>
        <v>441965</v>
      </c>
      <c r="D24" s="70">
        <f t="shared" si="1"/>
        <v>558035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1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1" ht="18.75" x14ac:dyDescent="0.25">
      <c r="A3" s="110" t="s">
        <v>49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1" x14ac:dyDescent="0.25">
      <c r="A4" s="114" t="s">
        <v>1</v>
      </c>
      <c r="B4" s="114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1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6" priority="43" operator="equal">
      <formula>212030016606640</formula>
    </cfRule>
  </conditionalFormatting>
  <conditionalFormatting sqref="D29 E4:E6 E28:K29">
    <cfRule type="cellIs" dxfId="1265" priority="41" operator="equal">
      <formula>$E$4</formula>
    </cfRule>
    <cfRule type="cellIs" dxfId="1264" priority="42" operator="equal">
      <formula>2120</formula>
    </cfRule>
  </conditionalFormatting>
  <conditionalFormatting sqref="D29:E29 F4:F6 F28:F29">
    <cfRule type="cellIs" dxfId="1263" priority="39" operator="equal">
      <formula>$F$4</formula>
    </cfRule>
    <cfRule type="cellIs" dxfId="1262" priority="40" operator="equal">
      <formula>300</formula>
    </cfRule>
  </conditionalFormatting>
  <conditionalFormatting sqref="G4:G6 G28:G29">
    <cfRule type="cellIs" dxfId="1261" priority="37" operator="equal">
      <formula>$G$4</formula>
    </cfRule>
    <cfRule type="cellIs" dxfId="1260" priority="38" operator="equal">
      <formula>1660</formula>
    </cfRule>
  </conditionalFormatting>
  <conditionalFormatting sqref="H4:H6 H28:H29">
    <cfRule type="cellIs" dxfId="1259" priority="35" operator="equal">
      <formula>$H$4</formula>
    </cfRule>
    <cfRule type="cellIs" dxfId="1258" priority="36" operator="equal">
      <formula>6640</formula>
    </cfRule>
  </conditionalFormatting>
  <conditionalFormatting sqref="T6:T28">
    <cfRule type="cellIs" dxfId="1257" priority="34" operator="lessThan">
      <formula>0</formula>
    </cfRule>
  </conditionalFormatting>
  <conditionalFormatting sqref="T7:T27">
    <cfRule type="cellIs" dxfId="1256" priority="31" operator="lessThan">
      <formula>0</formula>
    </cfRule>
    <cfRule type="cellIs" dxfId="1255" priority="32" operator="lessThan">
      <formula>0</formula>
    </cfRule>
    <cfRule type="cellIs" dxfId="1254" priority="33" operator="lessThan">
      <formula>0</formula>
    </cfRule>
  </conditionalFormatting>
  <conditionalFormatting sqref="E4:E6 E28:K28">
    <cfRule type="cellIs" dxfId="1253" priority="30" operator="equal">
      <formula>$E$4</formula>
    </cfRule>
  </conditionalFormatting>
  <conditionalFormatting sqref="D28:D29 D6 D4:M4">
    <cfRule type="cellIs" dxfId="1252" priority="29" operator="equal">
      <formula>$D$4</formula>
    </cfRule>
  </conditionalFormatting>
  <conditionalFormatting sqref="I4:I6 I28:I29">
    <cfRule type="cellIs" dxfId="1251" priority="28" operator="equal">
      <formula>$I$4</formula>
    </cfRule>
  </conditionalFormatting>
  <conditionalFormatting sqref="J4:J6 J28:J29">
    <cfRule type="cellIs" dxfId="1250" priority="27" operator="equal">
      <formula>$J$4</formula>
    </cfRule>
  </conditionalFormatting>
  <conditionalFormatting sqref="K4:K6 K28:K29">
    <cfRule type="cellIs" dxfId="1249" priority="26" operator="equal">
      <formula>$K$4</formula>
    </cfRule>
  </conditionalFormatting>
  <conditionalFormatting sqref="M4:M6">
    <cfRule type="cellIs" dxfId="1248" priority="25" operator="equal">
      <formula>$L$4</formula>
    </cfRule>
  </conditionalFormatting>
  <conditionalFormatting sqref="T7:T28">
    <cfRule type="cellIs" dxfId="1247" priority="22" operator="lessThan">
      <formula>0</formula>
    </cfRule>
    <cfRule type="cellIs" dxfId="1246" priority="23" operator="lessThan">
      <formula>0</formula>
    </cfRule>
    <cfRule type="cellIs" dxfId="1245" priority="24" operator="lessThan">
      <formula>0</formula>
    </cfRule>
  </conditionalFormatting>
  <conditionalFormatting sqref="D5:K5">
    <cfRule type="cellIs" dxfId="1244" priority="21" operator="greaterThan">
      <formula>0</formula>
    </cfRule>
  </conditionalFormatting>
  <conditionalFormatting sqref="T6:T28">
    <cfRule type="cellIs" dxfId="1243" priority="20" operator="lessThan">
      <formula>0</formula>
    </cfRule>
  </conditionalFormatting>
  <conditionalFormatting sqref="T7:T27">
    <cfRule type="cellIs" dxfId="1242" priority="17" operator="lessThan">
      <formula>0</formula>
    </cfRule>
    <cfRule type="cellIs" dxfId="1241" priority="18" operator="lessThan">
      <formula>0</formula>
    </cfRule>
    <cfRule type="cellIs" dxfId="1240" priority="19" operator="lessThan">
      <formula>0</formula>
    </cfRule>
  </conditionalFormatting>
  <conditionalFormatting sqref="T7:T28">
    <cfRule type="cellIs" dxfId="1239" priority="14" operator="lessThan">
      <formula>0</formula>
    </cfRule>
    <cfRule type="cellIs" dxfId="1238" priority="15" operator="lessThan">
      <formula>0</formula>
    </cfRule>
    <cfRule type="cellIs" dxfId="1237" priority="16" operator="lessThan">
      <formula>0</formula>
    </cfRule>
  </conditionalFormatting>
  <conditionalFormatting sqref="D5:K5">
    <cfRule type="cellIs" dxfId="1236" priority="13" operator="greaterThan">
      <formula>0</formula>
    </cfRule>
  </conditionalFormatting>
  <conditionalFormatting sqref="L4 L6 L28:L29">
    <cfRule type="cellIs" dxfId="1235" priority="12" operator="equal">
      <formula>$L$4</formula>
    </cfRule>
  </conditionalFormatting>
  <conditionalFormatting sqref="D7:S7">
    <cfRule type="cellIs" dxfId="1234" priority="11" operator="greaterThan">
      <formula>0</formula>
    </cfRule>
  </conditionalFormatting>
  <conditionalFormatting sqref="D9:S9">
    <cfRule type="cellIs" dxfId="1233" priority="10" operator="greaterThan">
      <formula>0</formula>
    </cfRule>
  </conditionalFormatting>
  <conditionalFormatting sqref="D11:S11">
    <cfRule type="cellIs" dxfId="1232" priority="9" operator="greaterThan">
      <formula>0</formula>
    </cfRule>
  </conditionalFormatting>
  <conditionalFormatting sqref="D13:S13">
    <cfRule type="cellIs" dxfId="1231" priority="8" operator="greaterThan">
      <formula>0</formula>
    </cfRule>
  </conditionalFormatting>
  <conditionalFormatting sqref="D15:S15">
    <cfRule type="cellIs" dxfId="1230" priority="7" operator="greaterThan">
      <formula>0</formula>
    </cfRule>
  </conditionalFormatting>
  <conditionalFormatting sqref="D17:S17">
    <cfRule type="cellIs" dxfId="1229" priority="6" operator="greaterThan">
      <formula>0</formula>
    </cfRule>
  </conditionalFormatting>
  <conditionalFormatting sqref="D19:S19">
    <cfRule type="cellIs" dxfId="1228" priority="5" operator="greaterThan">
      <formula>0</formula>
    </cfRule>
  </conditionalFormatting>
  <conditionalFormatting sqref="D21:S21">
    <cfRule type="cellIs" dxfId="1227" priority="4" operator="greaterThan">
      <formula>0</formula>
    </cfRule>
  </conditionalFormatting>
  <conditionalFormatting sqref="D23:S23">
    <cfRule type="cellIs" dxfId="1226" priority="3" operator="greaterThan">
      <formula>0</formula>
    </cfRule>
  </conditionalFormatting>
  <conditionalFormatting sqref="D25:S25">
    <cfRule type="cellIs" dxfId="1225" priority="2" operator="greaterThan">
      <formula>0</formula>
    </cfRule>
  </conditionalFormatting>
  <conditionalFormatting sqref="D27:S27">
    <cfRule type="cellIs" dxfId="122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52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3" priority="43" operator="equal">
      <formula>212030016606640</formula>
    </cfRule>
  </conditionalFormatting>
  <conditionalFormatting sqref="D29 E4:E6 E28:K29">
    <cfRule type="cellIs" dxfId="1222" priority="41" operator="equal">
      <formula>$E$4</formula>
    </cfRule>
    <cfRule type="cellIs" dxfId="1221" priority="42" operator="equal">
      <formula>2120</formula>
    </cfRule>
  </conditionalFormatting>
  <conditionalFormatting sqref="D29:E29 F4:F6 F28:F29">
    <cfRule type="cellIs" dxfId="1220" priority="39" operator="equal">
      <formula>$F$4</formula>
    </cfRule>
    <cfRule type="cellIs" dxfId="1219" priority="40" operator="equal">
      <formula>300</formula>
    </cfRule>
  </conditionalFormatting>
  <conditionalFormatting sqref="G4:G6 G28:G29">
    <cfRule type="cellIs" dxfId="1218" priority="37" operator="equal">
      <formula>$G$4</formula>
    </cfRule>
    <cfRule type="cellIs" dxfId="1217" priority="38" operator="equal">
      <formula>1660</formula>
    </cfRule>
  </conditionalFormatting>
  <conditionalFormatting sqref="H4:H6 H28:H29">
    <cfRule type="cellIs" dxfId="1216" priority="35" operator="equal">
      <formula>$H$4</formula>
    </cfRule>
    <cfRule type="cellIs" dxfId="1215" priority="36" operator="equal">
      <formula>6640</formula>
    </cfRule>
  </conditionalFormatting>
  <conditionalFormatting sqref="T6:T28">
    <cfRule type="cellIs" dxfId="1214" priority="34" operator="lessThan">
      <formula>0</formula>
    </cfRule>
  </conditionalFormatting>
  <conditionalFormatting sqref="T7:T27">
    <cfRule type="cellIs" dxfId="1213" priority="31" operator="lessThan">
      <formula>0</formula>
    </cfRule>
    <cfRule type="cellIs" dxfId="1212" priority="32" operator="lessThan">
      <formula>0</formula>
    </cfRule>
    <cfRule type="cellIs" dxfId="1211" priority="33" operator="lessThan">
      <formula>0</formula>
    </cfRule>
  </conditionalFormatting>
  <conditionalFormatting sqref="E4:E6 E28:K28">
    <cfRule type="cellIs" dxfId="1210" priority="30" operator="equal">
      <formula>$E$4</formula>
    </cfRule>
  </conditionalFormatting>
  <conditionalFormatting sqref="D28:D29 D6 D4:M4">
    <cfRule type="cellIs" dxfId="1209" priority="29" operator="equal">
      <formula>$D$4</formula>
    </cfRule>
  </conditionalFormatting>
  <conditionalFormatting sqref="I4:I6 I28:I29">
    <cfRule type="cellIs" dxfId="1208" priority="28" operator="equal">
      <formula>$I$4</formula>
    </cfRule>
  </conditionalFormatting>
  <conditionalFormatting sqref="J4:J6 J28:J29">
    <cfRule type="cellIs" dxfId="1207" priority="27" operator="equal">
      <formula>$J$4</formula>
    </cfRule>
  </conditionalFormatting>
  <conditionalFormatting sqref="K4:K6 K28:K29">
    <cfRule type="cellIs" dxfId="1206" priority="26" operator="equal">
      <formula>$K$4</formula>
    </cfRule>
  </conditionalFormatting>
  <conditionalFormatting sqref="M4:M6">
    <cfRule type="cellIs" dxfId="1205" priority="25" operator="equal">
      <formula>$L$4</formula>
    </cfRule>
  </conditionalFormatting>
  <conditionalFormatting sqref="T7:T28">
    <cfRule type="cellIs" dxfId="1204" priority="22" operator="lessThan">
      <formula>0</formula>
    </cfRule>
    <cfRule type="cellIs" dxfId="1203" priority="23" operator="lessThan">
      <formula>0</formula>
    </cfRule>
    <cfRule type="cellIs" dxfId="1202" priority="24" operator="lessThan">
      <formula>0</formula>
    </cfRule>
  </conditionalFormatting>
  <conditionalFormatting sqref="D5:K5">
    <cfRule type="cellIs" dxfId="1201" priority="21" operator="greaterThan">
      <formula>0</formula>
    </cfRule>
  </conditionalFormatting>
  <conditionalFormatting sqref="T6:T28">
    <cfRule type="cellIs" dxfId="1200" priority="20" operator="lessThan">
      <formula>0</formula>
    </cfRule>
  </conditionalFormatting>
  <conditionalFormatting sqref="T7:T27">
    <cfRule type="cellIs" dxfId="1199" priority="17" operator="lessThan">
      <formula>0</formula>
    </cfRule>
    <cfRule type="cellIs" dxfId="1198" priority="18" operator="lessThan">
      <formula>0</formula>
    </cfRule>
    <cfRule type="cellIs" dxfId="1197" priority="19" operator="lessThan">
      <formula>0</formula>
    </cfRule>
  </conditionalFormatting>
  <conditionalFormatting sqref="T7:T28">
    <cfRule type="cellIs" dxfId="1196" priority="14" operator="lessThan">
      <formula>0</formula>
    </cfRule>
    <cfRule type="cellIs" dxfId="1195" priority="15" operator="lessThan">
      <formula>0</formula>
    </cfRule>
    <cfRule type="cellIs" dxfId="1194" priority="16" operator="lessThan">
      <formula>0</formula>
    </cfRule>
  </conditionalFormatting>
  <conditionalFormatting sqref="D5:K5">
    <cfRule type="cellIs" dxfId="1193" priority="13" operator="greaterThan">
      <formula>0</formula>
    </cfRule>
  </conditionalFormatting>
  <conditionalFormatting sqref="L4 L6 L28:L29">
    <cfRule type="cellIs" dxfId="1192" priority="12" operator="equal">
      <formula>$L$4</formula>
    </cfRule>
  </conditionalFormatting>
  <conditionalFormatting sqref="D7:S7">
    <cfRule type="cellIs" dxfId="1191" priority="11" operator="greaterThan">
      <formula>0</formula>
    </cfRule>
  </conditionalFormatting>
  <conditionalFormatting sqref="D9:S9">
    <cfRule type="cellIs" dxfId="1190" priority="10" operator="greaterThan">
      <formula>0</formula>
    </cfRule>
  </conditionalFormatting>
  <conditionalFormatting sqref="D11:S11">
    <cfRule type="cellIs" dxfId="1189" priority="9" operator="greaterThan">
      <formula>0</formula>
    </cfRule>
  </conditionalFormatting>
  <conditionalFormatting sqref="D13:S13">
    <cfRule type="cellIs" dxfId="1188" priority="8" operator="greaterThan">
      <formula>0</formula>
    </cfRule>
  </conditionalFormatting>
  <conditionalFormatting sqref="D15:S15">
    <cfRule type="cellIs" dxfId="1187" priority="7" operator="greaterThan">
      <formula>0</formula>
    </cfRule>
  </conditionalFormatting>
  <conditionalFormatting sqref="D17:S17">
    <cfRule type="cellIs" dxfId="1186" priority="6" operator="greaterThan">
      <formula>0</formula>
    </cfRule>
  </conditionalFormatting>
  <conditionalFormatting sqref="D19:S19">
    <cfRule type="cellIs" dxfId="1185" priority="5" operator="greaterThan">
      <formula>0</formula>
    </cfRule>
  </conditionalFormatting>
  <conditionalFormatting sqref="D21:S21">
    <cfRule type="cellIs" dxfId="1184" priority="4" operator="greaterThan">
      <formula>0</formula>
    </cfRule>
  </conditionalFormatting>
  <conditionalFormatting sqref="D23:S23">
    <cfRule type="cellIs" dxfId="1183" priority="3" operator="greaterThan">
      <formula>0</formula>
    </cfRule>
  </conditionalFormatting>
  <conditionalFormatting sqref="D25:S25">
    <cfRule type="cellIs" dxfId="1182" priority="2" operator="greaterThan">
      <formula>0</formula>
    </cfRule>
  </conditionalFormatting>
  <conditionalFormatting sqref="D27:S27">
    <cfRule type="cellIs" dxfId="1181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54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3" t="s">
        <v>39</v>
      </c>
      <c r="B29" s="104"/>
      <c r="C29" s="105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0" priority="43" operator="equal">
      <formula>212030016606640</formula>
    </cfRule>
  </conditionalFormatting>
  <conditionalFormatting sqref="D29 E4:E6 E28:K29">
    <cfRule type="cellIs" dxfId="1179" priority="41" operator="equal">
      <formula>$E$4</formula>
    </cfRule>
    <cfRule type="cellIs" dxfId="1178" priority="42" operator="equal">
      <formula>2120</formula>
    </cfRule>
  </conditionalFormatting>
  <conditionalFormatting sqref="D29:E29 F4:F6 F28:F29">
    <cfRule type="cellIs" dxfId="1177" priority="39" operator="equal">
      <formula>$F$4</formula>
    </cfRule>
    <cfRule type="cellIs" dxfId="1176" priority="40" operator="equal">
      <formula>300</formula>
    </cfRule>
  </conditionalFormatting>
  <conditionalFormatting sqref="G4:G6 G28:G29">
    <cfRule type="cellIs" dxfId="1175" priority="37" operator="equal">
      <formula>$G$4</formula>
    </cfRule>
    <cfRule type="cellIs" dxfId="1174" priority="38" operator="equal">
      <formula>1660</formula>
    </cfRule>
  </conditionalFormatting>
  <conditionalFormatting sqref="H4:H6 H28:H29">
    <cfRule type="cellIs" dxfId="1173" priority="35" operator="equal">
      <formula>$H$4</formula>
    </cfRule>
    <cfRule type="cellIs" dxfId="1172" priority="36" operator="equal">
      <formula>6640</formula>
    </cfRule>
  </conditionalFormatting>
  <conditionalFormatting sqref="T6:T28">
    <cfRule type="cellIs" dxfId="1171" priority="34" operator="lessThan">
      <formula>0</formula>
    </cfRule>
  </conditionalFormatting>
  <conditionalFormatting sqref="T7:T27">
    <cfRule type="cellIs" dxfId="1170" priority="31" operator="lessThan">
      <formula>0</formula>
    </cfRule>
    <cfRule type="cellIs" dxfId="1169" priority="32" operator="lessThan">
      <formula>0</formula>
    </cfRule>
    <cfRule type="cellIs" dxfId="1168" priority="33" operator="lessThan">
      <formula>0</formula>
    </cfRule>
  </conditionalFormatting>
  <conditionalFormatting sqref="E4:E6 E28:K28">
    <cfRule type="cellIs" dxfId="1167" priority="30" operator="equal">
      <formula>$E$4</formula>
    </cfRule>
  </conditionalFormatting>
  <conditionalFormatting sqref="D28:D29 D6 D4:M4">
    <cfRule type="cellIs" dxfId="1166" priority="29" operator="equal">
      <formula>$D$4</formula>
    </cfRule>
  </conditionalFormatting>
  <conditionalFormatting sqref="I4:I6 I28:I29">
    <cfRule type="cellIs" dxfId="1165" priority="28" operator="equal">
      <formula>$I$4</formula>
    </cfRule>
  </conditionalFormatting>
  <conditionalFormatting sqref="J4:J6 J28:J29">
    <cfRule type="cellIs" dxfId="1164" priority="27" operator="equal">
      <formula>$J$4</formula>
    </cfRule>
  </conditionalFormatting>
  <conditionalFormatting sqref="K4:K6 K28:K29">
    <cfRule type="cellIs" dxfId="1163" priority="26" operator="equal">
      <formula>$K$4</formula>
    </cfRule>
  </conditionalFormatting>
  <conditionalFormatting sqref="M4:M6">
    <cfRule type="cellIs" dxfId="1162" priority="25" operator="equal">
      <formula>$L$4</formula>
    </cfRule>
  </conditionalFormatting>
  <conditionalFormatting sqref="T7:T28">
    <cfRule type="cellIs" dxfId="1161" priority="22" operator="lessThan">
      <formula>0</formula>
    </cfRule>
    <cfRule type="cellIs" dxfId="1160" priority="23" operator="lessThan">
      <formula>0</formula>
    </cfRule>
    <cfRule type="cellIs" dxfId="1159" priority="24" operator="lessThan">
      <formula>0</formula>
    </cfRule>
  </conditionalFormatting>
  <conditionalFormatting sqref="D5:K5">
    <cfRule type="cellIs" dxfId="1158" priority="21" operator="greaterThan">
      <formula>0</formula>
    </cfRule>
  </conditionalFormatting>
  <conditionalFormatting sqref="T6:T28">
    <cfRule type="cellIs" dxfId="1157" priority="20" operator="lessThan">
      <formula>0</formula>
    </cfRule>
  </conditionalFormatting>
  <conditionalFormatting sqref="T7:T27">
    <cfRule type="cellIs" dxfId="1156" priority="17" operator="lessThan">
      <formula>0</formula>
    </cfRule>
    <cfRule type="cellIs" dxfId="1155" priority="18" operator="lessThan">
      <formula>0</formula>
    </cfRule>
    <cfRule type="cellIs" dxfId="1154" priority="19" operator="lessThan">
      <formula>0</formula>
    </cfRule>
  </conditionalFormatting>
  <conditionalFormatting sqref="T7:T28">
    <cfRule type="cellIs" dxfId="1153" priority="14" operator="lessThan">
      <formula>0</formula>
    </cfRule>
    <cfRule type="cellIs" dxfId="1152" priority="15" operator="lessThan">
      <formula>0</formula>
    </cfRule>
    <cfRule type="cellIs" dxfId="1151" priority="16" operator="lessThan">
      <formula>0</formula>
    </cfRule>
  </conditionalFormatting>
  <conditionalFormatting sqref="D5:K5">
    <cfRule type="cellIs" dxfId="1150" priority="13" operator="greaterThan">
      <formula>0</formula>
    </cfRule>
  </conditionalFormatting>
  <conditionalFormatting sqref="L4 L6 L28:L29">
    <cfRule type="cellIs" dxfId="1149" priority="12" operator="equal">
      <formula>$L$4</formula>
    </cfRule>
  </conditionalFormatting>
  <conditionalFormatting sqref="D7:S7">
    <cfRule type="cellIs" dxfId="1148" priority="11" operator="greaterThan">
      <formula>0</formula>
    </cfRule>
  </conditionalFormatting>
  <conditionalFormatting sqref="D9:S9">
    <cfRule type="cellIs" dxfId="1147" priority="10" operator="greaterThan">
      <formula>0</formula>
    </cfRule>
  </conditionalFormatting>
  <conditionalFormatting sqref="D11:S11">
    <cfRule type="cellIs" dxfId="1146" priority="9" operator="greaterThan">
      <formula>0</formula>
    </cfRule>
  </conditionalFormatting>
  <conditionalFormatting sqref="D13:S13">
    <cfRule type="cellIs" dxfId="1145" priority="8" operator="greaterThan">
      <formula>0</formula>
    </cfRule>
  </conditionalFormatting>
  <conditionalFormatting sqref="D15:S15">
    <cfRule type="cellIs" dxfId="1144" priority="7" operator="greaterThan">
      <formula>0</formula>
    </cfRule>
  </conditionalFormatting>
  <conditionalFormatting sqref="D17:S17">
    <cfRule type="cellIs" dxfId="1143" priority="6" operator="greaterThan">
      <formula>0</formula>
    </cfRule>
  </conditionalFormatting>
  <conditionalFormatting sqref="D19:S19">
    <cfRule type="cellIs" dxfId="1142" priority="5" operator="greaterThan">
      <formula>0</formula>
    </cfRule>
  </conditionalFormatting>
  <conditionalFormatting sqref="D21:S21">
    <cfRule type="cellIs" dxfId="1141" priority="4" operator="greaterThan">
      <formula>0</formula>
    </cfRule>
  </conditionalFormatting>
  <conditionalFormatting sqref="D23:S23">
    <cfRule type="cellIs" dxfId="1140" priority="3" operator="greaterThan">
      <formula>0</formula>
    </cfRule>
  </conditionalFormatting>
  <conditionalFormatting sqref="D25:S25">
    <cfRule type="cellIs" dxfId="1139" priority="2" operator="greaterThan">
      <formula>0</formula>
    </cfRule>
  </conditionalFormatting>
  <conditionalFormatting sqref="D27:S27">
    <cfRule type="cellIs" dxfId="1138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55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3" t="s">
        <v>39</v>
      </c>
      <c r="B29" s="104"/>
      <c r="C29" s="105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7" priority="43" operator="equal">
      <formula>212030016606640</formula>
    </cfRule>
  </conditionalFormatting>
  <conditionalFormatting sqref="D29 E4:E6 E28:K29">
    <cfRule type="cellIs" dxfId="1136" priority="41" operator="equal">
      <formula>$E$4</formula>
    </cfRule>
    <cfRule type="cellIs" dxfId="1135" priority="42" operator="equal">
      <formula>2120</formula>
    </cfRule>
  </conditionalFormatting>
  <conditionalFormatting sqref="D29:E29 F4:F6 F28:F29">
    <cfRule type="cellIs" dxfId="1134" priority="39" operator="equal">
      <formula>$F$4</formula>
    </cfRule>
    <cfRule type="cellIs" dxfId="1133" priority="40" operator="equal">
      <formula>300</formula>
    </cfRule>
  </conditionalFormatting>
  <conditionalFormatting sqref="G4:G6 G28:G29">
    <cfRule type="cellIs" dxfId="1132" priority="37" operator="equal">
      <formula>$G$4</formula>
    </cfRule>
    <cfRule type="cellIs" dxfId="1131" priority="38" operator="equal">
      <formula>1660</formula>
    </cfRule>
  </conditionalFormatting>
  <conditionalFormatting sqref="H4:H6 H28:H29">
    <cfRule type="cellIs" dxfId="1130" priority="35" operator="equal">
      <formula>$H$4</formula>
    </cfRule>
    <cfRule type="cellIs" dxfId="1129" priority="36" operator="equal">
      <formula>6640</formula>
    </cfRule>
  </conditionalFormatting>
  <conditionalFormatting sqref="T6:T28">
    <cfRule type="cellIs" dxfId="1128" priority="34" operator="lessThan">
      <formula>0</formula>
    </cfRule>
  </conditionalFormatting>
  <conditionalFormatting sqref="T7:T27">
    <cfRule type="cellIs" dxfId="1127" priority="31" operator="lessThan">
      <formula>0</formula>
    </cfRule>
    <cfRule type="cellIs" dxfId="1126" priority="32" operator="lessThan">
      <formula>0</formula>
    </cfRule>
    <cfRule type="cellIs" dxfId="1125" priority="33" operator="lessThan">
      <formula>0</formula>
    </cfRule>
  </conditionalFormatting>
  <conditionalFormatting sqref="E4:E6 E28:K28">
    <cfRule type="cellIs" dxfId="1124" priority="30" operator="equal">
      <formula>$E$4</formula>
    </cfRule>
  </conditionalFormatting>
  <conditionalFormatting sqref="D28:D29 D6 D4:M4">
    <cfRule type="cellIs" dxfId="1123" priority="29" operator="equal">
      <formula>$D$4</formula>
    </cfRule>
  </conditionalFormatting>
  <conditionalFormatting sqref="I4:I6 I28:I29">
    <cfRule type="cellIs" dxfId="1122" priority="28" operator="equal">
      <formula>$I$4</formula>
    </cfRule>
  </conditionalFormatting>
  <conditionalFormatting sqref="J4:J6 J28:J29">
    <cfRule type="cellIs" dxfId="1121" priority="27" operator="equal">
      <formula>$J$4</formula>
    </cfRule>
  </conditionalFormatting>
  <conditionalFormatting sqref="K4:K6 K28:K29">
    <cfRule type="cellIs" dxfId="1120" priority="26" operator="equal">
      <formula>$K$4</formula>
    </cfRule>
  </conditionalFormatting>
  <conditionalFormatting sqref="M4:M6">
    <cfRule type="cellIs" dxfId="1119" priority="25" operator="equal">
      <formula>$L$4</formula>
    </cfRule>
  </conditionalFormatting>
  <conditionalFormatting sqref="T7:T28">
    <cfRule type="cellIs" dxfId="1118" priority="22" operator="lessThan">
      <formula>0</formula>
    </cfRule>
    <cfRule type="cellIs" dxfId="1117" priority="23" operator="lessThan">
      <formula>0</formula>
    </cfRule>
    <cfRule type="cellIs" dxfId="1116" priority="24" operator="lessThan">
      <formula>0</formula>
    </cfRule>
  </conditionalFormatting>
  <conditionalFormatting sqref="D5:K5">
    <cfRule type="cellIs" dxfId="1115" priority="21" operator="greaterThan">
      <formula>0</formula>
    </cfRule>
  </conditionalFormatting>
  <conditionalFormatting sqref="T6:T28">
    <cfRule type="cellIs" dxfId="1114" priority="20" operator="lessThan">
      <formula>0</formula>
    </cfRule>
  </conditionalFormatting>
  <conditionalFormatting sqref="T7:T27">
    <cfRule type="cellIs" dxfId="1113" priority="17" operator="lessThan">
      <formula>0</formula>
    </cfRule>
    <cfRule type="cellIs" dxfId="1112" priority="18" operator="lessThan">
      <formula>0</formula>
    </cfRule>
    <cfRule type="cellIs" dxfId="1111" priority="19" operator="lessThan">
      <formula>0</formula>
    </cfRule>
  </conditionalFormatting>
  <conditionalFormatting sqref="T7:T28">
    <cfRule type="cellIs" dxfId="1110" priority="14" operator="lessThan">
      <formula>0</formula>
    </cfRule>
    <cfRule type="cellIs" dxfId="1109" priority="15" operator="lessThan">
      <formula>0</formula>
    </cfRule>
    <cfRule type="cellIs" dxfId="1108" priority="16" operator="lessThan">
      <formula>0</formula>
    </cfRule>
  </conditionalFormatting>
  <conditionalFormatting sqref="D5:K5">
    <cfRule type="cellIs" dxfId="1107" priority="13" operator="greaterThan">
      <formula>0</formula>
    </cfRule>
  </conditionalFormatting>
  <conditionalFormatting sqref="L4 L6 L28:L29">
    <cfRule type="cellIs" dxfId="1106" priority="12" operator="equal">
      <formula>$L$4</formula>
    </cfRule>
  </conditionalFormatting>
  <conditionalFormatting sqref="D7:S7">
    <cfRule type="cellIs" dxfId="1105" priority="11" operator="greaterThan">
      <formula>0</formula>
    </cfRule>
  </conditionalFormatting>
  <conditionalFormatting sqref="D9:S9">
    <cfRule type="cellIs" dxfId="1104" priority="10" operator="greaterThan">
      <formula>0</formula>
    </cfRule>
  </conditionalFormatting>
  <conditionalFormatting sqref="D11:S11">
    <cfRule type="cellIs" dxfId="1103" priority="9" operator="greaterThan">
      <formula>0</formula>
    </cfRule>
  </conditionalFormatting>
  <conditionalFormatting sqref="D13:S13">
    <cfRule type="cellIs" dxfId="1102" priority="8" operator="greaterThan">
      <formula>0</formula>
    </cfRule>
  </conditionalFormatting>
  <conditionalFormatting sqref="D15:S15">
    <cfRule type="cellIs" dxfId="1101" priority="7" operator="greaterThan">
      <formula>0</formula>
    </cfRule>
  </conditionalFormatting>
  <conditionalFormatting sqref="D17:S17">
    <cfRule type="cellIs" dxfId="1100" priority="6" operator="greaterThan">
      <formula>0</formula>
    </cfRule>
  </conditionalFormatting>
  <conditionalFormatting sqref="D19:S19">
    <cfRule type="cellIs" dxfId="1099" priority="5" operator="greaterThan">
      <formula>0</formula>
    </cfRule>
  </conditionalFormatting>
  <conditionalFormatting sqref="D21:S21">
    <cfRule type="cellIs" dxfId="1098" priority="4" operator="greaterThan">
      <formula>0</formula>
    </cfRule>
  </conditionalFormatting>
  <conditionalFormatting sqref="D23:S23">
    <cfRule type="cellIs" dxfId="1097" priority="3" operator="greaterThan">
      <formula>0</formula>
    </cfRule>
  </conditionalFormatting>
  <conditionalFormatting sqref="D25:S25">
    <cfRule type="cellIs" dxfId="1096" priority="2" operator="greaterThan">
      <formula>0</formula>
    </cfRule>
  </conditionalFormatting>
  <conditionalFormatting sqref="D27:S27">
    <cfRule type="cellIs" dxfId="1095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56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0" t="s">
        <v>38</v>
      </c>
      <c r="B28" s="101"/>
      <c r="C28" s="102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3" t="s">
        <v>39</v>
      </c>
      <c r="B29" s="104"/>
      <c r="C29" s="105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4" priority="43" operator="equal">
      <formula>212030016606640</formula>
    </cfRule>
  </conditionalFormatting>
  <conditionalFormatting sqref="D29 E4:E6 E28:K29">
    <cfRule type="cellIs" dxfId="1093" priority="41" operator="equal">
      <formula>$E$4</formula>
    </cfRule>
    <cfRule type="cellIs" dxfId="1092" priority="42" operator="equal">
      <formula>2120</formula>
    </cfRule>
  </conditionalFormatting>
  <conditionalFormatting sqref="D29:E29 F4:F6 F28:F29">
    <cfRule type="cellIs" dxfId="1091" priority="39" operator="equal">
      <formula>$F$4</formula>
    </cfRule>
    <cfRule type="cellIs" dxfId="1090" priority="40" operator="equal">
      <formula>300</formula>
    </cfRule>
  </conditionalFormatting>
  <conditionalFormatting sqref="G4:G6 G28:G29">
    <cfRule type="cellIs" dxfId="1089" priority="37" operator="equal">
      <formula>$G$4</formula>
    </cfRule>
    <cfRule type="cellIs" dxfId="1088" priority="38" operator="equal">
      <formula>1660</formula>
    </cfRule>
  </conditionalFormatting>
  <conditionalFormatting sqref="H4:H6 H28:H29">
    <cfRule type="cellIs" dxfId="1087" priority="35" operator="equal">
      <formula>$H$4</formula>
    </cfRule>
    <cfRule type="cellIs" dxfId="1086" priority="36" operator="equal">
      <formula>6640</formula>
    </cfRule>
  </conditionalFormatting>
  <conditionalFormatting sqref="T6:T28">
    <cfRule type="cellIs" dxfId="1085" priority="34" operator="lessThan">
      <formula>0</formula>
    </cfRule>
  </conditionalFormatting>
  <conditionalFormatting sqref="T7:T27">
    <cfRule type="cellIs" dxfId="1084" priority="31" operator="lessThan">
      <formula>0</formula>
    </cfRule>
    <cfRule type="cellIs" dxfId="1083" priority="32" operator="lessThan">
      <formula>0</formula>
    </cfRule>
    <cfRule type="cellIs" dxfId="1082" priority="33" operator="lessThan">
      <formula>0</formula>
    </cfRule>
  </conditionalFormatting>
  <conditionalFormatting sqref="E4:E6 E28:K28">
    <cfRule type="cellIs" dxfId="1081" priority="30" operator="equal">
      <formula>$E$4</formula>
    </cfRule>
  </conditionalFormatting>
  <conditionalFormatting sqref="D28:D29 D6 D4:M4">
    <cfRule type="cellIs" dxfId="1080" priority="29" operator="equal">
      <formula>$D$4</formula>
    </cfRule>
  </conditionalFormatting>
  <conditionalFormatting sqref="I4:I6 I28:I29">
    <cfRule type="cellIs" dxfId="1079" priority="28" operator="equal">
      <formula>$I$4</formula>
    </cfRule>
  </conditionalFormatting>
  <conditionalFormatting sqref="J4:J6 J28:J29">
    <cfRule type="cellIs" dxfId="1078" priority="27" operator="equal">
      <formula>$J$4</formula>
    </cfRule>
  </conditionalFormatting>
  <conditionalFormatting sqref="K4:K6 K28:K29">
    <cfRule type="cellIs" dxfId="1077" priority="26" operator="equal">
      <formula>$K$4</formula>
    </cfRule>
  </conditionalFormatting>
  <conditionalFormatting sqref="M4:M6">
    <cfRule type="cellIs" dxfId="1076" priority="25" operator="equal">
      <formula>$L$4</formula>
    </cfRule>
  </conditionalFormatting>
  <conditionalFormatting sqref="T7:T28">
    <cfRule type="cellIs" dxfId="1075" priority="22" operator="lessThan">
      <formula>0</formula>
    </cfRule>
    <cfRule type="cellIs" dxfId="1074" priority="23" operator="lessThan">
      <formula>0</formula>
    </cfRule>
    <cfRule type="cellIs" dxfId="1073" priority="24" operator="lessThan">
      <formula>0</formula>
    </cfRule>
  </conditionalFormatting>
  <conditionalFormatting sqref="D5:K5">
    <cfRule type="cellIs" dxfId="1072" priority="21" operator="greaterThan">
      <formula>0</formula>
    </cfRule>
  </conditionalFormatting>
  <conditionalFormatting sqref="T6:T28">
    <cfRule type="cellIs" dxfId="1071" priority="20" operator="lessThan">
      <formula>0</formula>
    </cfRule>
  </conditionalFormatting>
  <conditionalFormatting sqref="T7:T27">
    <cfRule type="cellIs" dxfId="1070" priority="17" operator="lessThan">
      <formula>0</formula>
    </cfRule>
    <cfRule type="cellIs" dxfId="1069" priority="18" operator="lessThan">
      <formula>0</formula>
    </cfRule>
    <cfRule type="cellIs" dxfId="1068" priority="19" operator="lessThan">
      <formula>0</formula>
    </cfRule>
  </conditionalFormatting>
  <conditionalFormatting sqref="T7:T28">
    <cfRule type="cellIs" dxfId="1067" priority="14" operator="lessThan">
      <formula>0</formula>
    </cfRule>
    <cfRule type="cellIs" dxfId="1066" priority="15" operator="lessThan">
      <formula>0</formula>
    </cfRule>
    <cfRule type="cellIs" dxfId="1065" priority="16" operator="lessThan">
      <formula>0</formula>
    </cfRule>
  </conditionalFormatting>
  <conditionalFormatting sqref="D5:K5">
    <cfRule type="cellIs" dxfId="1064" priority="13" operator="greaterThan">
      <formula>0</formula>
    </cfRule>
  </conditionalFormatting>
  <conditionalFormatting sqref="L4 L6 L28:L29">
    <cfRule type="cellIs" dxfId="1063" priority="12" operator="equal">
      <formula>$L$4</formula>
    </cfRule>
  </conditionalFormatting>
  <conditionalFormatting sqref="D7:S7">
    <cfRule type="cellIs" dxfId="1062" priority="11" operator="greaterThan">
      <formula>0</formula>
    </cfRule>
  </conditionalFormatting>
  <conditionalFormatting sqref="D9:S9">
    <cfRule type="cellIs" dxfId="1061" priority="10" operator="greaterThan">
      <formula>0</formula>
    </cfRule>
  </conditionalFormatting>
  <conditionalFormatting sqref="D11:S11">
    <cfRule type="cellIs" dxfId="1060" priority="9" operator="greaterThan">
      <formula>0</formula>
    </cfRule>
  </conditionalFormatting>
  <conditionalFormatting sqref="D13:S13">
    <cfRule type="cellIs" dxfId="1059" priority="8" operator="greaterThan">
      <formula>0</formula>
    </cfRule>
  </conditionalFormatting>
  <conditionalFormatting sqref="D15:S15">
    <cfRule type="cellIs" dxfId="1058" priority="7" operator="greaterThan">
      <formula>0</formula>
    </cfRule>
  </conditionalFormatting>
  <conditionalFormatting sqref="D17:S17">
    <cfRule type="cellIs" dxfId="1057" priority="6" operator="greaterThan">
      <formula>0</formula>
    </cfRule>
  </conditionalFormatting>
  <conditionalFormatting sqref="D19:S19">
    <cfRule type="cellIs" dxfId="1056" priority="5" operator="greaterThan">
      <formula>0</formula>
    </cfRule>
  </conditionalFormatting>
  <conditionalFormatting sqref="D21:S21">
    <cfRule type="cellIs" dxfId="1055" priority="4" operator="greaterThan">
      <formula>0</formula>
    </cfRule>
  </conditionalFormatting>
  <conditionalFormatting sqref="D23:S23">
    <cfRule type="cellIs" dxfId="1054" priority="3" operator="greaterThan">
      <formula>0</formula>
    </cfRule>
  </conditionalFormatting>
  <conditionalFormatting sqref="D25:S25">
    <cfRule type="cellIs" dxfId="1053" priority="2" operator="greaterThan">
      <formula>0</formula>
    </cfRule>
  </conditionalFormatting>
  <conditionalFormatting sqref="D27:S27">
    <cfRule type="cellIs" dxfId="1052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15.75" thickBo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ht="18.75" x14ac:dyDescent="0.25">
      <c r="A3" s="110" t="s">
        <v>57</v>
      </c>
      <c r="B3" s="111"/>
      <c r="C3" s="112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</row>
    <row r="4" spans="1:20" x14ac:dyDescent="0.25">
      <c r="A4" s="114" t="s">
        <v>1</v>
      </c>
      <c r="B4" s="114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5"/>
      <c r="O4" s="115"/>
      <c r="P4" s="115"/>
      <c r="Q4" s="115"/>
      <c r="R4" s="115"/>
      <c r="S4" s="115"/>
      <c r="T4" s="115"/>
    </row>
    <row r="5" spans="1:20" x14ac:dyDescent="0.25">
      <c r="A5" s="114" t="s">
        <v>2</v>
      </c>
      <c r="B5" s="11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5"/>
      <c r="P5" s="115"/>
      <c r="Q5" s="115"/>
      <c r="R5" s="115"/>
      <c r="S5" s="115"/>
      <c r="T5" s="11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0" t="s">
        <v>38</v>
      </c>
      <c r="B28" s="101"/>
      <c r="C28" s="102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3" t="s">
        <v>39</v>
      </c>
      <c r="B29" s="104"/>
      <c r="C29" s="105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6"/>
      <c r="N29" s="107"/>
      <c r="O29" s="107"/>
      <c r="P29" s="107"/>
      <c r="Q29" s="107"/>
      <c r="R29" s="107"/>
      <c r="S29" s="107"/>
      <c r="T29" s="108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1" priority="43" operator="equal">
      <formula>212030016606640</formula>
    </cfRule>
  </conditionalFormatting>
  <conditionalFormatting sqref="D29 E4:E6 E28:K29">
    <cfRule type="cellIs" dxfId="1050" priority="41" operator="equal">
      <formula>$E$4</formula>
    </cfRule>
    <cfRule type="cellIs" dxfId="1049" priority="42" operator="equal">
      <formula>2120</formula>
    </cfRule>
  </conditionalFormatting>
  <conditionalFormatting sqref="D29:E29 F4:F6 F28:F29">
    <cfRule type="cellIs" dxfId="1048" priority="39" operator="equal">
      <formula>$F$4</formula>
    </cfRule>
    <cfRule type="cellIs" dxfId="1047" priority="40" operator="equal">
      <formula>300</formula>
    </cfRule>
  </conditionalFormatting>
  <conditionalFormatting sqref="G4:G6 G28:G29">
    <cfRule type="cellIs" dxfId="1046" priority="37" operator="equal">
      <formula>$G$4</formula>
    </cfRule>
    <cfRule type="cellIs" dxfId="1045" priority="38" operator="equal">
      <formula>1660</formula>
    </cfRule>
  </conditionalFormatting>
  <conditionalFormatting sqref="H4:H6 H28:H29">
    <cfRule type="cellIs" dxfId="1044" priority="35" operator="equal">
      <formula>$H$4</formula>
    </cfRule>
    <cfRule type="cellIs" dxfId="1043" priority="36" operator="equal">
      <formula>6640</formula>
    </cfRule>
  </conditionalFormatting>
  <conditionalFormatting sqref="T6:T28">
    <cfRule type="cellIs" dxfId="1042" priority="34" operator="lessThan">
      <formula>0</formula>
    </cfRule>
  </conditionalFormatting>
  <conditionalFormatting sqref="T7:T27">
    <cfRule type="cellIs" dxfId="1041" priority="31" operator="lessThan">
      <formula>0</formula>
    </cfRule>
    <cfRule type="cellIs" dxfId="1040" priority="32" operator="lessThan">
      <formula>0</formula>
    </cfRule>
    <cfRule type="cellIs" dxfId="1039" priority="33" operator="lessThan">
      <formula>0</formula>
    </cfRule>
  </conditionalFormatting>
  <conditionalFormatting sqref="E4:E6 E28:K28">
    <cfRule type="cellIs" dxfId="1038" priority="30" operator="equal">
      <formula>$E$4</formula>
    </cfRule>
  </conditionalFormatting>
  <conditionalFormatting sqref="D28:D29 D6 D4:M4">
    <cfRule type="cellIs" dxfId="1037" priority="29" operator="equal">
      <formula>$D$4</formula>
    </cfRule>
  </conditionalFormatting>
  <conditionalFormatting sqref="I4:I6 I28:I29">
    <cfRule type="cellIs" dxfId="1036" priority="28" operator="equal">
      <formula>$I$4</formula>
    </cfRule>
  </conditionalFormatting>
  <conditionalFormatting sqref="J4:J6 J28:J29">
    <cfRule type="cellIs" dxfId="1035" priority="27" operator="equal">
      <formula>$J$4</formula>
    </cfRule>
  </conditionalFormatting>
  <conditionalFormatting sqref="K4:K6 K28:K29">
    <cfRule type="cellIs" dxfId="1034" priority="26" operator="equal">
      <formula>$K$4</formula>
    </cfRule>
  </conditionalFormatting>
  <conditionalFormatting sqref="M4:M6">
    <cfRule type="cellIs" dxfId="1033" priority="25" operator="equal">
      <formula>$L$4</formula>
    </cfRule>
  </conditionalFormatting>
  <conditionalFormatting sqref="T7:T28">
    <cfRule type="cellIs" dxfId="1032" priority="22" operator="lessThan">
      <formula>0</formula>
    </cfRule>
    <cfRule type="cellIs" dxfId="1031" priority="23" operator="lessThan">
      <formula>0</formula>
    </cfRule>
    <cfRule type="cellIs" dxfId="1030" priority="24" operator="lessThan">
      <formula>0</formula>
    </cfRule>
  </conditionalFormatting>
  <conditionalFormatting sqref="D5:K5">
    <cfRule type="cellIs" dxfId="1029" priority="21" operator="greaterThan">
      <formula>0</formula>
    </cfRule>
  </conditionalFormatting>
  <conditionalFormatting sqref="T6:T28">
    <cfRule type="cellIs" dxfId="1028" priority="20" operator="lessThan">
      <formula>0</formula>
    </cfRule>
  </conditionalFormatting>
  <conditionalFormatting sqref="T7:T27">
    <cfRule type="cellIs" dxfId="1027" priority="17" operator="lessThan">
      <formula>0</formula>
    </cfRule>
    <cfRule type="cellIs" dxfId="1026" priority="18" operator="lessThan">
      <formula>0</formula>
    </cfRule>
    <cfRule type="cellIs" dxfId="1025" priority="19" operator="lessThan">
      <formula>0</formula>
    </cfRule>
  </conditionalFormatting>
  <conditionalFormatting sqref="T7:T28">
    <cfRule type="cellIs" dxfId="1024" priority="14" operator="lessThan">
      <formula>0</formula>
    </cfRule>
    <cfRule type="cellIs" dxfId="1023" priority="15" operator="lessThan">
      <formula>0</formula>
    </cfRule>
    <cfRule type="cellIs" dxfId="1022" priority="16" operator="lessThan">
      <formula>0</formula>
    </cfRule>
  </conditionalFormatting>
  <conditionalFormatting sqref="D5:K5">
    <cfRule type="cellIs" dxfId="1021" priority="13" operator="greaterThan">
      <formula>0</formula>
    </cfRule>
  </conditionalFormatting>
  <conditionalFormatting sqref="L4 L6 L28:L29">
    <cfRule type="cellIs" dxfId="1020" priority="12" operator="equal">
      <formula>$L$4</formula>
    </cfRule>
  </conditionalFormatting>
  <conditionalFormatting sqref="D7:S7">
    <cfRule type="cellIs" dxfId="1019" priority="11" operator="greaterThan">
      <formula>0</formula>
    </cfRule>
  </conditionalFormatting>
  <conditionalFormatting sqref="D9:S9">
    <cfRule type="cellIs" dxfId="1018" priority="10" operator="greaterThan">
      <formula>0</formula>
    </cfRule>
  </conditionalFormatting>
  <conditionalFormatting sqref="D11:S11">
    <cfRule type="cellIs" dxfId="1017" priority="9" operator="greaterThan">
      <formula>0</formula>
    </cfRule>
  </conditionalFormatting>
  <conditionalFormatting sqref="D13:S13">
    <cfRule type="cellIs" dxfId="1016" priority="8" operator="greaterThan">
      <formula>0</formula>
    </cfRule>
  </conditionalFormatting>
  <conditionalFormatting sqref="D15:S15">
    <cfRule type="cellIs" dxfId="1015" priority="7" operator="greaterThan">
      <formula>0</formula>
    </cfRule>
  </conditionalFormatting>
  <conditionalFormatting sqref="D17:S17">
    <cfRule type="cellIs" dxfId="1014" priority="6" operator="greaterThan">
      <formula>0</formula>
    </cfRule>
  </conditionalFormatting>
  <conditionalFormatting sqref="D19:S19">
    <cfRule type="cellIs" dxfId="1013" priority="5" operator="greaterThan">
      <formula>0</formula>
    </cfRule>
  </conditionalFormatting>
  <conditionalFormatting sqref="D21:S21">
    <cfRule type="cellIs" dxfId="1012" priority="4" operator="greaterThan">
      <formula>0</formula>
    </cfRule>
  </conditionalFormatting>
  <conditionalFormatting sqref="D23:S23">
    <cfRule type="cellIs" dxfId="1011" priority="3" operator="greaterThan">
      <formula>0</formula>
    </cfRule>
  </conditionalFormatting>
  <conditionalFormatting sqref="D25:S25">
    <cfRule type="cellIs" dxfId="1010" priority="2" operator="greaterThan">
      <formula>0</formula>
    </cfRule>
  </conditionalFormatting>
  <conditionalFormatting sqref="D27:S27">
    <cfRule type="cellIs" dxfId="1009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2021-09-26T12:43:09Z</dcterms:modified>
</cp:coreProperties>
</file>