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O18" i="12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O25" i="6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M8" i="33" l="1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R26" i="33"/>
  <c r="F28" i="33"/>
  <c r="F29" i="33" s="1"/>
  <c r="N14" i="33"/>
  <c r="N16" i="33"/>
  <c r="R10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O12" i="33"/>
  <c r="M7" i="33"/>
  <c r="S7" i="33" s="1"/>
  <c r="T7" i="33" s="1"/>
  <c r="N7" i="33"/>
  <c r="R21" i="33"/>
  <c r="R23" i="33"/>
  <c r="S8" i="33"/>
  <c r="T8" i="33" s="1"/>
  <c r="S12" i="33"/>
  <c r="T12" i="33" s="1"/>
  <c r="S18" i="33"/>
  <c r="T18" i="33" s="1"/>
  <c r="S20" i="33"/>
  <c r="T20" i="33" s="1"/>
  <c r="O21" i="33"/>
  <c r="O23" i="33"/>
  <c r="O25" i="33"/>
  <c r="R8" i="33"/>
  <c r="R20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0" i="33" l="1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<sst xmlns="http://schemas.openxmlformats.org/spreadsheetml/2006/main" count="1506" uniqueCount="56">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</sst>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7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48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63" t="s">
        <v>45</v>
      </c>
      <c r="B29" s="64"/>
      <c r="C29" s="65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7" priority="44" operator="equal">
      <formula>212030016606640</formula>
    </cfRule>
  </conditionalFormatting>
  <conditionalFormatting sqref="D29 E28:K29 E4 E6">
    <cfRule type="cellIs" dxfId="1376" priority="42" operator="equal">
      <formula>$E$4</formula>
    </cfRule>
    <cfRule type="cellIs" dxfId="1375" priority="43" operator="equal">
      <formula>2120</formula>
    </cfRule>
  </conditionalFormatting>
  <conditionalFormatting sqref="D29:E29 F28:F29 F4 F6">
    <cfRule type="cellIs" dxfId="1374" priority="40" operator="equal">
      <formula>$F$4</formula>
    </cfRule>
    <cfRule type="cellIs" dxfId="1373" priority="41" operator="equal">
      <formula>300</formula>
    </cfRule>
  </conditionalFormatting>
  <conditionalFormatting sqref="G28:G29 G4 G6">
    <cfRule type="cellIs" dxfId="1372" priority="38" operator="equal">
      <formula>$G$4</formula>
    </cfRule>
    <cfRule type="cellIs" dxfId="1371" priority="39" operator="equal">
      <formula>1660</formula>
    </cfRule>
  </conditionalFormatting>
  <conditionalFormatting sqref="H28:H29 H4 H6">
    <cfRule type="cellIs" dxfId="1370" priority="36" operator="equal">
      <formula>$H$4</formula>
    </cfRule>
    <cfRule type="cellIs" dxfId="1369" priority="37" operator="equal">
      <formula>6640</formula>
    </cfRule>
  </conditionalFormatting>
  <conditionalFormatting sqref="T6:T28">
    <cfRule type="cellIs" dxfId="1368" priority="35" operator="lessThan">
      <formula>0</formula>
    </cfRule>
  </conditionalFormatting>
  <conditionalFormatting sqref="T7:T27">
    <cfRule type="cellIs" dxfId="1367" priority="32" operator="lessThan">
      <formula>0</formula>
    </cfRule>
    <cfRule type="cellIs" dxfId="1366" priority="33" operator="lessThan">
      <formula>0</formula>
    </cfRule>
    <cfRule type="cellIs" dxfId="1365" priority="34" operator="lessThan">
      <formula>0</formula>
    </cfRule>
  </conditionalFormatting>
  <conditionalFormatting sqref="E28:K28 E4 E6">
    <cfRule type="cellIs" dxfId="1364" priority="31" operator="equal">
      <formula>$E$4</formula>
    </cfRule>
  </conditionalFormatting>
  <conditionalFormatting sqref="D28:D29 D4:K4 M4 D6">
    <cfRule type="cellIs" dxfId="1363" priority="30" operator="equal">
      <formula>$D$4</formula>
    </cfRule>
  </conditionalFormatting>
  <conditionalFormatting sqref="I28:I29 I4 I6">
    <cfRule type="cellIs" dxfId="1362" priority="29" operator="equal">
      <formula>$I$4</formula>
    </cfRule>
  </conditionalFormatting>
  <conditionalFormatting sqref="J28:J29 J4 J6">
    <cfRule type="cellIs" dxfId="1361" priority="28" operator="equal">
      <formula>$J$4</formula>
    </cfRule>
  </conditionalFormatting>
  <conditionalFormatting sqref="K28:K29 K4 K6">
    <cfRule type="cellIs" dxfId="1360" priority="27" operator="equal">
      <formula>$K$4</formula>
    </cfRule>
  </conditionalFormatting>
  <conditionalFormatting sqref="M4:M6">
    <cfRule type="cellIs" dxfId="1359" priority="26" operator="equal">
      <formula>$L$4</formula>
    </cfRule>
  </conditionalFormatting>
  <conditionalFormatting sqref="T7:T28">
    <cfRule type="cellIs" dxfId="1358" priority="23" operator="lessThan">
      <formula>0</formula>
    </cfRule>
    <cfRule type="cellIs" dxfId="1357" priority="24" operator="lessThan">
      <formula>0</formula>
    </cfRule>
    <cfRule type="cellIs" dxfId="1356" priority="25" operator="lessThan">
      <formula>0</formula>
    </cfRule>
  </conditionalFormatting>
  <conditionalFormatting sqref="T6:T28">
    <cfRule type="cellIs" dxfId="1355" priority="21" operator="lessThan">
      <formula>0</formula>
    </cfRule>
  </conditionalFormatting>
  <conditionalFormatting sqref="T7:T27">
    <cfRule type="cellIs" dxfId="1354" priority="18" operator="lessThan">
      <formula>0</formula>
    </cfRule>
    <cfRule type="cellIs" dxfId="1353" priority="19" operator="lessThan">
      <formula>0</formula>
    </cfRule>
    <cfRule type="cellIs" dxfId="1352" priority="20" operator="lessThan">
      <formula>0</formula>
    </cfRule>
  </conditionalFormatting>
  <conditionalFormatting sqref="T7:T28">
    <cfRule type="cellIs" dxfId="1351" priority="15" operator="lessThan">
      <formula>0</formula>
    </cfRule>
    <cfRule type="cellIs" dxfId="1350" priority="16" operator="lessThan">
      <formula>0</formula>
    </cfRule>
    <cfRule type="cellIs" dxfId="1349" priority="17" operator="lessThan">
      <formula>0</formula>
    </cfRule>
  </conditionalFormatting>
  <conditionalFormatting sqref="L4 L6 L28:L29">
    <cfRule type="cellIs" dxfId="1348" priority="13" operator="equal">
      <formula>$L$4</formula>
    </cfRule>
  </conditionalFormatting>
  <conditionalFormatting sqref="D7:S7">
    <cfRule type="cellIs" dxfId="1347" priority="12" operator="greaterThan">
      <formula>0</formula>
    </cfRule>
  </conditionalFormatting>
  <conditionalFormatting sqref="D9:S9">
    <cfRule type="cellIs" dxfId="1346" priority="11" operator="greaterThan">
      <formula>0</formula>
    </cfRule>
  </conditionalFormatting>
  <conditionalFormatting sqref="D11:S11">
    <cfRule type="cellIs" dxfId="1345" priority="10" operator="greaterThan">
      <formula>0</formula>
    </cfRule>
  </conditionalFormatting>
  <conditionalFormatting sqref="D13:S13">
    <cfRule type="cellIs" dxfId="1344" priority="9" operator="greaterThan">
      <formula>0</formula>
    </cfRule>
  </conditionalFormatting>
  <conditionalFormatting sqref="D15:S15">
    <cfRule type="cellIs" dxfId="1343" priority="8" operator="greaterThan">
      <formula>0</formula>
    </cfRule>
  </conditionalFormatting>
  <conditionalFormatting sqref="D17:S17">
    <cfRule type="cellIs" dxfId="1342" priority="7" operator="greaterThan">
      <formula>0</formula>
    </cfRule>
  </conditionalFormatting>
  <conditionalFormatting sqref="D19:S19">
    <cfRule type="cellIs" dxfId="1341" priority="6" operator="greaterThan">
      <formula>0</formula>
    </cfRule>
  </conditionalFormatting>
  <conditionalFormatting sqref="D21:S21">
    <cfRule type="cellIs" dxfId="1340" priority="5" operator="greaterThan">
      <formula>0</formula>
    </cfRule>
  </conditionalFormatting>
  <conditionalFormatting sqref="D23:S23">
    <cfRule type="cellIs" dxfId="1339" priority="4" operator="greaterThan">
      <formula>0</formula>
    </cfRule>
  </conditionalFormatting>
  <conditionalFormatting sqref="D25:S25">
    <cfRule type="cellIs" dxfId="1338" priority="3" operator="greaterThan">
      <formula>0</formula>
    </cfRule>
  </conditionalFormatting>
  <conditionalFormatting sqref="D27:S27">
    <cfRule type="cellIs" dxfId="1337" priority="2" operator="greaterThan">
      <formula>0</formula>
    </cfRule>
  </conditionalFormatting>
  <conditionalFormatting sqref="D5:L5">
    <cfRule type="cellIs" dxfId="133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47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'9'!D29</f>
        <v>414282</v>
      </c>
      <c r="E4" s="2">
        <f>'9'!E29</f>
        <v>5070</v>
      </c>
      <c r="F4" s="2">
        <f>'9'!F29</f>
        <v>9390</v>
      </c>
      <c r="G4" s="2">
        <f>'9'!G29</f>
        <v>0</v>
      </c>
      <c r="H4" s="2">
        <f>'9'!H29</f>
        <v>26440</v>
      </c>
      <c r="I4" s="2">
        <f>'9'!I29</f>
        <v>1136</v>
      </c>
      <c r="J4" s="2">
        <f>'9'!J29</f>
        <v>629</v>
      </c>
      <c r="K4" s="2">
        <f>'9'!K29</f>
        <v>368</v>
      </c>
      <c r="L4" s="2">
        <f>'9'!L29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'10'!D29</f>
        <v>414282</v>
      </c>
      <c r="E4" s="2">
        <f>'10'!E29</f>
        <v>5070</v>
      </c>
      <c r="F4" s="2">
        <f>'10'!F29</f>
        <v>9390</v>
      </c>
      <c r="G4" s="2">
        <f>'10'!G29</f>
        <v>0</v>
      </c>
      <c r="H4" s="2">
        <f>'10'!H29</f>
        <v>26440</v>
      </c>
      <c r="I4" s="2">
        <f>'10'!I29</f>
        <v>1136</v>
      </c>
      <c r="J4" s="2">
        <f>'10'!J29</f>
        <v>629</v>
      </c>
      <c r="K4" s="2">
        <f>'10'!K29</f>
        <v>368</v>
      </c>
      <c r="L4" s="2">
        <f>'10'!L29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'11'!D29</f>
        <v>414282</v>
      </c>
      <c r="E4" s="2">
        <f>'11'!E29</f>
        <v>5070</v>
      </c>
      <c r="F4" s="2">
        <f>'11'!F29</f>
        <v>9390</v>
      </c>
      <c r="G4" s="2">
        <f>'11'!G29</f>
        <v>0</v>
      </c>
      <c r="H4" s="2">
        <f>'11'!H29</f>
        <v>26440</v>
      </c>
      <c r="I4" s="2">
        <f>'11'!I29</f>
        <v>1136</v>
      </c>
      <c r="J4" s="2">
        <f>'11'!J29</f>
        <v>629</v>
      </c>
      <c r="K4" s="2">
        <f>'11'!K29</f>
        <v>368</v>
      </c>
      <c r="L4" s="2">
        <f>'11'!L29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47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'12'!D29</f>
        <v>414282</v>
      </c>
      <c r="E4" s="2">
        <f>'12'!E29</f>
        <v>5070</v>
      </c>
      <c r="F4" s="2">
        <f>'12'!F29</f>
        <v>9390</v>
      </c>
      <c r="G4" s="2">
        <f>'12'!G29</f>
        <v>0</v>
      </c>
      <c r="H4" s="2">
        <f>'12'!H29</f>
        <v>26440</v>
      </c>
      <c r="I4" s="2">
        <f>'12'!I29</f>
        <v>1136</v>
      </c>
      <c r="J4" s="2">
        <f>'12'!J29</f>
        <v>629</v>
      </c>
      <c r="K4" s="2">
        <f>'12'!K29</f>
        <v>368</v>
      </c>
      <c r="L4" s="2">
        <f>'12'!L29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'13'!D29</f>
        <v>414282</v>
      </c>
      <c r="E4" s="2">
        <f>'13'!E29</f>
        <v>5070</v>
      </c>
      <c r="F4" s="2">
        <f>'13'!F29</f>
        <v>9390</v>
      </c>
      <c r="G4" s="2">
        <f>'13'!G29</f>
        <v>0</v>
      </c>
      <c r="H4" s="2">
        <f>'13'!H29</f>
        <v>26440</v>
      </c>
      <c r="I4" s="2">
        <f>'13'!I29</f>
        <v>1136</v>
      </c>
      <c r="J4" s="2">
        <f>'13'!J29</f>
        <v>629</v>
      </c>
      <c r="K4" s="2">
        <f>'13'!K29</f>
        <v>368</v>
      </c>
      <c r="L4" s="2">
        <f>'13'!L29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'14'!D29</f>
        <v>414282</v>
      </c>
      <c r="E4" s="2">
        <f>'14'!E29</f>
        <v>5070</v>
      </c>
      <c r="F4" s="2">
        <f>'14'!F29</f>
        <v>9390</v>
      </c>
      <c r="G4" s="2">
        <f>'14'!G29</f>
        <v>0</v>
      </c>
      <c r="H4" s="2">
        <f>'14'!H29</f>
        <v>26440</v>
      </c>
      <c r="I4" s="2">
        <f>'14'!I29</f>
        <v>1136</v>
      </c>
      <c r="J4" s="2">
        <f>'14'!J29</f>
        <v>629</v>
      </c>
      <c r="K4" s="2">
        <f>'14'!K29</f>
        <v>368</v>
      </c>
      <c r="L4" s="2">
        <f>'14'!L29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47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'15'!D29</f>
        <v>414282</v>
      </c>
      <c r="E4" s="2">
        <f>'15'!E29</f>
        <v>5070</v>
      </c>
      <c r="F4" s="2">
        <f>'15'!F29</f>
        <v>9390</v>
      </c>
      <c r="G4" s="2">
        <f>'15'!G29</f>
        <v>0</v>
      </c>
      <c r="H4" s="2">
        <f>'15'!H29</f>
        <v>26440</v>
      </c>
      <c r="I4" s="2">
        <f>'15'!I29</f>
        <v>1136</v>
      </c>
      <c r="J4" s="2">
        <f>'15'!J29</f>
        <v>629</v>
      </c>
      <c r="K4" s="2">
        <f>'15'!K29</f>
        <v>368</v>
      </c>
      <c r="L4" s="2">
        <f>'15'!L29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'16'!D29</f>
        <v>414282</v>
      </c>
      <c r="E4" s="2">
        <f>'16'!E29</f>
        <v>5070</v>
      </c>
      <c r="F4" s="2">
        <f>'16'!F29</f>
        <v>9390</v>
      </c>
      <c r="G4" s="2">
        <f>'16'!G29</f>
        <v>0</v>
      </c>
      <c r="H4" s="2">
        <f>'16'!H29</f>
        <v>26440</v>
      </c>
      <c r="I4" s="2">
        <f>'16'!I29</f>
        <v>1136</v>
      </c>
      <c r="J4" s="2">
        <f>'16'!J29</f>
        <v>629</v>
      </c>
      <c r="K4" s="2">
        <f>'16'!K29</f>
        <v>368</v>
      </c>
      <c r="L4" s="2">
        <f>'16'!L29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'17'!D29</f>
        <v>414282</v>
      </c>
      <c r="E4" s="2">
        <f>'17'!E29</f>
        <v>5070</v>
      </c>
      <c r="F4" s="2">
        <f>'17'!F29</f>
        <v>9390</v>
      </c>
      <c r="G4" s="2">
        <f>'17'!G29</f>
        <v>0</v>
      </c>
      <c r="H4" s="2">
        <f>'17'!H29</f>
        <v>26440</v>
      </c>
      <c r="I4" s="2">
        <f>'17'!I29</f>
        <v>1136</v>
      </c>
      <c r="J4" s="2">
        <f>'17'!J29</f>
        <v>629</v>
      </c>
      <c r="K4" s="2">
        <f>'17'!K29</f>
        <v>368</v>
      </c>
      <c r="L4" s="2">
        <f>'17'!L29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'18'!D29</f>
        <v>414282</v>
      </c>
      <c r="E4" s="2">
        <f>'18'!E29</f>
        <v>5070</v>
      </c>
      <c r="F4" s="2">
        <f>'18'!F29</f>
        <v>9390</v>
      </c>
      <c r="G4" s="2">
        <f>'18'!G29</f>
        <v>0</v>
      </c>
      <c r="H4" s="2">
        <f>'18'!H29</f>
        <v>26440</v>
      </c>
      <c r="I4" s="2">
        <f>'18'!I29</f>
        <v>1136</v>
      </c>
      <c r="J4" s="2">
        <f>'18'!J29</f>
        <v>629</v>
      </c>
      <c r="K4" s="2">
        <f>'18'!K29</f>
        <v>368</v>
      </c>
      <c r="L4" s="2">
        <f>'18'!L29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52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5" priority="43" operator="equal">
      <formula>212030016606640</formula>
    </cfRule>
  </conditionalFormatting>
  <conditionalFormatting sqref="D29 E4:E6 E28:K29">
    <cfRule type="cellIs" dxfId="1334" priority="41" operator="equal">
      <formula>$E$4</formula>
    </cfRule>
    <cfRule type="cellIs" dxfId="1333" priority="42" operator="equal">
      <formula>2120</formula>
    </cfRule>
  </conditionalFormatting>
  <conditionalFormatting sqref="D29:E29 F4:F6 F28:F29">
    <cfRule type="cellIs" dxfId="1332" priority="39" operator="equal">
      <formula>$F$4</formula>
    </cfRule>
    <cfRule type="cellIs" dxfId="1331" priority="40" operator="equal">
      <formula>300</formula>
    </cfRule>
  </conditionalFormatting>
  <conditionalFormatting sqref="G4:G6 G28:G29">
    <cfRule type="cellIs" dxfId="1330" priority="37" operator="equal">
      <formula>$G$4</formula>
    </cfRule>
    <cfRule type="cellIs" dxfId="1329" priority="38" operator="equal">
      <formula>1660</formula>
    </cfRule>
  </conditionalFormatting>
  <conditionalFormatting sqref="H4:H6 H28:H29">
    <cfRule type="cellIs" dxfId="1328" priority="35" operator="equal">
      <formula>$H$4</formula>
    </cfRule>
    <cfRule type="cellIs" dxfId="1327" priority="36" operator="equal">
      <formula>6640</formula>
    </cfRule>
  </conditionalFormatting>
  <conditionalFormatting sqref="T6:T28">
    <cfRule type="cellIs" dxfId="1326" priority="34" operator="lessThan">
      <formula>0</formula>
    </cfRule>
  </conditionalFormatting>
  <conditionalFormatting sqref="T7:T27">
    <cfRule type="cellIs" dxfId="1325" priority="31" operator="lessThan">
      <formula>0</formula>
    </cfRule>
    <cfRule type="cellIs" dxfId="1324" priority="32" operator="lessThan">
      <formula>0</formula>
    </cfRule>
    <cfRule type="cellIs" dxfId="1323" priority="33" operator="lessThan">
      <formula>0</formula>
    </cfRule>
  </conditionalFormatting>
  <conditionalFormatting sqref="E4:E6 E28:K28">
    <cfRule type="cellIs" dxfId="1322" priority="30" operator="equal">
      <formula>$E$4</formula>
    </cfRule>
  </conditionalFormatting>
  <conditionalFormatting sqref="D28:D29 D6 D4:M4">
    <cfRule type="cellIs" dxfId="1321" priority="29" operator="equal">
      <formula>$D$4</formula>
    </cfRule>
  </conditionalFormatting>
  <conditionalFormatting sqref="I4:I6 I28:I29">
    <cfRule type="cellIs" dxfId="1320" priority="28" operator="equal">
      <formula>$I$4</formula>
    </cfRule>
  </conditionalFormatting>
  <conditionalFormatting sqref="J4:J6 J28:J29">
    <cfRule type="cellIs" dxfId="1319" priority="27" operator="equal">
      <formula>$J$4</formula>
    </cfRule>
  </conditionalFormatting>
  <conditionalFormatting sqref="K4:K6 K28:K29">
    <cfRule type="cellIs" dxfId="1318" priority="26" operator="equal">
      <formula>$K$4</formula>
    </cfRule>
  </conditionalFormatting>
  <conditionalFormatting sqref="M4:M6">
    <cfRule type="cellIs" dxfId="1317" priority="25" operator="equal">
      <formula>$L$4</formula>
    </cfRule>
  </conditionalFormatting>
  <conditionalFormatting sqref="T7:T28">
    <cfRule type="cellIs" dxfId="1316" priority="22" operator="lessThan">
      <formula>0</formula>
    </cfRule>
    <cfRule type="cellIs" dxfId="1315" priority="23" operator="lessThan">
      <formula>0</formula>
    </cfRule>
    <cfRule type="cellIs" dxfId="1314" priority="24" operator="lessThan">
      <formula>0</formula>
    </cfRule>
  </conditionalFormatting>
  <conditionalFormatting sqref="D5:K5">
    <cfRule type="cellIs" dxfId="1313" priority="21" operator="greaterThan">
      <formula>0</formula>
    </cfRule>
  </conditionalFormatting>
  <conditionalFormatting sqref="T6:T28">
    <cfRule type="cellIs" dxfId="1312" priority="20" operator="lessThan">
      <formula>0</formula>
    </cfRule>
  </conditionalFormatting>
  <conditionalFormatting sqref="T7:T27">
    <cfRule type="cellIs" dxfId="1311" priority="17" operator="lessThan">
      <formula>0</formula>
    </cfRule>
    <cfRule type="cellIs" dxfId="1310" priority="18" operator="lessThan">
      <formula>0</formula>
    </cfRule>
    <cfRule type="cellIs" dxfId="1309" priority="19" operator="lessThan">
      <formula>0</formula>
    </cfRule>
  </conditionalFormatting>
  <conditionalFormatting sqref="T7:T28">
    <cfRule type="cellIs" dxfId="1308" priority="14" operator="lessThan">
      <formula>0</formula>
    </cfRule>
    <cfRule type="cellIs" dxfId="1307" priority="15" operator="lessThan">
      <formula>0</formula>
    </cfRule>
    <cfRule type="cellIs" dxfId="1306" priority="16" operator="lessThan">
      <formula>0</formula>
    </cfRule>
  </conditionalFormatting>
  <conditionalFormatting sqref="D5:K5">
    <cfRule type="cellIs" dxfId="1305" priority="13" operator="greaterThan">
      <formula>0</formula>
    </cfRule>
  </conditionalFormatting>
  <conditionalFormatting sqref="L4 L6 L28:L29">
    <cfRule type="cellIs" dxfId="1304" priority="12" operator="equal">
      <formula>$L$4</formula>
    </cfRule>
  </conditionalFormatting>
  <conditionalFormatting sqref="D7:S7">
    <cfRule type="cellIs" dxfId="1303" priority="11" operator="greaterThan">
      <formula>0</formula>
    </cfRule>
  </conditionalFormatting>
  <conditionalFormatting sqref="D9:S9">
    <cfRule type="cellIs" dxfId="1302" priority="10" operator="greaterThan">
      <formula>0</formula>
    </cfRule>
  </conditionalFormatting>
  <conditionalFormatting sqref="D11:S11">
    <cfRule type="cellIs" dxfId="1301" priority="9" operator="greaterThan">
      <formula>0</formula>
    </cfRule>
  </conditionalFormatting>
  <conditionalFormatting sqref="D13:S13">
    <cfRule type="cellIs" dxfId="1300" priority="8" operator="greaterThan">
      <formula>0</formula>
    </cfRule>
  </conditionalFormatting>
  <conditionalFormatting sqref="D15:S15">
    <cfRule type="cellIs" dxfId="1299" priority="7" operator="greaterThan">
      <formula>0</formula>
    </cfRule>
  </conditionalFormatting>
  <conditionalFormatting sqref="D17:S17">
    <cfRule type="cellIs" dxfId="1298" priority="6" operator="greaterThan">
      <formula>0</formula>
    </cfRule>
  </conditionalFormatting>
  <conditionalFormatting sqref="D19:S19">
    <cfRule type="cellIs" dxfId="1297" priority="5" operator="greaterThan">
      <formula>0</formula>
    </cfRule>
  </conditionalFormatting>
  <conditionalFormatting sqref="D21:S21">
    <cfRule type="cellIs" dxfId="1296" priority="4" operator="greaterThan">
      <formula>0</formula>
    </cfRule>
  </conditionalFormatting>
  <conditionalFormatting sqref="D23:S23">
    <cfRule type="cellIs" dxfId="1295" priority="3" operator="greaterThan">
      <formula>0</formula>
    </cfRule>
  </conditionalFormatting>
  <conditionalFormatting sqref="D25:S25">
    <cfRule type="cellIs" dxfId="1294" priority="2" operator="greaterThan">
      <formula>0</formula>
    </cfRule>
  </conditionalFormatting>
  <conditionalFormatting sqref="D27:S27">
    <cfRule type="cellIs" dxfId="129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'19'!D29</f>
        <v>414282</v>
      </c>
      <c r="E4" s="2">
        <f>'19'!E29</f>
        <v>5070</v>
      </c>
      <c r="F4" s="2">
        <f>'19'!F29</f>
        <v>9390</v>
      </c>
      <c r="G4" s="2">
        <f>'19'!G29</f>
        <v>0</v>
      </c>
      <c r="H4" s="2">
        <f>'19'!H29</f>
        <v>26440</v>
      </c>
      <c r="I4" s="2">
        <f>'19'!I29</f>
        <v>1136</v>
      </c>
      <c r="J4" s="2">
        <f>'19'!J29</f>
        <v>629</v>
      </c>
      <c r="K4" s="2">
        <f>'19'!K29</f>
        <v>368</v>
      </c>
      <c r="L4" s="2">
        <f>'19'!L29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'20'!D29</f>
        <v>414282</v>
      </c>
      <c r="E4" s="2">
        <f>'20'!E29</f>
        <v>5070</v>
      </c>
      <c r="F4" s="2">
        <f>'20'!F29</f>
        <v>9390</v>
      </c>
      <c r="G4" s="2">
        <f>'20'!G29</f>
        <v>0</v>
      </c>
      <c r="H4" s="2">
        <f>'20'!H29</f>
        <v>26440</v>
      </c>
      <c r="I4" s="2">
        <f>'20'!I29</f>
        <v>1136</v>
      </c>
      <c r="J4" s="2">
        <f>'20'!J29</f>
        <v>629</v>
      </c>
      <c r="K4" s="2">
        <f>'20'!K29</f>
        <v>368</v>
      </c>
      <c r="L4" s="2">
        <f>'20'!L29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47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'21'!D29</f>
        <v>414282</v>
      </c>
      <c r="E4" s="2">
        <f>'21'!E29</f>
        <v>5070</v>
      </c>
      <c r="F4" s="2">
        <f>'21'!F29</f>
        <v>9390</v>
      </c>
      <c r="G4" s="2">
        <f>'21'!G29</f>
        <v>0</v>
      </c>
      <c r="H4" s="2">
        <f>'21'!H29</f>
        <v>26440</v>
      </c>
      <c r="I4" s="2">
        <f>'21'!I29</f>
        <v>1136</v>
      </c>
      <c r="J4" s="2">
        <f>'21'!J29</f>
        <v>629</v>
      </c>
      <c r="K4" s="2">
        <f>'21'!K29</f>
        <v>368</v>
      </c>
      <c r="L4" s="2">
        <f>'21'!L29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'22'!D29</f>
        <v>414282</v>
      </c>
      <c r="E4" s="2">
        <f>'22'!E29</f>
        <v>5070</v>
      </c>
      <c r="F4" s="2">
        <f>'22'!F29</f>
        <v>9390</v>
      </c>
      <c r="G4" s="2">
        <f>'22'!G29</f>
        <v>0</v>
      </c>
      <c r="H4" s="2">
        <f>'22'!H29</f>
        <v>26440</v>
      </c>
      <c r="I4" s="2">
        <f>'22'!I29</f>
        <v>1136</v>
      </c>
      <c r="J4" s="2">
        <f>'22'!J29</f>
        <v>629</v>
      </c>
      <c r="K4" s="2">
        <f>'22'!K29</f>
        <v>368</v>
      </c>
      <c r="L4" s="2">
        <f>'22'!L29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47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'23'!D29</f>
        <v>414282</v>
      </c>
      <c r="E4" s="2">
        <f>'23'!E29</f>
        <v>5070</v>
      </c>
      <c r="F4" s="2">
        <f>'23'!F29</f>
        <v>9390</v>
      </c>
      <c r="G4" s="2">
        <f>'23'!G29</f>
        <v>0</v>
      </c>
      <c r="H4" s="2">
        <f>'23'!H29</f>
        <v>26440</v>
      </c>
      <c r="I4" s="2">
        <f>'23'!I29</f>
        <v>1136</v>
      </c>
      <c r="J4" s="2">
        <f>'23'!J29</f>
        <v>629</v>
      </c>
      <c r="K4" s="2">
        <f>'23'!K29</f>
        <v>368</v>
      </c>
      <c r="L4" s="2">
        <f>'23'!L29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47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'24'!D29</f>
        <v>414282</v>
      </c>
      <c r="E4" s="2">
        <f>'24'!E29</f>
        <v>5070</v>
      </c>
      <c r="F4" s="2">
        <f>'24'!F29</f>
        <v>9390</v>
      </c>
      <c r="G4" s="2">
        <f>'24'!G29</f>
        <v>0</v>
      </c>
      <c r="H4" s="2">
        <f>'24'!H29</f>
        <v>26440</v>
      </c>
      <c r="I4" s="2">
        <f>'24'!I29</f>
        <v>1136</v>
      </c>
      <c r="J4" s="2">
        <f>'24'!J29</f>
        <v>629</v>
      </c>
      <c r="K4" s="2">
        <f>'24'!K29</f>
        <v>368</v>
      </c>
      <c r="L4" s="2">
        <f>'24'!L29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'25'!D29</f>
        <v>414282</v>
      </c>
      <c r="E4" s="2">
        <f>'25'!E29</f>
        <v>5070</v>
      </c>
      <c r="F4" s="2">
        <f>'25'!F29</f>
        <v>9390</v>
      </c>
      <c r="G4" s="2">
        <f>'25'!G29</f>
        <v>0</v>
      </c>
      <c r="H4" s="2">
        <f>'25'!H29</f>
        <v>26440</v>
      </c>
      <c r="I4" s="2">
        <f>'25'!I29</f>
        <v>1136</v>
      </c>
      <c r="J4" s="2">
        <f>'25'!J29</f>
        <v>629</v>
      </c>
      <c r="K4" s="2">
        <f>'25'!K29</f>
        <v>368</v>
      </c>
      <c r="L4" s="2">
        <f>'25'!L29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'26'!D29</f>
        <v>414282</v>
      </c>
      <c r="E4" s="2">
        <f>'26'!E29</f>
        <v>5070</v>
      </c>
      <c r="F4" s="2">
        <f>'26'!F29</f>
        <v>9390</v>
      </c>
      <c r="G4" s="2">
        <f>'26'!G29</f>
        <v>0</v>
      </c>
      <c r="H4" s="2">
        <f>'26'!H29</f>
        <v>26440</v>
      </c>
      <c r="I4" s="2">
        <f>'26'!I29</f>
        <v>1136</v>
      </c>
      <c r="J4" s="2">
        <f>'26'!J29</f>
        <v>629</v>
      </c>
      <c r="K4" s="2">
        <f>'26'!K29</f>
        <v>368</v>
      </c>
      <c r="L4" s="2">
        <f>'26'!L29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'27'!D29</f>
        <v>414282</v>
      </c>
      <c r="E4" s="2">
        <f>'27'!E29</f>
        <v>5070</v>
      </c>
      <c r="F4" s="2">
        <f>'27'!F29</f>
        <v>9390</v>
      </c>
      <c r="G4" s="2">
        <f>'27'!G29</f>
        <v>0</v>
      </c>
      <c r="H4" s="2">
        <f>'27'!H29</f>
        <v>26440</v>
      </c>
      <c r="I4" s="2">
        <f>'27'!I29</f>
        <v>1136</v>
      </c>
      <c r="J4" s="2">
        <f>'27'!J29</f>
        <v>629</v>
      </c>
      <c r="K4" s="2">
        <f>'27'!K29</f>
        <v>368</v>
      </c>
      <c r="L4" s="2">
        <f>'27'!L29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'28'!D29</f>
        <v>414282</v>
      </c>
      <c r="E4" s="2">
        <f>'28'!E29</f>
        <v>5070</v>
      </c>
      <c r="F4" s="2">
        <f>'28'!F29</f>
        <v>9390</v>
      </c>
      <c r="G4" s="2">
        <f>'28'!G29</f>
        <v>0</v>
      </c>
      <c r="H4" s="2">
        <f>'28'!H29</f>
        <v>26440</v>
      </c>
      <c r="I4" s="2">
        <f>'28'!I29</f>
        <v>1136</v>
      </c>
      <c r="J4" s="2">
        <f>'28'!J29</f>
        <v>629</v>
      </c>
      <c r="K4" s="2">
        <f>'28'!K29</f>
        <v>368</v>
      </c>
      <c r="L4" s="2">
        <f>'28'!L29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51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63" t="s">
        <v>45</v>
      </c>
      <c r="B29" s="64"/>
      <c r="C29" s="65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2" priority="43" operator="equal">
      <formula>212030016606640</formula>
    </cfRule>
  </conditionalFormatting>
  <conditionalFormatting sqref="D29 E4:E6 E28:K29">
    <cfRule type="cellIs" dxfId="1291" priority="41" operator="equal">
      <formula>$E$4</formula>
    </cfRule>
    <cfRule type="cellIs" dxfId="1290" priority="42" operator="equal">
      <formula>2120</formula>
    </cfRule>
  </conditionalFormatting>
  <conditionalFormatting sqref="D29:E29 F4:F6 F28:F29">
    <cfRule type="cellIs" dxfId="1289" priority="39" operator="equal">
      <formula>$F$4</formula>
    </cfRule>
    <cfRule type="cellIs" dxfId="1288" priority="40" operator="equal">
      <formula>300</formula>
    </cfRule>
  </conditionalFormatting>
  <conditionalFormatting sqref="G4:G6 G28:G29">
    <cfRule type="cellIs" dxfId="1287" priority="37" operator="equal">
      <formula>$G$4</formula>
    </cfRule>
    <cfRule type="cellIs" dxfId="1286" priority="38" operator="equal">
      <formula>1660</formula>
    </cfRule>
  </conditionalFormatting>
  <conditionalFormatting sqref="H4:H6 H28:H29">
    <cfRule type="cellIs" dxfId="1285" priority="35" operator="equal">
      <formula>$H$4</formula>
    </cfRule>
    <cfRule type="cellIs" dxfId="1284" priority="36" operator="equal">
      <formula>6640</formula>
    </cfRule>
  </conditionalFormatting>
  <conditionalFormatting sqref="T6:T28">
    <cfRule type="cellIs" dxfId="1283" priority="34" operator="lessThan">
      <formula>0</formula>
    </cfRule>
  </conditionalFormatting>
  <conditionalFormatting sqref="T7:T27">
    <cfRule type="cellIs" dxfId="1282" priority="31" operator="lessThan">
      <formula>0</formula>
    </cfRule>
    <cfRule type="cellIs" dxfId="1281" priority="32" operator="lessThan">
      <formula>0</formula>
    </cfRule>
    <cfRule type="cellIs" dxfId="1280" priority="33" operator="lessThan">
      <formula>0</formula>
    </cfRule>
  </conditionalFormatting>
  <conditionalFormatting sqref="E4:E6 E28:K28">
    <cfRule type="cellIs" dxfId="1279" priority="30" operator="equal">
      <formula>$E$4</formula>
    </cfRule>
  </conditionalFormatting>
  <conditionalFormatting sqref="D28:D29 D6 D4:M4">
    <cfRule type="cellIs" dxfId="1278" priority="29" operator="equal">
      <formula>$D$4</formula>
    </cfRule>
  </conditionalFormatting>
  <conditionalFormatting sqref="I4:I6 I28:I29">
    <cfRule type="cellIs" dxfId="1277" priority="28" operator="equal">
      <formula>$I$4</formula>
    </cfRule>
  </conditionalFormatting>
  <conditionalFormatting sqref="J4:J6 J28:J29">
    <cfRule type="cellIs" dxfId="1276" priority="27" operator="equal">
      <formula>$J$4</formula>
    </cfRule>
  </conditionalFormatting>
  <conditionalFormatting sqref="K4:K6 K28:K29">
    <cfRule type="cellIs" dxfId="1275" priority="26" operator="equal">
      <formula>$K$4</formula>
    </cfRule>
  </conditionalFormatting>
  <conditionalFormatting sqref="M4:M6">
    <cfRule type="cellIs" dxfId="1274" priority="25" operator="equal">
      <formula>$L$4</formula>
    </cfRule>
  </conditionalFormatting>
  <conditionalFormatting sqref="T7:T28">
    <cfRule type="cellIs" dxfId="1273" priority="22" operator="lessThan">
      <formula>0</formula>
    </cfRule>
    <cfRule type="cellIs" dxfId="1272" priority="23" operator="lessThan">
      <formula>0</formula>
    </cfRule>
    <cfRule type="cellIs" dxfId="1271" priority="24" operator="lessThan">
      <formula>0</formula>
    </cfRule>
  </conditionalFormatting>
  <conditionalFormatting sqref="D5:K5">
    <cfRule type="cellIs" dxfId="1270" priority="21" operator="greaterThan">
      <formula>0</formula>
    </cfRule>
  </conditionalFormatting>
  <conditionalFormatting sqref="T6:T28">
    <cfRule type="cellIs" dxfId="1269" priority="20" operator="lessThan">
      <formula>0</formula>
    </cfRule>
  </conditionalFormatting>
  <conditionalFormatting sqref="T7:T27">
    <cfRule type="cellIs" dxfId="1268" priority="17" operator="lessThan">
      <formula>0</formula>
    </cfRule>
    <cfRule type="cellIs" dxfId="1267" priority="18" operator="lessThan">
      <formula>0</formula>
    </cfRule>
    <cfRule type="cellIs" dxfId="1266" priority="19" operator="lessThan">
      <formula>0</formula>
    </cfRule>
  </conditionalFormatting>
  <conditionalFormatting sqref="T7:T28">
    <cfRule type="cellIs" dxfId="1265" priority="14" operator="lessThan">
      <formula>0</formula>
    </cfRule>
    <cfRule type="cellIs" dxfId="1264" priority="15" operator="lessThan">
      <formula>0</formula>
    </cfRule>
    <cfRule type="cellIs" dxfId="1263" priority="16" operator="lessThan">
      <formula>0</formula>
    </cfRule>
  </conditionalFormatting>
  <conditionalFormatting sqref="D5:K5">
    <cfRule type="cellIs" dxfId="1262" priority="13" operator="greaterThan">
      <formula>0</formula>
    </cfRule>
  </conditionalFormatting>
  <conditionalFormatting sqref="L4 L6 L28:L29">
    <cfRule type="cellIs" dxfId="1261" priority="12" operator="equal">
      <formula>$L$4</formula>
    </cfRule>
  </conditionalFormatting>
  <conditionalFormatting sqref="D7:S7">
    <cfRule type="cellIs" dxfId="1260" priority="11" operator="greaterThan">
      <formula>0</formula>
    </cfRule>
  </conditionalFormatting>
  <conditionalFormatting sqref="D9:S9">
    <cfRule type="cellIs" dxfId="1259" priority="10" operator="greaterThan">
      <formula>0</formula>
    </cfRule>
  </conditionalFormatting>
  <conditionalFormatting sqref="D11:S11">
    <cfRule type="cellIs" dxfId="1258" priority="9" operator="greaterThan">
      <formula>0</formula>
    </cfRule>
  </conditionalFormatting>
  <conditionalFormatting sqref="D13:S13">
    <cfRule type="cellIs" dxfId="1257" priority="8" operator="greaterThan">
      <formula>0</formula>
    </cfRule>
  </conditionalFormatting>
  <conditionalFormatting sqref="D15:S15">
    <cfRule type="cellIs" dxfId="1256" priority="7" operator="greaterThan">
      <formula>0</formula>
    </cfRule>
  </conditionalFormatting>
  <conditionalFormatting sqref="D17:S17">
    <cfRule type="cellIs" dxfId="1255" priority="6" operator="greaterThan">
      <formula>0</formula>
    </cfRule>
  </conditionalFormatting>
  <conditionalFormatting sqref="D19:S19">
    <cfRule type="cellIs" dxfId="1254" priority="5" operator="greaterThan">
      <formula>0</formula>
    </cfRule>
  </conditionalFormatting>
  <conditionalFormatting sqref="D21:S21">
    <cfRule type="cellIs" dxfId="1253" priority="4" operator="greaterThan">
      <formula>0</formula>
    </cfRule>
  </conditionalFormatting>
  <conditionalFormatting sqref="D23:S23">
    <cfRule type="cellIs" dxfId="1252" priority="3" operator="greaterThan">
      <formula>0</formula>
    </cfRule>
  </conditionalFormatting>
  <conditionalFormatting sqref="D25:S25">
    <cfRule type="cellIs" dxfId="1251" priority="2" operator="greaterThan">
      <formula>0</formula>
    </cfRule>
  </conditionalFormatting>
  <conditionalFormatting sqref="D27:S27">
    <cfRule type="cellIs" dxfId="125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47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'29'!D29</f>
        <v>414282</v>
      </c>
      <c r="E4" s="2">
        <f>'29'!E29</f>
        <v>5070</v>
      </c>
      <c r="F4" s="2">
        <f>'29'!F29</f>
        <v>9390</v>
      </c>
      <c r="G4" s="2">
        <f>'29'!G29</f>
        <v>0</v>
      </c>
      <c r="H4" s="2">
        <f>'29'!H29</f>
        <v>26440</v>
      </c>
      <c r="I4" s="2">
        <f>'29'!I29</f>
        <v>1136</v>
      </c>
      <c r="J4" s="2">
        <f>'29'!J29</f>
        <v>629</v>
      </c>
      <c r="K4" s="2">
        <f>'29'!K29</f>
        <v>368</v>
      </c>
      <c r="L4" s="2">
        <f>'29'!L29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47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'30'!D29</f>
        <v>414282</v>
      </c>
      <c r="E4" s="2">
        <f>'30'!E29</f>
        <v>5070</v>
      </c>
      <c r="F4" s="2">
        <f>'30'!F29</f>
        <v>9390</v>
      </c>
      <c r="G4" s="2">
        <f>'30'!G29</f>
        <v>0</v>
      </c>
      <c r="H4" s="2">
        <f>'30'!H29</f>
        <v>26440</v>
      </c>
      <c r="I4" s="2">
        <f>'30'!I29</f>
        <v>1136</v>
      </c>
      <c r="J4" s="2">
        <f>'30'!J29</f>
        <v>629</v>
      </c>
      <c r="K4" s="2">
        <f>'30'!K29</f>
        <v>368</v>
      </c>
      <c r="L4" s="2">
        <f>'30'!L29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50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524157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40773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52373</v>
      </c>
      <c r="N7" s="24">
        <f>D7+E7*20+F7*10+G7*9+H7*9+I7*191+J7*191+K7*182+L7*100</f>
        <v>55620</v>
      </c>
      <c r="O7" s="25">
        <f>M7*2.75%</f>
        <v>1440.2574999999999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310</v>
      </c>
      <c r="R7" s="24">
        <f>M7-(M7*2.75%)+I7*191+J7*191+K7*182+L7*100-Q7</f>
        <v>53869.7425</v>
      </c>
      <c r="S7" s="25">
        <f>M7*0.95%</f>
        <v>497.54349999999999</v>
      </c>
      <c r="T7" s="27">
        <f>S7-Q7</f>
        <v>187.54349999999999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20061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16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21501</v>
      </c>
      <c r="N8" s="24">
        <f t="shared" ref="N8:N27" si="1">D8+E8*20+F8*10+G8*9+H8*9+I8*191+J8*191+K8*182+L8*100</f>
        <v>24557</v>
      </c>
      <c r="O8" s="25">
        <f t="shared" ref="O8:O27" si="2">M8*2.75%</f>
        <v>591.27750000000003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210</v>
      </c>
      <c r="R8" s="24">
        <f t="shared" ref="R8:R27" si="3">M8-(M8*2.75%)+I8*191+J8*191+K8*182+L8*100-Q8</f>
        <v>23755.7225</v>
      </c>
      <c r="S8" s="25">
        <f t="shared" ref="S8:S27" si="4">M8*0.95%</f>
        <v>204.2595</v>
      </c>
      <c r="T8" s="27">
        <f t="shared" ref="T8:T27" si="5">S8-Q8</f>
        <v>-5.7404999999999973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50328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53178</v>
      </c>
      <c r="N9" s="24">
        <f t="shared" si="1"/>
        <v>54897</v>
      </c>
      <c r="O9" s="25">
        <f t="shared" si="2"/>
        <v>1462.395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424</v>
      </c>
      <c r="R9" s="24">
        <f t="shared" si="3"/>
        <v>53010.605000000003</v>
      </c>
      <c r="S9" s="25">
        <f t="shared" si="4"/>
        <v>505.19099999999997</v>
      </c>
      <c r="T9" s="27">
        <f t="shared" si="5"/>
        <v>81.190999999999974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16609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18579</v>
      </c>
      <c r="N10" s="24">
        <f t="shared" si="1"/>
        <v>21444</v>
      </c>
      <c r="O10" s="25">
        <f t="shared" si="2"/>
        <v>510.92250000000001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87</v>
      </c>
      <c r="R10" s="24">
        <f t="shared" si="3"/>
        <v>20846.077499999999</v>
      </c>
      <c r="S10" s="25">
        <f t="shared" si="4"/>
        <v>176.50049999999999</v>
      </c>
      <c r="T10" s="27">
        <f t="shared" si="5"/>
        <v>89.500499999999988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19872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22222</v>
      </c>
      <c r="N11" s="24">
        <f t="shared" si="1"/>
        <v>22222</v>
      </c>
      <c r="O11" s="25">
        <f t="shared" si="2"/>
        <v>611.10500000000002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125</v>
      </c>
      <c r="R11" s="24">
        <f t="shared" si="3"/>
        <v>21485.895</v>
      </c>
      <c r="S11" s="25">
        <f t="shared" si="4"/>
        <v>211.10900000000001</v>
      </c>
      <c r="T11" s="27">
        <f t="shared" si="5"/>
        <v>86.109000000000009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16997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16997</v>
      </c>
      <c r="N12" s="24">
        <f t="shared" si="1"/>
        <v>18817</v>
      </c>
      <c r="O12" s="25">
        <f t="shared" si="2"/>
        <v>467.41750000000002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98</v>
      </c>
      <c r="R12" s="24">
        <f t="shared" si="3"/>
        <v>18251.5825</v>
      </c>
      <c r="S12" s="25">
        <f t="shared" si="4"/>
        <v>161.47149999999999</v>
      </c>
      <c r="T12" s="27">
        <f t="shared" si="5"/>
        <v>63.471499999999992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17227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60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19367</v>
      </c>
      <c r="N13" s="24">
        <f t="shared" si="1"/>
        <v>19367</v>
      </c>
      <c r="O13" s="25">
        <f t="shared" si="2"/>
        <v>532.59249999999997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165</v>
      </c>
      <c r="R13" s="24">
        <f t="shared" si="3"/>
        <v>18669.407500000001</v>
      </c>
      <c r="S13" s="25">
        <f t="shared" si="4"/>
        <v>183.98650000000001</v>
      </c>
      <c r="T13" s="27">
        <f t="shared" si="5"/>
        <v>18.986500000000007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61722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65162</v>
      </c>
      <c r="N14" s="24">
        <f t="shared" si="1"/>
        <v>66690</v>
      </c>
      <c r="O14" s="25">
        <f t="shared" si="2"/>
        <v>1791.9549999999999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426</v>
      </c>
      <c r="R14" s="24">
        <f t="shared" si="3"/>
        <v>64472.044999999998</v>
      </c>
      <c r="S14" s="25">
        <f t="shared" si="4"/>
        <v>619.03899999999999</v>
      </c>
      <c r="T14" s="27">
        <f t="shared" si="5"/>
        <v>193.03899999999999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59389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63069</v>
      </c>
      <c r="N15" s="24">
        <f t="shared" si="1"/>
        <v>63451</v>
      </c>
      <c r="O15" s="25">
        <f t="shared" si="2"/>
        <v>1734.3975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530</v>
      </c>
      <c r="R15" s="24">
        <f t="shared" si="3"/>
        <v>61186.602500000001</v>
      </c>
      <c r="S15" s="25">
        <f t="shared" si="4"/>
        <v>599.15549999999996</v>
      </c>
      <c r="T15" s="27">
        <f t="shared" si="5"/>
        <v>69.155499999999961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38720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40880</v>
      </c>
      <c r="N16" s="24">
        <f t="shared" si="1"/>
        <v>46565</v>
      </c>
      <c r="O16" s="25">
        <f t="shared" si="2"/>
        <v>1124.2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720</v>
      </c>
      <c r="R16" s="24">
        <f t="shared" si="3"/>
        <v>44720.800000000003</v>
      </c>
      <c r="S16" s="25">
        <f t="shared" si="4"/>
        <v>388.36</v>
      </c>
      <c r="T16" s="27">
        <f t="shared" si="5"/>
        <v>-331.64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26705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80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29905</v>
      </c>
      <c r="N17" s="24">
        <f t="shared" si="1"/>
        <v>37046</v>
      </c>
      <c r="O17" s="25">
        <f t="shared" si="2"/>
        <v>822.38750000000005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259</v>
      </c>
      <c r="R17" s="24">
        <f t="shared" si="3"/>
        <v>35964.612500000003</v>
      </c>
      <c r="S17" s="25">
        <f t="shared" si="4"/>
        <v>284.09749999999997</v>
      </c>
      <c r="T17" s="27">
        <f t="shared" si="5"/>
        <v>25.097499999999968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47311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48911</v>
      </c>
      <c r="N18" s="24">
        <f t="shared" si="1"/>
        <v>52641</v>
      </c>
      <c r="O18" s="25">
        <f t="shared" si="2"/>
        <v>1345.0525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400</v>
      </c>
      <c r="R18" s="24">
        <f t="shared" si="3"/>
        <v>50895.947500000002</v>
      </c>
      <c r="S18" s="25">
        <f t="shared" si="4"/>
        <v>464.65449999999998</v>
      </c>
      <c r="T18" s="27">
        <f t="shared" si="5"/>
        <v>64.654499999999985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39254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42794</v>
      </c>
      <c r="N19" s="24">
        <f t="shared" si="1"/>
        <v>51944</v>
      </c>
      <c r="O19" s="25">
        <f t="shared" si="2"/>
        <v>1176.835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510</v>
      </c>
      <c r="R19" s="24">
        <f t="shared" si="3"/>
        <v>50257.165000000001</v>
      </c>
      <c r="S19" s="25">
        <f t="shared" si="4"/>
        <v>406.54300000000001</v>
      </c>
      <c r="T19" s="27">
        <f t="shared" si="5"/>
        <v>-103.45699999999999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9533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12533</v>
      </c>
      <c r="N20" s="24">
        <f t="shared" si="1"/>
        <v>12533</v>
      </c>
      <c r="O20" s="25">
        <f t="shared" si="2"/>
        <v>344.65750000000003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240</v>
      </c>
      <c r="R20" s="24">
        <f t="shared" si="3"/>
        <v>11948.342500000001</v>
      </c>
      <c r="S20" s="25">
        <f t="shared" si="4"/>
        <v>119.06349999999999</v>
      </c>
      <c r="T20" s="27">
        <f t="shared" si="5"/>
        <v>-120.93650000000001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18149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18149</v>
      </c>
      <c r="N21" s="24">
        <f t="shared" si="1"/>
        <v>18149</v>
      </c>
      <c r="O21" s="25">
        <f t="shared" si="2"/>
        <v>499.09750000000003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198</v>
      </c>
      <c r="R21" s="24">
        <f t="shared" si="3"/>
        <v>17451.9025</v>
      </c>
      <c r="S21" s="25">
        <f t="shared" si="4"/>
        <v>172.41550000000001</v>
      </c>
      <c r="T21" s="27">
        <f t="shared" si="5"/>
        <v>-25.584499999999991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50879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53679</v>
      </c>
      <c r="N22" s="24">
        <f t="shared" si="1"/>
        <v>59409</v>
      </c>
      <c r="O22" s="25">
        <f t="shared" si="2"/>
        <v>1476.1724999999999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400</v>
      </c>
      <c r="R22" s="24">
        <f t="shared" si="3"/>
        <v>57532.827499999999</v>
      </c>
      <c r="S22" s="25">
        <f t="shared" si="4"/>
        <v>509.95049999999998</v>
      </c>
      <c r="T22" s="27">
        <f t="shared" si="5"/>
        <v>109.95049999999998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25903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25903</v>
      </c>
      <c r="N23" s="24">
        <f t="shared" si="1"/>
        <v>28768</v>
      </c>
      <c r="O23" s="25">
        <f t="shared" si="2"/>
        <v>712.33249999999998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230</v>
      </c>
      <c r="R23" s="24">
        <f t="shared" si="3"/>
        <v>27825.6675</v>
      </c>
      <c r="S23" s="25">
        <f t="shared" si="4"/>
        <v>246.07849999999999</v>
      </c>
      <c r="T23" s="27">
        <f t="shared" si="5"/>
        <v>16.078499999999991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50210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210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61600</v>
      </c>
      <c r="N24" s="24">
        <f t="shared" si="1"/>
        <v>67476</v>
      </c>
      <c r="O24" s="25">
        <f t="shared" si="2"/>
        <v>1694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827</v>
      </c>
      <c r="R24" s="24">
        <f t="shared" si="3"/>
        <v>64955</v>
      </c>
      <c r="S24" s="25">
        <f t="shared" si="4"/>
        <v>585.19999999999993</v>
      </c>
      <c r="T24" s="27">
        <f t="shared" si="5"/>
        <v>-241.80000000000007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33060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15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33060</v>
      </c>
      <c r="N25" s="24">
        <f t="shared" si="1"/>
        <v>36835</v>
      </c>
      <c r="O25" s="25">
        <f t="shared" si="2"/>
        <v>909.15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280</v>
      </c>
      <c r="R25" s="24">
        <f t="shared" si="3"/>
        <v>35645.85</v>
      </c>
      <c r="S25" s="25">
        <f t="shared" si="4"/>
        <v>314.07</v>
      </c>
      <c r="T25" s="27">
        <f t="shared" si="5"/>
        <v>34.069999999999993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15878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16418</v>
      </c>
      <c r="N26" s="24">
        <f t="shared" si="1"/>
        <v>25013</v>
      </c>
      <c r="O26" s="25">
        <f t="shared" si="2"/>
        <v>451.495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186</v>
      </c>
      <c r="R26" s="24">
        <f t="shared" si="3"/>
        <v>24375.504999999997</v>
      </c>
      <c r="S26" s="25">
        <f t="shared" si="4"/>
        <v>155.971</v>
      </c>
      <c r="T26" s="27">
        <f t="shared" si="5"/>
        <v>-30.028999999999996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25468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25468</v>
      </c>
      <c r="N27" s="40">
        <f t="shared" si="1"/>
        <v>25468</v>
      </c>
      <c r="O27" s="25">
        <f t="shared" si="2"/>
        <v>700.37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300</v>
      </c>
      <c r="R27" s="24">
        <f t="shared" si="3"/>
        <v>24467.63</v>
      </c>
      <c r="S27" s="42">
        <f t="shared" si="4"/>
        <v>241.946</v>
      </c>
      <c r="T27" s="43">
        <f t="shared" si="5"/>
        <v>-58.054000000000002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684048</v>
      </c>
      <c r="E28" s="45">
        <f t="shared" si="6"/>
        <v>1030</v>
      </c>
      <c r="F28" s="45">
        <f t="shared" ref="F28:T28" si="7">SUM(F7:F27)</f>
        <v>1280</v>
      </c>
      <c r="G28" s="45">
        <f t="shared" si="7"/>
        <v>0</v>
      </c>
      <c r="H28" s="45">
        <f t="shared" si="7"/>
        <v>2700</v>
      </c>
      <c r="I28" s="45">
        <f t="shared" si="7"/>
        <v>279</v>
      </c>
      <c r="J28" s="45">
        <f t="shared" si="7"/>
        <v>25</v>
      </c>
      <c r="K28" s="45">
        <f t="shared" si="7"/>
        <v>50</v>
      </c>
      <c r="L28" s="45">
        <f t="shared" si="7"/>
        <v>0</v>
      </c>
      <c r="M28" s="45">
        <f t="shared" si="7"/>
        <v>741748</v>
      </c>
      <c r="N28" s="45">
        <f t="shared" si="7"/>
        <v>808912</v>
      </c>
      <c r="O28" s="46">
        <f t="shared" si="7"/>
        <v>20398.07</v>
      </c>
      <c r="P28" s="45">
        <f t="shared" si="7"/>
        <v>0</v>
      </c>
      <c r="Q28" s="45">
        <f t="shared" si="7"/>
        <v>6925</v>
      </c>
      <c r="R28" s="45">
        <f t="shared" si="7"/>
        <v>781588.92999999993</v>
      </c>
      <c r="S28" s="45">
        <f t="shared" si="7"/>
        <v>7046.6059999999979</v>
      </c>
      <c r="T28" s="47">
        <f t="shared" si="7"/>
        <v>121.60599999999968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7" activePane="bottomLeft" state="frozen"/>
      <selection pane="bottomLeft"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2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2" ht="18.75" x14ac:dyDescent="0.25">
      <c r="A3" s="70" t="s">
        <v>54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2" x14ac:dyDescent="0.25">
      <c r="A4" s="74" t="s">
        <v>1</v>
      </c>
      <c r="B4" s="74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76"/>
      <c r="O4" s="77"/>
      <c r="P4" s="77"/>
      <c r="Q4" s="77"/>
      <c r="R4" s="77"/>
      <c r="S4" s="77"/>
      <c r="T4" s="77"/>
      <c r="U4" s="77"/>
      <c r="V4" s="78"/>
    </row>
    <row r="5" spans="1:22" x14ac:dyDescent="0.25">
      <c r="A5" s="74" t="s">
        <v>2</v>
      </c>
      <c r="B5" s="74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76"/>
      <c r="O5" s="77"/>
      <c r="P5" s="77"/>
      <c r="Q5" s="77"/>
      <c r="R5" s="77"/>
      <c r="S5" s="77"/>
      <c r="T5" s="77"/>
      <c r="U5" s="77"/>
      <c r="V5" s="7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120</v>
      </c>
      <c r="V18" s="59">
        <f t="shared" si="6"/>
        <v>19573.862499999999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60" t="s">
        <v>44</v>
      </c>
      <c r="B28" s="61"/>
      <c r="C28" s="62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1284</v>
      </c>
      <c r="V28" s="56">
        <f t="shared" si="8"/>
        <v>335579.50249999994</v>
      </c>
    </row>
    <row r="29" spans="1:22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79"/>
      <c r="O29" s="80"/>
      <c r="P29" s="80"/>
      <c r="Q29" s="80"/>
      <c r="R29" s="80"/>
      <c r="S29" s="80"/>
      <c r="T29" s="80"/>
      <c r="U29" s="80"/>
      <c r="V29" s="8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49" priority="47" operator="equal">
      <formula>212030016606640</formula>
    </cfRule>
  </conditionalFormatting>
  <conditionalFormatting sqref="D29 E4:E6 E28:K29">
    <cfRule type="cellIs" dxfId="1248" priority="45" operator="equal">
      <formula>$E$4</formula>
    </cfRule>
    <cfRule type="cellIs" dxfId="1247" priority="46" operator="equal">
      <formula>2120</formula>
    </cfRule>
  </conditionalFormatting>
  <conditionalFormatting sqref="D29:E29 F4:F6 F28:F29">
    <cfRule type="cellIs" dxfId="1246" priority="43" operator="equal">
      <formula>$F$4</formula>
    </cfRule>
    <cfRule type="cellIs" dxfId="1245" priority="44" operator="equal">
      <formula>300</formula>
    </cfRule>
  </conditionalFormatting>
  <conditionalFormatting sqref="G4 G28:G29 G6">
    <cfRule type="cellIs" dxfId="1244" priority="41" operator="equal">
      <formula>$G$4</formula>
    </cfRule>
    <cfRule type="cellIs" dxfId="1243" priority="42" operator="equal">
      <formula>1660</formula>
    </cfRule>
  </conditionalFormatting>
  <conditionalFormatting sqref="H4:H6 H28:H29">
    <cfRule type="cellIs" dxfId="1242" priority="39" operator="equal">
      <formula>$H$4</formula>
    </cfRule>
    <cfRule type="cellIs" dxfId="1241" priority="40" operator="equal">
      <formula>6640</formula>
    </cfRule>
  </conditionalFormatting>
  <conditionalFormatting sqref="T6:T28 U28:V28">
    <cfRule type="cellIs" dxfId="1240" priority="38" operator="lessThan">
      <formula>0</formula>
    </cfRule>
  </conditionalFormatting>
  <conditionalFormatting sqref="T7:T27">
    <cfRule type="cellIs" dxfId="1239" priority="35" operator="lessThan">
      <formula>0</formula>
    </cfRule>
    <cfRule type="cellIs" dxfId="1238" priority="36" operator="lessThan">
      <formula>0</formula>
    </cfRule>
    <cfRule type="cellIs" dxfId="1237" priority="37" operator="lessThan">
      <formula>0</formula>
    </cfRule>
  </conditionalFormatting>
  <conditionalFormatting sqref="E4:E6 E28:K28">
    <cfRule type="cellIs" dxfId="1236" priority="34" operator="equal">
      <formula>$E$4</formula>
    </cfRule>
  </conditionalFormatting>
  <conditionalFormatting sqref="D28:D29 D6 D4:M4">
    <cfRule type="cellIs" dxfId="1235" priority="33" operator="equal">
      <formula>$D$4</formula>
    </cfRule>
  </conditionalFormatting>
  <conditionalFormatting sqref="I4:I6 I28:I29">
    <cfRule type="cellIs" dxfId="1234" priority="32" operator="equal">
      <formula>$I$4</formula>
    </cfRule>
  </conditionalFormatting>
  <conditionalFormatting sqref="J4:J6 J28:J29">
    <cfRule type="cellIs" dxfId="1233" priority="31" operator="equal">
      <formula>$J$4</formula>
    </cfRule>
  </conditionalFormatting>
  <conditionalFormatting sqref="K4:K6 K28:K29">
    <cfRule type="cellIs" dxfId="1232" priority="30" operator="equal">
      <formula>$K$4</formula>
    </cfRule>
  </conditionalFormatting>
  <conditionalFormatting sqref="M4:M6">
    <cfRule type="cellIs" dxfId="1231" priority="29" operator="equal">
      <formula>$L$4</formula>
    </cfRule>
  </conditionalFormatting>
  <conditionalFormatting sqref="T7:T28 U28:V28">
    <cfRule type="cellIs" dxfId="1230" priority="26" operator="lessThan">
      <formula>0</formula>
    </cfRule>
    <cfRule type="cellIs" dxfId="1229" priority="27" operator="lessThan">
      <formula>0</formula>
    </cfRule>
    <cfRule type="cellIs" dxfId="1228" priority="28" operator="lessThan">
      <formula>0</formula>
    </cfRule>
  </conditionalFormatting>
  <conditionalFormatting sqref="D5:F5 H5:K5">
    <cfRule type="cellIs" dxfId="1227" priority="25" operator="greaterThan">
      <formula>0</formula>
    </cfRule>
  </conditionalFormatting>
  <conditionalFormatting sqref="T6:T28 U28:V28">
    <cfRule type="cellIs" dxfId="1226" priority="24" operator="lessThan">
      <formula>0</formula>
    </cfRule>
  </conditionalFormatting>
  <conditionalFormatting sqref="T7:T27">
    <cfRule type="cellIs" dxfId="1225" priority="21" operator="lessThan">
      <formula>0</formula>
    </cfRule>
    <cfRule type="cellIs" dxfId="1224" priority="22" operator="lessThan">
      <formula>0</formula>
    </cfRule>
    <cfRule type="cellIs" dxfId="1223" priority="23" operator="lessThan">
      <formula>0</formula>
    </cfRule>
  </conditionalFormatting>
  <conditionalFormatting sqref="T7:T28 U28:V28">
    <cfRule type="cellIs" dxfId="1222" priority="18" operator="lessThan">
      <formula>0</formula>
    </cfRule>
    <cfRule type="cellIs" dxfId="1221" priority="19" operator="lessThan">
      <formula>0</formula>
    </cfRule>
    <cfRule type="cellIs" dxfId="1220" priority="20" operator="lessThan">
      <formula>0</formula>
    </cfRule>
  </conditionalFormatting>
  <conditionalFormatting sqref="D5:F5 H5:K5">
    <cfRule type="cellIs" dxfId="1219" priority="17" operator="greaterThan">
      <formula>0</formula>
    </cfRule>
  </conditionalFormatting>
  <conditionalFormatting sqref="L4 L6 L28:L29">
    <cfRule type="cellIs" dxfId="1218" priority="16" operator="equal">
      <formula>$L$4</formula>
    </cfRule>
  </conditionalFormatting>
  <conditionalFormatting sqref="D7:S7">
    <cfRule type="cellIs" dxfId="1217" priority="15" operator="greaterThan">
      <formula>0</formula>
    </cfRule>
  </conditionalFormatting>
  <conditionalFormatting sqref="D9:S9">
    <cfRule type="cellIs" dxfId="1216" priority="14" operator="greaterThan">
      <formula>0</formula>
    </cfRule>
  </conditionalFormatting>
  <conditionalFormatting sqref="D11:S11">
    <cfRule type="cellIs" dxfId="1215" priority="13" operator="greaterThan">
      <formula>0</formula>
    </cfRule>
  </conditionalFormatting>
  <conditionalFormatting sqref="D13:S13">
    <cfRule type="cellIs" dxfId="1214" priority="12" operator="greaterThan">
      <formula>0</formula>
    </cfRule>
  </conditionalFormatting>
  <conditionalFormatting sqref="D15:S15">
    <cfRule type="cellIs" dxfId="1213" priority="11" operator="greaterThan">
      <formula>0</formula>
    </cfRule>
  </conditionalFormatting>
  <conditionalFormatting sqref="D17:S17">
    <cfRule type="cellIs" dxfId="1212" priority="10" operator="greaterThan">
      <formula>0</formula>
    </cfRule>
  </conditionalFormatting>
  <conditionalFormatting sqref="D19:S19">
    <cfRule type="cellIs" dxfId="1211" priority="9" operator="greaterThan">
      <formula>0</formula>
    </cfRule>
  </conditionalFormatting>
  <conditionalFormatting sqref="D21:S21">
    <cfRule type="cellIs" dxfId="1210" priority="8" operator="greaterThan">
      <formula>0</formula>
    </cfRule>
  </conditionalFormatting>
  <conditionalFormatting sqref="D23:S23">
    <cfRule type="cellIs" dxfId="1209" priority="7" operator="greaterThan">
      <formula>0</formula>
    </cfRule>
  </conditionalFormatting>
  <conditionalFormatting sqref="D25:S25">
    <cfRule type="cellIs" dxfId="1208" priority="6" operator="greaterThan">
      <formula>0</formula>
    </cfRule>
  </conditionalFormatting>
  <conditionalFormatting sqref="D27:S27">
    <cfRule type="cellIs" dxfId="1207" priority="5" operator="greaterThan">
      <formula>0</formula>
    </cfRule>
  </conditionalFormatting>
  <conditionalFormatting sqref="U6">
    <cfRule type="cellIs" dxfId="1206" priority="4" operator="lessThan">
      <formula>0</formula>
    </cfRule>
  </conditionalFormatting>
  <conditionalFormatting sqref="U6">
    <cfRule type="cellIs" dxfId="1205" priority="3" operator="lessThan">
      <formula>0</formula>
    </cfRule>
  </conditionalFormatting>
  <conditionalFormatting sqref="V6">
    <cfRule type="cellIs" dxfId="1204" priority="2" operator="lessThan">
      <formula>0</formula>
    </cfRule>
  </conditionalFormatting>
  <conditionalFormatting sqref="V6">
    <cfRule type="cellIs" dxfId="1203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47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'5'!D29</f>
        <v>414282</v>
      </c>
      <c r="E4" s="2">
        <f>'5'!E29</f>
        <v>5070</v>
      </c>
      <c r="F4" s="2">
        <f>'5'!F29</f>
        <v>9390</v>
      </c>
      <c r="G4" s="2">
        <f>'5'!G29</f>
        <v>0</v>
      </c>
      <c r="H4" s="2">
        <f>'5'!H29</f>
        <v>26440</v>
      </c>
      <c r="I4" s="2">
        <f>'5'!I29</f>
        <v>1136</v>
      </c>
      <c r="J4" s="2">
        <f>'5'!J29</f>
        <v>629</v>
      </c>
      <c r="K4" s="2">
        <f>'5'!K29</f>
        <v>368</v>
      </c>
      <c r="L4" s="2">
        <f>'5'!L29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'6'!D29</f>
        <v>414282</v>
      </c>
      <c r="E4" s="2">
        <f>'6'!E29</f>
        <v>5070</v>
      </c>
      <c r="F4" s="2">
        <f>'6'!F29</f>
        <v>9390</v>
      </c>
      <c r="G4" s="2">
        <f>'6'!G29</f>
        <v>0</v>
      </c>
      <c r="H4" s="2">
        <f>'6'!H29</f>
        <v>26440</v>
      </c>
      <c r="I4" s="2">
        <f>'6'!I29</f>
        <v>1136</v>
      </c>
      <c r="J4" s="2">
        <f>'6'!J29</f>
        <v>629</v>
      </c>
      <c r="K4" s="2">
        <f>'6'!K29</f>
        <v>368</v>
      </c>
      <c r="L4" s="2">
        <f>'6'!L29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46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'7'!D29</f>
        <v>414282</v>
      </c>
      <c r="E4" s="2">
        <f>'7'!E29</f>
        <v>5070</v>
      </c>
      <c r="F4" s="2">
        <f>'7'!F29</f>
        <v>9390</v>
      </c>
      <c r="G4" s="2">
        <f>'7'!G29</f>
        <v>0</v>
      </c>
      <c r="H4" s="2">
        <f>'7'!H29</f>
        <v>26440</v>
      </c>
      <c r="I4" s="2">
        <f>'7'!I29</f>
        <v>1136</v>
      </c>
      <c r="J4" s="2">
        <f>'7'!J29</f>
        <v>629</v>
      </c>
      <c r="K4" s="2">
        <f>'7'!K29</f>
        <v>368</v>
      </c>
      <c r="L4" s="2">
        <f>'7'!L29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15.75" thickBo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ht="18.75" x14ac:dyDescent="0.25">
      <c r="A3" s="70" t="s">
        <v>47</v>
      </c>
      <c r="B3" s="71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0" x14ac:dyDescent="0.25">
      <c r="A4" s="74" t="s">
        <v>1</v>
      </c>
      <c r="B4" s="74"/>
      <c r="C4" s="1"/>
      <c r="D4" s="2">
        <f>'8'!D29</f>
        <v>414282</v>
      </c>
      <c r="E4" s="2">
        <f>'8'!E29</f>
        <v>5070</v>
      </c>
      <c r="F4" s="2">
        <f>'8'!F29</f>
        <v>9390</v>
      </c>
      <c r="G4" s="2">
        <f>'8'!G29</f>
        <v>0</v>
      </c>
      <c r="H4" s="2">
        <f>'8'!H29</f>
        <v>26440</v>
      </c>
      <c r="I4" s="2">
        <f>'8'!I29</f>
        <v>1136</v>
      </c>
      <c r="J4" s="2">
        <f>'8'!J29</f>
        <v>629</v>
      </c>
      <c r="K4" s="2">
        <f>'8'!K29</f>
        <v>368</v>
      </c>
      <c r="L4" s="2">
        <f>'8'!L29</f>
        <v>5</v>
      </c>
      <c r="M4" s="3"/>
      <c r="N4" s="75"/>
      <c r="O4" s="75"/>
      <c r="P4" s="75"/>
      <c r="Q4" s="75"/>
      <c r="R4" s="75"/>
      <c r="S4" s="75"/>
      <c r="T4" s="75"/>
    </row>
    <row r="5" spans="1:20" x14ac:dyDescent="0.25">
      <c r="A5" s="74" t="s">
        <v>2</v>
      </c>
      <c r="B5" s="7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5"/>
      <c r="O5" s="75"/>
      <c r="P5" s="75"/>
      <c r="Q5" s="75"/>
      <c r="R5" s="75"/>
      <c r="S5" s="75"/>
      <c r="T5" s="7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0" t="s">
        <v>44</v>
      </c>
      <c r="B28" s="61"/>
      <c r="C28" s="6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3" t="s">
        <v>45</v>
      </c>
      <c r="B29" s="64"/>
      <c r="C29" s="6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66"/>
      <c r="N29" s="67"/>
      <c r="O29" s="67"/>
      <c r="P29" s="67"/>
      <c r="Q29" s="67"/>
      <c r="R29" s="67"/>
      <c r="S29" s="67"/>
      <c r="T29" s="6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2021-04-04T16:32:58Z</dcterms:modified>
</cp:coreProperties>
</file>