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18" l="1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<sst xmlns="http://schemas.openxmlformats.org/spreadsheetml/2006/main" count="1508" uniqueCount="73">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</sst>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1" fontId="6" fillId="1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82" t="s">
        <v>45</v>
      </c>
      <c r="B29" s="83"/>
      <c r="C29" s="84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82" t="s">
        <v>45</v>
      </c>
      <c r="B29" s="83"/>
      <c r="C29" s="84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82" t="s">
        <v>45</v>
      </c>
      <c r="B29" s="83"/>
      <c r="C29" s="84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2" x14ac:dyDescent="0.25">
      <c r="A5" s="93" t="s">
        <v>2</v>
      </c>
      <c r="B5" s="93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82" t="s">
        <v>45</v>
      </c>
      <c r="B29" s="83"/>
      <c r="C29" s="84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7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7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7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7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93" t="s">
        <v>1</v>
      </c>
      <c r="B4" s="93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82" t="s">
        <v>45</v>
      </c>
      <c r="B29" s="83"/>
      <c r="C29" s="84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00"/>
      <c r="N29" s="101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2" priority="61" operator="equal">
      <formula>212030016606640</formula>
    </cfRule>
  </conditionalFormatting>
  <conditionalFormatting sqref="D29 E4:E6 E28:K29">
    <cfRule type="cellIs" dxfId="791" priority="59" operator="equal">
      <formula>$E$4</formula>
    </cfRule>
    <cfRule type="cellIs" dxfId="790" priority="60" operator="equal">
      <formula>2120</formula>
    </cfRule>
  </conditionalFormatting>
  <conditionalFormatting sqref="D29:E29 F4:F6 F28:F29">
    <cfRule type="cellIs" dxfId="789" priority="57" operator="equal">
      <formula>$F$4</formula>
    </cfRule>
    <cfRule type="cellIs" dxfId="788" priority="58" operator="equal">
      <formula>300</formula>
    </cfRule>
  </conditionalFormatting>
  <conditionalFormatting sqref="G4:G6 G28:G29">
    <cfRule type="cellIs" dxfId="787" priority="55" operator="equal">
      <formula>$G$4</formula>
    </cfRule>
    <cfRule type="cellIs" dxfId="786" priority="56" operator="equal">
      <formula>1660</formula>
    </cfRule>
  </conditionalFormatting>
  <conditionalFormatting sqref="H4:H6 H28:H29">
    <cfRule type="cellIs" dxfId="785" priority="53" operator="equal">
      <formula>$H$4</formula>
    </cfRule>
    <cfRule type="cellIs" dxfId="784" priority="54" operator="equal">
      <formula>6640</formula>
    </cfRule>
  </conditionalFormatting>
  <conditionalFormatting sqref="T6:T28">
    <cfRule type="cellIs" dxfId="783" priority="52" operator="lessThan">
      <formula>0</formula>
    </cfRule>
  </conditionalFormatting>
  <conditionalFormatting sqref="T7:T27">
    <cfRule type="cellIs" dxfId="782" priority="49" operator="lessThan">
      <formula>0</formula>
    </cfRule>
    <cfRule type="cellIs" dxfId="781" priority="50" operator="lessThan">
      <formula>0</formula>
    </cfRule>
    <cfRule type="cellIs" dxfId="780" priority="51" operator="lessThan">
      <formula>0</formula>
    </cfRule>
  </conditionalFormatting>
  <conditionalFormatting sqref="E4:E6 E28:K28">
    <cfRule type="cellIs" dxfId="779" priority="48" operator="equal">
      <formula>$E$4</formula>
    </cfRule>
  </conditionalFormatting>
  <conditionalFormatting sqref="D28:D29 D6 D4:M4">
    <cfRule type="cellIs" dxfId="778" priority="47" operator="equal">
      <formula>$D$4</formula>
    </cfRule>
  </conditionalFormatting>
  <conditionalFormatting sqref="I4:I6 I28:I29">
    <cfRule type="cellIs" dxfId="777" priority="46" operator="equal">
      <formula>$I$4</formula>
    </cfRule>
  </conditionalFormatting>
  <conditionalFormatting sqref="J4:J6 J28:J29">
    <cfRule type="cellIs" dxfId="776" priority="45" operator="equal">
      <formula>$J$4</formula>
    </cfRule>
  </conditionalFormatting>
  <conditionalFormatting sqref="K4:K6 K28:K29">
    <cfRule type="cellIs" dxfId="775" priority="44" operator="equal">
      <formula>$K$4</formula>
    </cfRule>
  </conditionalFormatting>
  <conditionalFormatting sqref="M4:M6">
    <cfRule type="cellIs" dxfId="774" priority="43" operator="equal">
      <formula>$L$4</formula>
    </cfRule>
  </conditionalFormatting>
  <conditionalFormatting sqref="T7:T28">
    <cfRule type="cellIs" dxfId="773" priority="40" operator="lessThan">
      <formula>0</formula>
    </cfRule>
    <cfRule type="cellIs" dxfId="772" priority="41" operator="lessThan">
      <formula>0</formula>
    </cfRule>
    <cfRule type="cellIs" dxfId="771" priority="42" operator="lessThan">
      <formula>0</formula>
    </cfRule>
  </conditionalFormatting>
  <conditionalFormatting sqref="D5:K5">
    <cfRule type="cellIs" dxfId="770" priority="39" operator="greaterThan">
      <formula>0</formula>
    </cfRule>
  </conditionalFormatting>
  <conditionalFormatting sqref="T6:T28 U6:V6">
    <cfRule type="cellIs" dxfId="769" priority="38" operator="lessThan">
      <formula>0</formula>
    </cfRule>
  </conditionalFormatting>
  <conditionalFormatting sqref="T7:T27">
    <cfRule type="cellIs" dxfId="768" priority="35" operator="lessThan">
      <formula>0</formula>
    </cfRule>
    <cfRule type="cellIs" dxfId="767" priority="36" operator="lessThan">
      <formula>0</formula>
    </cfRule>
    <cfRule type="cellIs" dxfId="766" priority="37" operator="lessThan">
      <formula>0</formula>
    </cfRule>
  </conditionalFormatting>
  <conditionalFormatting sqref="T7:T28">
    <cfRule type="cellIs" dxfId="765" priority="32" operator="lessThan">
      <formula>0</formula>
    </cfRule>
    <cfRule type="cellIs" dxfId="764" priority="33" operator="lessThan">
      <formula>0</formula>
    </cfRule>
    <cfRule type="cellIs" dxfId="763" priority="34" operator="lessThan">
      <formula>0</formula>
    </cfRule>
  </conditionalFormatting>
  <conditionalFormatting sqref="D5:K5">
    <cfRule type="cellIs" dxfId="762" priority="31" operator="greaterThan">
      <formula>0</formula>
    </cfRule>
  </conditionalFormatting>
  <conditionalFormatting sqref="L4 L6 L28:L29">
    <cfRule type="cellIs" dxfId="761" priority="30" operator="equal">
      <formula>$L$4</formula>
    </cfRule>
  </conditionalFormatting>
  <conditionalFormatting sqref="D7:S7">
    <cfRule type="cellIs" dxfId="760" priority="29" operator="greaterThan">
      <formula>0</formula>
    </cfRule>
  </conditionalFormatting>
  <conditionalFormatting sqref="D9:S9">
    <cfRule type="cellIs" dxfId="759" priority="28" operator="greaterThan">
      <formula>0</formula>
    </cfRule>
  </conditionalFormatting>
  <conditionalFormatting sqref="D11:S11">
    <cfRule type="cellIs" dxfId="758" priority="27" operator="greaterThan">
      <formula>0</formula>
    </cfRule>
  </conditionalFormatting>
  <conditionalFormatting sqref="D13:S13">
    <cfRule type="cellIs" dxfId="757" priority="26" operator="greaterThan">
      <formula>0</formula>
    </cfRule>
  </conditionalFormatting>
  <conditionalFormatting sqref="D15:S15">
    <cfRule type="cellIs" dxfId="756" priority="25" operator="greaterThan">
      <formula>0</formula>
    </cfRule>
  </conditionalFormatting>
  <conditionalFormatting sqref="D17:S17">
    <cfRule type="cellIs" dxfId="755" priority="24" operator="greaterThan">
      <formula>0</formula>
    </cfRule>
  </conditionalFormatting>
  <conditionalFormatting sqref="D19:S19">
    <cfRule type="cellIs" dxfId="754" priority="23" operator="greaterThan">
      <formula>0</formula>
    </cfRule>
  </conditionalFormatting>
  <conditionalFormatting sqref="D21:S21">
    <cfRule type="cellIs" dxfId="753" priority="22" operator="greaterThan">
      <formula>0</formula>
    </cfRule>
  </conditionalFormatting>
  <conditionalFormatting sqref="D23:S23">
    <cfRule type="cellIs" dxfId="752" priority="21" operator="greaterThan">
      <formula>0</formula>
    </cfRule>
  </conditionalFormatting>
  <conditionalFormatting sqref="D25:S25">
    <cfRule type="cellIs" dxfId="751" priority="20" operator="greaterThan">
      <formula>0</formula>
    </cfRule>
  </conditionalFormatting>
  <conditionalFormatting sqref="D27:S27">
    <cfRule type="cellIs" dxfId="750" priority="19" operator="greaterThan">
      <formula>0</formula>
    </cfRule>
  </conditionalFormatting>
  <conditionalFormatting sqref="U6">
    <cfRule type="cellIs" dxfId="749" priority="18" operator="lessThan">
      <formula>0</formula>
    </cfRule>
  </conditionalFormatting>
  <conditionalFormatting sqref="V6">
    <cfRule type="cellIs" dxfId="748" priority="17" operator="lessThan">
      <formula>0</formula>
    </cfRule>
  </conditionalFormatting>
  <conditionalFormatting sqref="U28">
    <cfRule type="cellIs" dxfId="747" priority="16" operator="lessThan">
      <formula>0</formula>
    </cfRule>
  </conditionalFormatting>
  <conditionalFormatting sqref="U28">
    <cfRule type="cellIs" dxfId="746" priority="13" operator="lessThan">
      <formula>0</formula>
    </cfRule>
    <cfRule type="cellIs" dxfId="745" priority="14" operator="lessThan">
      <formula>0</formula>
    </cfRule>
    <cfRule type="cellIs" dxfId="744" priority="15" operator="lessThan">
      <formula>0</formula>
    </cfRule>
  </conditionalFormatting>
  <conditionalFormatting sqref="U28">
    <cfRule type="cellIs" dxfId="743" priority="12" operator="lessThan">
      <formula>0</formula>
    </cfRule>
  </conditionalFormatting>
  <conditionalFormatting sqref="U28">
    <cfRule type="cellIs" dxfId="742" priority="9" operator="lessThan">
      <formula>0</formula>
    </cfRule>
    <cfRule type="cellIs" dxfId="741" priority="10" operator="lessThan">
      <formula>0</formula>
    </cfRule>
    <cfRule type="cellIs" dxfId="740" priority="11" operator="lessThan">
      <formula>0</formula>
    </cfRule>
  </conditionalFormatting>
  <conditionalFormatting sqref="V28">
    <cfRule type="cellIs" dxfId="739" priority="8" operator="lessThan">
      <formula>0</formula>
    </cfRule>
  </conditionalFormatting>
  <conditionalFormatting sqref="V28">
    <cfRule type="cellIs" dxfId="738" priority="5" operator="lessThan">
      <formula>0</formula>
    </cfRule>
    <cfRule type="cellIs" dxfId="737" priority="6" operator="lessThan">
      <formula>0</formula>
    </cfRule>
    <cfRule type="cellIs" dxfId="736" priority="7" operator="lessThan">
      <formula>0</formula>
    </cfRule>
  </conditionalFormatting>
  <conditionalFormatting sqref="V28">
    <cfRule type="cellIs" dxfId="735" priority="4" operator="lessThan">
      <formula>0</formula>
    </cfRule>
  </conditionalFormatting>
  <conditionalFormatting sqref="V28">
    <cfRule type="cellIs" dxfId="734" priority="1" operator="lessThan">
      <formula>0</formula>
    </cfRule>
    <cfRule type="cellIs" dxfId="733" priority="2" operator="lessThan">
      <formula>0</formula>
    </cfRule>
    <cfRule type="cellIs" dxfId="73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82" t="s">
        <v>45</v>
      </c>
      <c r="B29" s="83"/>
      <c r="C29" s="84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1" priority="43" operator="equal">
      <formula>212030016606640</formula>
    </cfRule>
  </conditionalFormatting>
  <conditionalFormatting sqref="D29 E4:E6 E28:K29">
    <cfRule type="cellIs" dxfId="730" priority="41" operator="equal">
      <formula>$E$4</formula>
    </cfRule>
    <cfRule type="cellIs" dxfId="729" priority="42" operator="equal">
      <formula>2120</formula>
    </cfRule>
  </conditionalFormatting>
  <conditionalFormatting sqref="D29:E29 F4:F6 F28:F29">
    <cfRule type="cellIs" dxfId="728" priority="39" operator="equal">
      <formula>$F$4</formula>
    </cfRule>
    <cfRule type="cellIs" dxfId="727" priority="40" operator="equal">
      <formula>300</formula>
    </cfRule>
  </conditionalFormatting>
  <conditionalFormatting sqref="G4:G6 G28:G29">
    <cfRule type="cellIs" dxfId="726" priority="37" operator="equal">
      <formula>$G$4</formula>
    </cfRule>
    <cfRule type="cellIs" dxfId="725" priority="38" operator="equal">
      <formula>1660</formula>
    </cfRule>
  </conditionalFormatting>
  <conditionalFormatting sqref="H4:H6 H28:H29">
    <cfRule type="cellIs" dxfId="724" priority="35" operator="equal">
      <formula>$H$4</formula>
    </cfRule>
    <cfRule type="cellIs" dxfId="723" priority="36" operator="equal">
      <formula>6640</formula>
    </cfRule>
  </conditionalFormatting>
  <conditionalFormatting sqref="T6:T28">
    <cfRule type="cellIs" dxfId="722" priority="34" operator="lessThan">
      <formula>0</formula>
    </cfRule>
  </conditionalFormatting>
  <conditionalFormatting sqref="T7:T27">
    <cfRule type="cellIs" dxfId="721" priority="31" operator="lessThan">
      <formula>0</formula>
    </cfRule>
    <cfRule type="cellIs" dxfId="720" priority="32" operator="lessThan">
      <formula>0</formula>
    </cfRule>
    <cfRule type="cellIs" dxfId="719" priority="33" operator="lessThan">
      <formula>0</formula>
    </cfRule>
  </conditionalFormatting>
  <conditionalFormatting sqref="E4:E6 E28:K28">
    <cfRule type="cellIs" dxfId="718" priority="30" operator="equal">
      <formula>$E$4</formula>
    </cfRule>
  </conditionalFormatting>
  <conditionalFormatting sqref="D28:D29 D6 D4:M4">
    <cfRule type="cellIs" dxfId="717" priority="29" operator="equal">
      <formula>$D$4</formula>
    </cfRule>
  </conditionalFormatting>
  <conditionalFormatting sqref="I4:I6 I28:I29">
    <cfRule type="cellIs" dxfId="716" priority="28" operator="equal">
      <formula>$I$4</formula>
    </cfRule>
  </conditionalFormatting>
  <conditionalFormatting sqref="J4:J6 J28:J29">
    <cfRule type="cellIs" dxfId="715" priority="27" operator="equal">
      <formula>$J$4</formula>
    </cfRule>
  </conditionalFormatting>
  <conditionalFormatting sqref="K4:K6 K28:K29">
    <cfRule type="cellIs" dxfId="714" priority="26" operator="equal">
      <formula>$K$4</formula>
    </cfRule>
  </conditionalFormatting>
  <conditionalFormatting sqref="M4:M6">
    <cfRule type="cellIs" dxfId="713" priority="25" operator="equal">
      <formula>$L$4</formula>
    </cfRule>
  </conditionalFormatting>
  <conditionalFormatting sqref="T7:T28">
    <cfRule type="cellIs" dxfId="712" priority="22" operator="lessThan">
      <formula>0</formula>
    </cfRule>
    <cfRule type="cellIs" dxfId="711" priority="23" operator="lessThan">
      <formula>0</formula>
    </cfRule>
    <cfRule type="cellIs" dxfId="710" priority="24" operator="lessThan">
      <formula>0</formula>
    </cfRule>
  </conditionalFormatting>
  <conditionalFormatting sqref="D5:K5">
    <cfRule type="cellIs" dxfId="709" priority="21" operator="greaterThan">
      <formula>0</formula>
    </cfRule>
  </conditionalFormatting>
  <conditionalFormatting sqref="T6:T28">
    <cfRule type="cellIs" dxfId="708" priority="20" operator="lessThan">
      <formula>0</formula>
    </cfRule>
  </conditionalFormatting>
  <conditionalFormatting sqref="T7:T27">
    <cfRule type="cellIs" dxfId="707" priority="17" operator="lessThan">
      <formula>0</formula>
    </cfRule>
    <cfRule type="cellIs" dxfId="706" priority="18" operator="lessThan">
      <formula>0</formula>
    </cfRule>
    <cfRule type="cellIs" dxfId="705" priority="19" operator="lessThan">
      <formula>0</formula>
    </cfRule>
  </conditionalFormatting>
  <conditionalFormatting sqref="T7:T28">
    <cfRule type="cellIs" dxfId="704" priority="14" operator="lessThan">
      <formula>0</formula>
    </cfRule>
    <cfRule type="cellIs" dxfId="703" priority="15" operator="lessThan">
      <formula>0</formula>
    </cfRule>
    <cfRule type="cellIs" dxfId="702" priority="16" operator="lessThan">
      <formula>0</formula>
    </cfRule>
  </conditionalFormatting>
  <conditionalFormatting sqref="D5:K5">
    <cfRule type="cellIs" dxfId="701" priority="13" operator="greaterThan">
      <formula>0</formula>
    </cfRule>
  </conditionalFormatting>
  <conditionalFormatting sqref="L4 L6 L28:L29">
    <cfRule type="cellIs" dxfId="700" priority="12" operator="equal">
      <formula>$L$4</formula>
    </cfRule>
  </conditionalFormatting>
  <conditionalFormatting sqref="D7:S7">
    <cfRule type="cellIs" dxfId="699" priority="11" operator="greaterThan">
      <formula>0</formula>
    </cfRule>
  </conditionalFormatting>
  <conditionalFormatting sqref="D9:S9">
    <cfRule type="cellIs" dxfId="698" priority="10" operator="greaterThan">
      <formula>0</formula>
    </cfRule>
  </conditionalFormatting>
  <conditionalFormatting sqref="D11:S11">
    <cfRule type="cellIs" dxfId="697" priority="9" operator="greaterThan">
      <formula>0</formula>
    </cfRule>
  </conditionalFormatting>
  <conditionalFormatting sqref="D13:S13">
    <cfRule type="cellIs" dxfId="696" priority="8" operator="greaterThan">
      <formula>0</formula>
    </cfRule>
  </conditionalFormatting>
  <conditionalFormatting sqref="D15:S15">
    <cfRule type="cellIs" dxfId="695" priority="7" operator="greaterThan">
      <formula>0</formula>
    </cfRule>
  </conditionalFormatting>
  <conditionalFormatting sqref="D17:S17">
    <cfRule type="cellIs" dxfId="694" priority="6" operator="greaterThan">
      <formula>0</formula>
    </cfRule>
  </conditionalFormatting>
  <conditionalFormatting sqref="D19:S19">
    <cfRule type="cellIs" dxfId="693" priority="5" operator="greaterThan">
      <formula>0</formula>
    </cfRule>
  </conditionalFormatting>
  <conditionalFormatting sqref="D21:S21">
    <cfRule type="cellIs" dxfId="692" priority="4" operator="greaterThan">
      <formula>0</formula>
    </cfRule>
  </conditionalFormatting>
  <conditionalFormatting sqref="D23:S23">
    <cfRule type="cellIs" dxfId="691" priority="3" operator="greaterThan">
      <formula>0</formula>
    </cfRule>
  </conditionalFormatting>
  <conditionalFormatting sqref="D25:S25">
    <cfRule type="cellIs" dxfId="690" priority="2" operator="greaterThan">
      <formula>0</formula>
    </cfRule>
  </conditionalFormatting>
  <conditionalFormatting sqref="D27:S27">
    <cfRule type="cellIs" dxfId="68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6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8" priority="43" operator="equal">
      <formula>212030016606640</formula>
    </cfRule>
  </conditionalFormatting>
  <conditionalFormatting sqref="D29 E4:E6 E28:K29">
    <cfRule type="cellIs" dxfId="687" priority="41" operator="equal">
      <formula>$E$4</formula>
    </cfRule>
    <cfRule type="cellIs" dxfId="686" priority="42" operator="equal">
      <formula>2120</formula>
    </cfRule>
  </conditionalFormatting>
  <conditionalFormatting sqref="D29:E29 F4:F6 F28:F29">
    <cfRule type="cellIs" dxfId="685" priority="39" operator="equal">
      <formula>$F$4</formula>
    </cfRule>
    <cfRule type="cellIs" dxfId="684" priority="40" operator="equal">
      <formula>300</formula>
    </cfRule>
  </conditionalFormatting>
  <conditionalFormatting sqref="G4:G6 G28:G29">
    <cfRule type="cellIs" dxfId="683" priority="37" operator="equal">
      <formula>$G$4</formula>
    </cfRule>
    <cfRule type="cellIs" dxfId="682" priority="38" operator="equal">
      <formula>1660</formula>
    </cfRule>
  </conditionalFormatting>
  <conditionalFormatting sqref="H4:H6 H28:H29">
    <cfRule type="cellIs" dxfId="681" priority="35" operator="equal">
      <formula>$H$4</formula>
    </cfRule>
    <cfRule type="cellIs" dxfId="680" priority="36" operator="equal">
      <formula>6640</formula>
    </cfRule>
  </conditionalFormatting>
  <conditionalFormatting sqref="T6:T28 U28">
    <cfRule type="cellIs" dxfId="679" priority="34" operator="lessThan">
      <formula>0</formula>
    </cfRule>
  </conditionalFormatting>
  <conditionalFormatting sqref="T7:T27">
    <cfRule type="cellIs" dxfId="678" priority="31" operator="lessThan">
      <formula>0</formula>
    </cfRule>
    <cfRule type="cellIs" dxfId="677" priority="32" operator="lessThan">
      <formula>0</formula>
    </cfRule>
    <cfRule type="cellIs" dxfId="676" priority="33" operator="lessThan">
      <formula>0</formula>
    </cfRule>
  </conditionalFormatting>
  <conditionalFormatting sqref="E4:E6 E28:K28">
    <cfRule type="cellIs" dxfId="675" priority="30" operator="equal">
      <formula>$E$4</formula>
    </cfRule>
  </conditionalFormatting>
  <conditionalFormatting sqref="D28:D29 D6 D4:M4">
    <cfRule type="cellIs" dxfId="674" priority="29" operator="equal">
      <formula>$D$4</formula>
    </cfRule>
  </conditionalFormatting>
  <conditionalFormatting sqref="I4:I6 I28:I29">
    <cfRule type="cellIs" dxfId="673" priority="28" operator="equal">
      <formula>$I$4</formula>
    </cfRule>
  </conditionalFormatting>
  <conditionalFormatting sqref="J4:J6 J28:J29">
    <cfRule type="cellIs" dxfId="672" priority="27" operator="equal">
      <formula>$J$4</formula>
    </cfRule>
  </conditionalFormatting>
  <conditionalFormatting sqref="K4:K6 K28:K29">
    <cfRule type="cellIs" dxfId="671" priority="26" operator="equal">
      <formula>$K$4</formula>
    </cfRule>
  </conditionalFormatting>
  <conditionalFormatting sqref="M4:M6">
    <cfRule type="cellIs" dxfId="670" priority="25" operator="equal">
      <formula>$L$4</formula>
    </cfRule>
  </conditionalFormatting>
  <conditionalFormatting sqref="T7:T28 U28">
    <cfRule type="cellIs" dxfId="669" priority="22" operator="lessThan">
      <formula>0</formula>
    </cfRule>
    <cfRule type="cellIs" dxfId="668" priority="23" operator="lessThan">
      <formula>0</formula>
    </cfRule>
    <cfRule type="cellIs" dxfId="667" priority="24" operator="lessThan">
      <formula>0</formula>
    </cfRule>
  </conditionalFormatting>
  <conditionalFormatting sqref="D5:K5">
    <cfRule type="cellIs" dxfId="666" priority="21" operator="greaterThan">
      <formula>0</formula>
    </cfRule>
  </conditionalFormatting>
  <conditionalFormatting sqref="T6:T28 U28">
    <cfRule type="cellIs" dxfId="665" priority="20" operator="lessThan">
      <formula>0</formula>
    </cfRule>
  </conditionalFormatting>
  <conditionalFormatting sqref="T7:T27">
    <cfRule type="cellIs" dxfId="664" priority="17" operator="lessThan">
      <formula>0</formula>
    </cfRule>
    <cfRule type="cellIs" dxfId="663" priority="18" operator="lessThan">
      <formula>0</formula>
    </cfRule>
    <cfRule type="cellIs" dxfId="662" priority="19" operator="lessThan">
      <formula>0</formula>
    </cfRule>
  </conditionalFormatting>
  <conditionalFormatting sqref="T7:T28 U28">
    <cfRule type="cellIs" dxfId="661" priority="14" operator="lessThan">
      <formula>0</formula>
    </cfRule>
    <cfRule type="cellIs" dxfId="660" priority="15" operator="lessThan">
      <formula>0</formula>
    </cfRule>
    <cfRule type="cellIs" dxfId="659" priority="16" operator="lessThan">
      <formula>0</formula>
    </cfRule>
  </conditionalFormatting>
  <conditionalFormatting sqref="D5:K5">
    <cfRule type="cellIs" dxfId="658" priority="13" operator="greaterThan">
      <formula>0</formula>
    </cfRule>
  </conditionalFormatting>
  <conditionalFormatting sqref="L4 L6 L28:L29">
    <cfRule type="cellIs" dxfId="657" priority="12" operator="equal">
      <formula>$L$4</formula>
    </cfRule>
  </conditionalFormatting>
  <conditionalFormatting sqref="D7:S7">
    <cfRule type="cellIs" dxfId="656" priority="11" operator="greaterThan">
      <formula>0</formula>
    </cfRule>
  </conditionalFormatting>
  <conditionalFormatting sqref="D9:S9">
    <cfRule type="cellIs" dxfId="655" priority="10" operator="greaterThan">
      <formula>0</formula>
    </cfRule>
  </conditionalFormatting>
  <conditionalFormatting sqref="D11:S11">
    <cfRule type="cellIs" dxfId="654" priority="9" operator="greaterThan">
      <formula>0</formula>
    </cfRule>
  </conditionalFormatting>
  <conditionalFormatting sqref="D13:S13">
    <cfRule type="cellIs" dxfId="653" priority="8" operator="greaterThan">
      <formula>0</formula>
    </cfRule>
  </conditionalFormatting>
  <conditionalFormatting sqref="D15:S15">
    <cfRule type="cellIs" dxfId="652" priority="7" operator="greaterThan">
      <formula>0</formula>
    </cfRule>
  </conditionalFormatting>
  <conditionalFormatting sqref="D17:S17">
    <cfRule type="cellIs" dxfId="651" priority="6" operator="greaterThan">
      <formula>0</formula>
    </cfRule>
  </conditionalFormatting>
  <conditionalFormatting sqref="D19:S19">
    <cfRule type="cellIs" dxfId="650" priority="5" operator="greaterThan">
      <formula>0</formula>
    </cfRule>
  </conditionalFormatting>
  <conditionalFormatting sqref="D21:S21">
    <cfRule type="cellIs" dxfId="649" priority="4" operator="greaterThan">
      <formula>0</formula>
    </cfRule>
  </conditionalFormatting>
  <conditionalFormatting sqref="D23:S23">
    <cfRule type="cellIs" dxfId="648" priority="3" operator="greaterThan">
      <formula>0</formula>
    </cfRule>
  </conditionalFormatting>
  <conditionalFormatting sqref="D25:S25">
    <cfRule type="cellIs" dxfId="647" priority="2" operator="greaterThan">
      <formula>0</formula>
    </cfRule>
  </conditionalFormatting>
  <conditionalFormatting sqref="D27:S27">
    <cfRule type="cellIs" dxfId="64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105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19627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19627</v>
      </c>
      <c r="N25" s="24">
        <f t="shared" si="1"/>
        <v>19627</v>
      </c>
      <c r="O25" s="25">
        <f t="shared" si="2"/>
        <v>539.74249999999995</v>
      </c>
      <c r="P25" s="26"/>
      <c r="Q25" s="26">
        <v>150</v>
      </c>
      <c r="R25" s="24">
        <f t="shared" si="3"/>
        <v>18937.2575</v>
      </c>
      <c r="S25" s="25">
        <f t="shared" si="4"/>
        <v>186.45650000000001</v>
      </c>
      <c r="T25" s="55">
        <f t="shared" si="5"/>
        <v>36.456500000000005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419044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442524</v>
      </c>
      <c r="N28" s="61">
        <f t="shared" si="7"/>
        <v>487038</v>
      </c>
      <c r="O28" s="62">
        <f t="shared" si="7"/>
        <v>12169.41</v>
      </c>
      <c r="P28" s="61">
        <f t="shared" si="7"/>
        <v>0</v>
      </c>
      <c r="Q28" s="61">
        <f t="shared" si="7"/>
        <v>3255</v>
      </c>
      <c r="R28" s="61">
        <f t="shared" si="7"/>
        <v>471613.58999999997</v>
      </c>
      <c r="S28" s="61">
        <f t="shared" si="7"/>
        <v>4203.9780000000001</v>
      </c>
      <c r="T28" s="77">
        <f t="shared" si="7"/>
        <v>948.97799999999984</v>
      </c>
      <c r="U28" s="78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8"/>
      <c r="N29" s="98"/>
      <c r="O29" s="98"/>
      <c r="P29" s="98"/>
      <c r="Q29" s="98"/>
      <c r="R29" s="98"/>
      <c r="S29" s="98"/>
      <c r="T29" s="98"/>
      <c r="U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45" priority="45" operator="equal">
      <formula>212030016606640</formula>
    </cfRule>
  </conditionalFormatting>
  <conditionalFormatting sqref="D29 E4:E6 E28:K29">
    <cfRule type="cellIs" dxfId="644" priority="43" operator="equal">
      <formula>$E$4</formula>
    </cfRule>
    <cfRule type="cellIs" dxfId="643" priority="44" operator="equal">
      <formula>2120</formula>
    </cfRule>
  </conditionalFormatting>
  <conditionalFormatting sqref="D29:E29 F4:F6 F28:F29">
    <cfRule type="cellIs" dxfId="642" priority="41" operator="equal">
      <formula>$F$4</formula>
    </cfRule>
    <cfRule type="cellIs" dxfId="641" priority="42" operator="equal">
      <formula>300</formula>
    </cfRule>
  </conditionalFormatting>
  <conditionalFormatting sqref="G4:G6 G28:G29">
    <cfRule type="cellIs" dxfId="640" priority="39" operator="equal">
      <formula>$G$4</formula>
    </cfRule>
    <cfRule type="cellIs" dxfId="639" priority="40" operator="equal">
      <formula>1660</formula>
    </cfRule>
  </conditionalFormatting>
  <conditionalFormatting sqref="H4:H6 H28:H29">
    <cfRule type="cellIs" dxfId="638" priority="37" operator="equal">
      <formula>$H$4</formula>
    </cfRule>
    <cfRule type="cellIs" dxfId="637" priority="38" operator="equal">
      <formula>6640</formula>
    </cfRule>
  </conditionalFormatting>
  <conditionalFormatting sqref="T6:T28 U28">
    <cfRule type="cellIs" dxfId="636" priority="36" operator="lessThan">
      <formula>0</formula>
    </cfRule>
  </conditionalFormatting>
  <conditionalFormatting sqref="T7:T27">
    <cfRule type="cellIs" dxfId="635" priority="33" operator="lessThan">
      <formula>0</formula>
    </cfRule>
    <cfRule type="cellIs" dxfId="634" priority="34" operator="lessThan">
      <formula>0</formula>
    </cfRule>
    <cfRule type="cellIs" dxfId="633" priority="35" operator="lessThan">
      <formula>0</formula>
    </cfRule>
  </conditionalFormatting>
  <conditionalFormatting sqref="E4:E6 E28:K28">
    <cfRule type="cellIs" dxfId="632" priority="32" operator="equal">
      <formula>$E$4</formula>
    </cfRule>
  </conditionalFormatting>
  <conditionalFormatting sqref="D28:D29 D6 D4:M4">
    <cfRule type="cellIs" dxfId="631" priority="31" operator="equal">
      <formula>$D$4</formula>
    </cfRule>
  </conditionalFormatting>
  <conditionalFormatting sqref="I4:I6 I28:I29">
    <cfRule type="cellIs" dxfId="630" priority="30" operator="equal">
      <formula>$I$4</formula>
    </cfRule>
  </conditionalFormatting>
  <conditionalFormatting sqref="J4:J6 J28:J29">
    <cfRule type="cellIs" dxfId="629" priority="29" operator="equal">
      <formula>$J$4</formula>
    </cfRule>
  </conditionalFormatting>
  <conditionalFormatting sqref="K4:K6 K28:K29">
    <cfRule type="cellIs" dxfId="628" priority="28" operator="equal">
      <formula>$K$4</formula>
    </cfRule>
  </conditionalFormatting>
  <conditionalFormatting sqref="M4:M6">
    <cfRule type="cellIs" dxfId="627" priority="27" operator="equal">
      <formula>$L$4</formula>
    </cfRule>
  </conditionalFormatting>
  <conditionalFormatting sqref="T7:T28 U28">
    <cfRule type="cellIs" dxfId="626" priority="24" operator="lessThan">
      <formula>0</formula>
    </cfRule>
    <cfRule type="cellIs" dxfId="625" priority="25" operator="lessThan">
      <formula>0</formula>
    </cfRule>
    <cfRule type="cellIs" dxfId="624" priority="26" operator="lessThan">
      <formula>0</formula>
    </cfRule>
  </conditionalFormatting>
  <conditionalFormatting sqref="D5:K5">
    <cfRule type="cellIs" dxfId="623" priority="23" operator="greaterThan">
      <formula>0</formula>
    </cfRule>
  </conditionalFormatting>
  <conditionalFormatting sqref="T6:T28 U28">
    <cfRule type="cellIs" dxfId="622" priority="22" operator="lessThan">
      <formula>0</formula>
    </cfRule>
  </conditionalFormatting>
  <conditionalFormatting sqref="T7:T27">
    <cfRule type="cellIs" dxfId="621" priority="19" operator="lessThan">
      <formula>0</formula>
    </cfRule>
    <cfRule type="cellIs" dxfId="620" priority="20" operator="lessThan">
      <formula>0</formula>
    </cfRule>
    <cfRule type="cellIs" dxfId="619" priority="21" operator="lessThan">
      <formula>0</formula>
    </cfRule>
  </conditionalFormatting>
  <conditionalFormatting sqref="T7:T28 U28">
    <cfRule type="cellIs" dxfId="618" priority="16" operator="lessThan">
      <formula>0</formula>
    </cfRule>
    <cfRule type="cellIs" dxfId="617" priority="17" operator="lessThan">
      <formula>0</formula>
    </cfRule>
    <cfRule type="cellIs" dxfId="616" priority="18" operator="lessThan">
      <formula>0</formula>
    </cfRule>
  </conditionalFormatting>
  <conditionalFormatting sqref="D5:K5">
    <cfRule type="cellIs" dxfId="615" priority="15" operator="greaterThan">
      <formula>0</formula>
    </cfRule>
  </conditionalFormatting>
  <conditionalFormatting sqref="L4 L6 L28:L29">
    <cfRule type="cellIs" dxfId="614" priority="14" operator="equal">
      <formula>$L$4</formula>
    </cfRule>
  </conditionalFormatting>
  <conditionalFormatting sqref="D7:S7">
    <cfRule type="cellIs" dxfId="613" priority="13" operator="greaterThan">
      <formula>0</formula>
    </cfRule>
  </conditionalFormatting>
  <conditionalFormatting sqref="D9:S9">
    <cfRule type="cellIs" dxfId="612" priority="12" operator="greaterThan">
      <formula>0</formula>
    </cfRule>
  </conditionalFormatting>
  <conditionalFormatting sqref="D11:S11">
    <cfRule type="cellIs" dxfId="611" priority="11" operator="greaterThan">
      <formula>0</formula>
    </cfRule>
  </conditionalFormatting>
  <conditionalFormatting sqref="D13:S13">
    <cfRule type="cellIs" dxfId="610" priority="10" operator="greaterThan">
      <formula>0</formula>
    </cfRule>
  </conditionalFormatting>
  <conditionalFormatting sqref="D15:S15">
    <cfRule type="cellIs" dxfId="609" priority="9" operator="greaterThan">
      <formula>0</formula>
    </cfRule>
  </conditionalFormatting>
  <conditionalFormatting sqref="D17:S17">
    <cfRule type="cellIs" dxfId="608" priority="8" operator="greaterThan">
      <formula>0</formula>
    </cfRule>
  </conditionalFormatting>
  <conditionalFormatting sqref="D19:S19">
    <cfRule type="cellIs" dxfId="607" priority="7" operator="greaterThan">
      <formula>0</formula>
    </cfRule>
  </conditionalFormatting>
  <conditionalFormatting sqref="D21:S21">
    <cfRule type="cellIs" dxfId="606" priority="6" operator="greaterThan">
      <formula>0</formula>
    </cfRule>
  </conditionalFormatting>
  <conditionalFormatting sqref="D23:S23">
    <cfRule type="cellIs" dxfId="605" priority="5" operator="greaterThan">
      <formula>0</formula>
    </cfRule>
  </conditionalFormatting>
  <conditionalFormatting sqref="D25:S25">
    <cfRule type="cellIs" dxfId="604" priority="4" operator="greaterThan">
      <formula>0</formula>
    </cfRule>
  </conditionalFormatting>
  <conditionalFormatting sqref="D27:S27">
    <cfRule type="cellIs" dxfId="603" priority="3" operator="greaterThan">
      <formula>0</formula>
    </cfRule>
  </conditionalFormatting>
  <conditionalFormatting sqref="U6">
    <cfRule type="cellIs" dxfId="602" priority="2" operator="lessThan">
      <formula>0</formula>
    </cfRule>
  </conditionalFormatting>
  <conditionalFormatting sqref="U6">
    <cfRule type="cellIs" dxfId="60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4" sqref="G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530851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82" t="s">
        <v>45</v>
      </c>
      <c r="B29" s="83"/>
      <c r="C29" s="84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530851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530851</v>
      </c>
      <c r="E4" s="2">
        <f>'20'!E29</f>
        <v>6960</v>
      </c>
      <c r="F4" s="2">
        <f>'20'!F29</f>
        <v>9270</v>
      </c>
      <c r="G4" s="2">
        <f>'20'!G29</f>
        <v>350</v>
      </c>
      <c r="H4" s="2">
        <f>'20'!H29</f>
        <v>12030</v>
      </c>
      <c r="I4" s="2">
        <f>'20'!I29</f>
        <v>683</v>
      </c>
      <c r="J4" s="2">
        <f>'20'!J29</f>
        <v>194</v>
      </c>
      <c r="K4" s="2">
        <f>'20'!K29</f>
        <v>75</v>
      </c>
      <c r="L4" s="2">
        <f>'20'!L29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530851</v>
      </c>
      <c r="E4" s="2">
        <f>'21'!E29</f>
        <v>6960</v>
      </c>
      <c r="F4" s="2">
        <f>'21'!F29</f>
        <v>9270</v>
      </c>
      <c r="G4" s="2">
        <f>'21'!G29</f>
        <v>350</v>
      </c>
      <c r="H4" s="2">
        <f>'21'!H29</f>
        <v>12030</v>
      </c>
      <c r="I4" s="2">
        <f>'21'!I29</f>
        <v>683</v>
      </c>
      <c r="J4" s="2">
        <f>'21'!J29</f>
        <v>194</v>
      </c>
      <c r="K4" s="2">
        <f>'21'!K29</f>
        <v>75</v>
      </c>
      <c r="L4" s="2">
        <f>'21'!L29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530851</v>
      </c>
      <c r="E4" s="2">
        <f>'22'!E29</f>
        <v>6960</v>
      </c>
      <c r="F4" s="2">
        <f>'22'!F29</f>
        <v>9270</v>
      </c>
      <c r="G4" s="2">
        <f>'22'!G29</f>
        <v>350</v>
      </c>
      <c r="H4" s="2">
        <f>'22'!H29</f>
        <v>12030</v>
      </c>
      <c r="I4" s="2">
        <f>'22'!I29</f>
        <v>683</v>
      </c>
      <c r="J4" s="2">
        <f>'22'!J29</f>
        <v>194</v>
      </c>
      <c r="K4" s="2">
        <f>'22'!K29</f>
        <v>75</v>
      </c>
      <c r="L4" s="2">
        <f>'22'!L29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530851</v>
      </c>
      <c r="E4" s="2">
        <f>'23'!E29</f>
        <v>6960</v>
      </c>
      <c r="F4" s="2">
        <f>'23'!F29</f>
        <v>9270</v>
      </c>
      <c r="G4" s="2">
        <f>'23'!G29</f>
        <v>350</v>
      </c>
      <c r="H4" s="2">
        <f>'23'!H29</f>
        <v>12030</v>
      </c>
      <c r="I4" s="2">
        <f>'23'!I29</f>
        <v>683</v>
      </c>
      <c r="J4" s="2">
        <f>'23'!J29</f>
        <v>194</v>
      </c>
      <c r="K4" s="2">
        <f>'23'!K29</f>
        <v>75</v>
      </c>
      <c r="L4" s="2">
        <f>'23'!L29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530851</v>
      </c>
      <c r="E4" s="2">
        <f>'24'!E29</f>
        <v>6960</v>
      </c>
      <c r="F4" s="2">
        <f>'24'!F29</f>
        <v>9270</v>
      </c>
      <c r="G4" s="2">
        <f>'24'!G29</f>
        <v>350</v>
      </c>
      <c r="H4" s="2">
        <f>'24'!H29</f>
        <v>12030</v>
      </c>
      <c r="I4" s="2">
        <f>'24'!I29</f>
        <v>683</v>
      </c>
      <c r="J4" s="2">
        <f>'24'!J29</f>
        <v>194</v>
      </c>
      <c r="K4" s="2">
        <f>'24'!K29</f>
        <v>75</v>
      </c>
      <c r="L4" s="2">
        <f>'24'!L29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530851</v>
      </c>
      <c r="E4" s="2">
        <f>'25'!E29</f>
        <v>6960</v>
      </c>
      <c r="F4" s="2">
        <f>'25'!F29</f>
        <v>9270</v>
      </c>
      <c r="G4" s="2">
        <f>'25'!G29</f>
        <v>350</v>
      </c>
      <c r="H4" s="2">
        <f>'25'!H29</f>
        <v>12030</v>
      </c>
      <c r="I4" s="2">
        <f>'25'!I29</f>
        <v>683</v>
      </c>
      <c r="J4" s="2">
        <f>'25'!J29</f>
        <v>194</v>
      </c>
      <c r="K4" s="2">
        <f>'25'!K29</f>
        <v>75</v>
      </c>
      <c r="L4" s="2">
        <f>'25'!L29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530851</v>
      </c>
      <c r="E4" s="2">
        <f>'26'!E29</f>
        <v>6960</v>
      </c>
      <c r="F4" s="2">
        <f>'26'!F29</f>
        <v>9270</v>
      </c>
      <c r="G4" s="2">
        <f>'26'!G29</f>
        <v>350</v>
      </c>
      <c r="H4" s="2">
        <f>'26'!H29</f>
        <v>12030</v>
      </c>
      <c r="I4" s="2">
        <f>'26'!I29</f>
        <v>683</v>
      </c>
      <c r="J4" s="2">
        <f>'26'!J29</f>
        <v>194</v>
      </c>
      <c r="K4" s="2">
        <f>'26'!K29</f>
        <v>75</v>
      </c>
      <c r="L4" s="2">
        <f>'26'!L29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530851</v>
      </c>
      <c r="E4" s="2">
        <f>'27'!E29</f>
        <v>6960</v>
      </c>
      <c r="F4" s="2">
        <f>'27'!F29</f>
        <v>9270</v>
      </c>
      <c r="G4" s="2">
        <f>'27'!G29</f>
        <v>350</v>
      </c>
      <c r="H4" s="2">
        <f>'27'!H29</f>
        <v>12030</v>
      </c>
      <c r="I4" s="2">
        <f>'27'!I29</f>
        <v>683</v>
      </c>
      <c r="J4" s="2">
        <f>'27'!J29</f>
        <v>194</v>
      </c>
      <c r="K4" s="2">
        <f>'27'!K29</f>
        <v>75</v>
      </c>
      <c r="L4" s="2">
        <f>'27'!L29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530851</v>
      </c>
      <c r="E4" s="2">
        <f>'28'!E29</f>
        <v>6960</v>
      </c>
      <c r="F4" s="2">
        <f>'28'!F29</f>
        <v>9270</v>
      </c>
      <c r="G4" s="2">
        <f>'28'!G29</f>
        <v>350</v>
      </c>
      <c r="H4" s="2">
        <f>'28'!H29</f>
        <v>12030</v>
      </c>
      <c r="I4" s="2">
        <f>'28'!I29</f>
        <v>683</v>
      </c>
      <c r="J4" s="2">
        <f>'28'!J29</f>
        <v>194</v>
      </c>
      <c r="K4" s="2">
        <f>'28'!K29</f>
        <v>75</v>
      </c>
      <c r="L4" s="2">
        <f>'28'!L29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82" t="s">
        <v>45</v>
      </c>
      <c r="B29" s="83"/>
      <c r="C29" s="84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530851</v>
      </c>
      <c r="E4" s="2">
        <f>'29'!E29</f>
        <v>6960</v>
      </c>
      <c r="F4" s="2">
        <f>'29'!F29</f>
        <v>9270</v>
      </c>
      <c r="G4" s="2">
        <f>'29'!G29</f>
        <v>350</v>
      </c>
      <c r="H4" s="2">
        <f>'29'!H29</f>
        <v>12030</v>
      </c>
      <c r="I4" s="2">
        <f>'29'!I29</f>
        <v>683</v>
      </c>
      <c r="J4" s="2">
        <f>'29'!J29</f>
        <v>194</v>
      </c>
      <c r="K4" s="2">
        <f>'29'!K29</f>
        <v>75</v>
      </c>
      <c r="L4" s="2">
        <f>'29'!L29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530851</v>
      </c>
      <c r="E4" s="2">
        <f>'30'!E29</f>
        <v>6960</v>
      </c>
      <c r="F4" s="2">
        <f>'30'!F29</f>
        <v>9270</v>
      </c>
      <c r="G4" s="2">
        <f>'30'!G29</f>
        <v>350</v>
      </c>
      <c r="H4" s="2">
        <f>'30'!H29</f>
        <v>12030</v>
      </c>
      <c r="I4" s="2">
        <f>'30'!I29</f>
        <v>683</v>
      </c>
      <c r="J4" s="2">
        <f>'30'!J29</f>
        <v>194</v>
      </c>
      <c r="K4" s="2">
        <f>'30'!K29</f>
        <v>75</v>
      </c>
      <c r="L4" s="2">
        <f>'30'!L29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103" t="s">
        <v>71</v>
      </c>
      <c r="B3" s="104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69</v>
      </c>
      <c r="B4" s="93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3026681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171112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180842</v>
      </c>
      <c r="N7" s="24">
        <f>D7+E7*20+F7*10+G7*9+H7*9+I7*191+J7*191+K7*182+L7*100</f>
        <v>223136</v>
      </c>
      <c r="O7" s="25">
        <f>M7*2.75%</f>
        <v>4973.1549999999997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995</v>
      </c>
      <c r="R7" s="24">
        <f>M7-(M7*2.75%)+I7*191+J7*191+K7*182+L7*100-Q7</f>
        <v>217167.845</v>
      </c>
      <c r="S7" s="25">
        <f>M7*0.95%</f>
        <v>1717.999</v>
      </c>
      <c r="T7" s="27">
        <f>S7-Q7</f>
        <v>722.99900000000002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84648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79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97478</v>
      </c>
      <c r="N8" s="24">
        <f t="shared" ref="N8:N27" si="1">D8+E8*20+F8*10+G8*9+H8*9+I8*191+J8*191+K8*182+L8*100</f>
        <v>113841</v>
      </c>
      <c r="O8" s="25">
        <f t="shared" ref="O8:O27" si="2">M8*2.75%</f>
        <v>2680.645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1048</v>
      </c>
      <c r="R8" s="24">
        <f t="shared" ref="R8:R27" si="3">M8-(M8*2.75%)+I8*191+J8*191+K8*182+L8*100-Q8</f>
        <v>110112.355</v>
      </c>
      <c r="S8" s="25">
        <f t="shared" ref="S8:S27" si="4">M8*0.95%</f>
        <v>926.04099999999994</v>
      </c>
      <c r="T8" s="27">
        <f t="shared" ref="T8:T27" si="5">S8-Q8</f>
        <v>-121.95900000000006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251276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273426</v>
      </c>
      <c r="N9" s="24">
        <f t="shared" si="1"/>
        <v>292717</v>
      </c>
      <c r="O9" s="25">
        <f t="shared" si="2"/>
        <v>7519.2150000000001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1963</v>
      </c>
      <c r="R9" s="24">
        <f t="shared" si="3"/>
        <v>283234.78499999997</v>
      </c>
      <c r="S9" s="25">
        <f t="shared" si="4"/>
        <v>2597.547</v>
      </c>
      <c r="T9" s="27">
        <f t="shared" si="5"/>
        <v>634.54700000000003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82895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84805</v>
      </c>
      <c r="N10" s="24">
        <f t="shared" si="1"/>
        <v>100804</v>
      </c>
      <c r="O10" s="25">
        <f t="shared" si="2"/>
        <v>2332.1374999999998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412</v>
      </c>
      <c r="R10" s="24">
        <f t="shared" si="3"/>
        <v>98059.862500000003</v>
      </c>
      <c r="S10" s="25">
        <f t="shared" si="4"/>
        <v>805.64750000000004</v>
      </c>
      <c r="T10" s="27">
        <f t="shared" si="5"/>
        <v>393.64750000000004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812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93381</v>
      </c>
      <c r="N11" s="24">
        <f t="shared" si="1"/>
        <v>163870</v>
      </c>
      <c r="O11" s="25">
        <f t="shared" si="2"/>
        <v>2567.9775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547</v>
      </c>
      <c r="R11" s="24">
        <f t="shared" si="3"/>
        <v>160755.02250000002</v>
      </c>
      <c r="S11" s="25">
        <f t="shared" si="4"/>
        <v>887.11950000000002</v>
      </c>
      <c r="T11" s="27">
        <f t="shared" si="5"/>
        <v>340.11950000000002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106592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108932</v>
      </c>
      <c r="N12" s="24">
        <f t="shared" si="1"/>
        <v>236488</v>
      </c>
      <c r="O12" s="25">
        <f t="shared" si="2"/>
        <v>2995.63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490</v>
      </c>
      <c r="R12" s="24">
        <f t="shared" si="3"/>
        <v>233002.37</v>
      </c>
      <c r="S12" s="25">
        <f t="shared" si="4"/>
        <v>1034.854</v>
      </c>
      <c r="T12" s="27">
        <f t="shared" si="5"/>
        <v>544.85400000000004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88106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91916</v>
      </c>
      <c r="N13" s="24">
        <f t="shared" si="1"/>
        <v>96500</v>
      </c>
      <c r="O13" s="25">
        <f t="shared" si="2"/>
        <v>2527.69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836</v>
      </c>
      <c r="R13" s="24">
        <f t="shared" si="3"/>
        <v>93136.31</v>
      </c>
      <c r="S13" s="25">
        <f t="shared" si="4"/>
        <v>873.202</v>
      </c>
      <c r="T13" s="27">
        <f t="shared" si="5"/>
        <v>37.201999999999998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211369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74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235209</v>
      </c>
      <c r="N14" s="24">
        <f t="shared" si="1"/>
        <v>250635</v>
      </c>
      <c r="O14" s="25">
        <f t="shared" si="2"/>
        <v>6468.2475000000004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1330</v>
      </c>
      <c r="R14" s="24">
        <f t="shared" si="3"/>
        <v>242836.7525</v>
      </c>
      <c r="S14" s="25">
        <f t="shared" si="4"/>
        <v>2234.4854999999998</v>
      </c>
      <c r="T14" s="27">
        <f t="shared" si="5"/>
        <v>904.48549999999977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270058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282618</v>
      </c>
      <c r="N15" s="24">
        <f t="shared" si="1"/>
        <v>309706</v>
      </c>
      <c r="O15" s="25">
        <f t="shared" si="2"/>
        <v>7771.9949999999999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2020</v>
      </c>
      <c r="R15" s="24">
        <f t="shared" si="3"/>
        <v>299914.005</v>
      </c>
      <c r="S15" s="25">
        <f t="shared" si="4"/>
        <v>2684.8710000000001</v>
      </c>
      <c r="T15" s="27">
        <f t="shared" si="5"/>
        <v>664.87100000000009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231848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256500</v>
      </c>
      <c r="N16" s="24">
        <f t="shared" si="1"/>
        <v>270818</v>
      </c>
      <c r="O16" s="25">
        <f t="shared" si="2"/>
        <v>7053.75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2081</v>
      </c>
      <c r="R16" s="24">
        <f t="shared" si="3"/>
        <v>261683.25</v>
      </c>
      <c r="S16" s="25">
        <f t="shared" si="4"/>
        <v>2436.75</v>
      </c>
      <c r="T16" s="27">
        <f t="shared" si="5"/>
        <v>355.75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126881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136481</v>
      </c>
      <c r="N17" s="24">
        <f t="shared" si="1"/>
        <v>159720</v>
      </c>
      <c r="O17" s="25">
        <f t="shared" si="2"/>
        <v>3753.2275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1200</v>
      </c>
      <c r="R17" s="24">
        <f t="shared" si="3"/>
        <v>154766.77249999999</v>
      </c>
      <c r="S17" s="25">
        <f t="shared" si="4"/>
        <v>1296.5695000000001</v>
      </c>
      <c r="T17" s="27">
        <f t="shared" si="5"/>
        <v>96.569500000000062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125303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133563</v>
      </c>
      <c r="N18" s="24">
        <f t="shared" si="1"/>
        <v>145942</v>
      </c>
      <c r="O18" s="25">
        <f t="shared" si="2"/>
        <v>3672.9825000000001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2444</v>
      </c>
      <c r="R18" s="24">
        <f t="shared" si="3"/>
        <v>139825.01750000002</v>
      </c>
      <c r="S18" s="25">
        <f t="shared" si="4"/>
        <v>1268.8485000000001</v>
      </c>
      <c r="T18" s="27">
        <f t="shared" si="5"/>
        <v>-1175.1514999999999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174375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184695</v>
      </c>
      <c r="N19" s="24">
        <f t="shared" si="1"/>
        <v>207752</v>
      </c>
      <c r="O19" s="25">
        <f t="shared" si="2"/>
        <v>5079.1125000000002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2614</v>
      </c>
      <c r="R19" s="24">
        <f t="shared" si="3"/>
        <v>200058.88750000001</v>
      </c>
      <c r="S19" s="25">
        <f t="shared" si="4"/>
        <v>1754.6025</v>
      </c>
      <c r="T19" s="27">
        <f t="shared" si="5"/>
        <v>-859.39750000000004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103568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107968</v>
      </c>
      <c r="N20" s="24">
        <f t="shared" si="1"/>
        <v>130371</v>
      </c>
      <c r="O20" s="25">
        <f t="shared" si="2"/>
        <v>2969.12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1750</v>
      </c>
      <c r="R20" s="24">
        <f t="shared" si="3"/>
        <v>125651.88</v>
      </c>
      <c r="S20" s="25">
        <f t="shared" si="4"/>
        <v>1025.6959999999999</v>
      </c>
      <c r="T20" s="27">
        <f t="shared" si="5"/>
        <v>-724.30400000000009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77283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85193</v>
      </c>
      <c r="N21" s="24">
        <f t="shared" si="1"/>
        <v>104149</v>
      </c>
      <c r="O21" s="25">
        <f t="shared" si="2"/>
        <v>2342.8074999999999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210</v>
      </c>
      <c r="R21" s="24">
        <f t="shared" si="3"/>
        <v>101596.1925</v>
      </c>
      <c r="S21" s="25">
        <f t="shared" si="4"/>
        <v>809.33349999999996</v>
      </c>
      <c r="T21" s="27">
        <f t="shared" si="5"/>
        <v>599.33349999999996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228360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241700</v>
      </c>
      <c r="N22" s="24">
        <f t="shared" si="1"/>
        <v>271644</v>
      </c>
      <c r="O22" s="25">
        <f t="shared" si="2"/>
        <v>6646.75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2232</v>
      </c>
      <c r="R22" s="24">
        <f t="shared" si="3"/>
        <v>262765.25</v>
      </c>
      <c r="S22" s="25">
        <f t="shared" si="4"/>
        <v>2296.15</v>
      </c>
      <c r="T22" s="27">
        <f t="shared" si="5"/>
        <v>64.150000000000091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107551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111351</v>
      </c>
      <c r="N23" s="24">
        <f t="shared" si="1"/>
        <v>125995</v>
      </c>
      <c r="O23" s="25">
        <f t="shared" si="2"/>
        <v>3062.1525000000001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980</v>
      </c>
      <c r="R23" s="24">
        <f t="shared" si="3"/>
        <v>121952.8475</v>
      </c>
      <c r="S23" s="25">
        <f t="shared" si="4"/>
        <v>1057.8344999999999</v>
      </c>
      <c r="T23" s="27">
        <f t="shared" si="5"/>
        <v>77.834499999999935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257163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285113</v>
      </c>
      <c r="N24" s="24">
        <f t="shared" si="1"/>
        <v>319212</v>
      </c>
      <c r="O24" s="25">
        <f t="shared" si="2"/>
        <v>7840.6075000000001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1755</v>
      </c>
      <c r="R24" s="24">
        <f t="shared" si="3"/>
        <v>309616.39250000002</v>
      </c>
      <c r="S24" s="25">
        <f t="shared" si="4"/>
        <v>2708.5735</v>
      </c>
      <c r="T24" s="27">
        <f t="shared" si="5"/>
        <v>953.57349999999997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106113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115213</v>
      </c>
      <c r="N25" s="24">
        <f t="shared" si="1"/>
        <v>125464</v>
      </c>
      <c r="O25" s="25">
        <f t="shared" si="2"/>
        <v>3168.3575000000001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855</v>
      </c>
      <c r="R25" s="24">
        <f t="shared" si="3"/>
        <v>121440.6425</v>
      </c>
      <c r="S25" s="25">
        <f t="shared" si="4"/>
        <v>1094.5235</v>
      </c>
      <c r="T25" s="27">
        <f t="shared" si="5"/>
        <v>239.52350000000001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122676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131586</v>
      </c>
      <c r="N26" s="24">
        <f t="shared" si="1"/>
        <v>151578</v>
      </c>
      <c r="O26" s="25">
        <f t="shared" si="2"/>
        <v>3618.6150000000002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1368</v>
      </c>
      <c r="R26" s="24">
        <f t="shared" si="3"/>
        <v>146591.38500000001</v>
      </c>
      <c r="S26" s="25">
        <f t="shared" si="4"/>
        <v>1250.067</v>
      </c>
      <c r="T26" s="27">
        <f t="shared" si="5"/>
        <v>-117.93299999999999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127257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138207</v>
      </c>
      <c r="N27" s="40">
        <f t="shared" si="1"/>
        <v>160994</v>
      </c>
      <c r="O27" s="25">
        <f t="shared" si="2"/>
        <v>3800.6925000000001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1520</v>
      </c>
      <c r="R27" s="24">
        <f t="shared" si="3"/>
        <v>155673.3075</v>
      </c>
      <c r="S27" s="42">
        <f t="shared" si="4"/>
        <v>1312.9665</v>
      </c>
      <c r="T27" s="43">
        <f t="shared" si="5"/>
        <v>-207.0335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3132807</v>
      </c>
      <c r="E28" s="45">
        <f t="shared" si="6"/>
        <v>3160</v>
      </c>
      <c r="F28" s="45">
        <f t="shared" ref="F28:T28" si="7">SUM(F7:F27)</f>
        <v>5390</v>
      </c>
      <c r="G28" s="45">
        <f t="shared" si="7"/>
        <v>190</v>
      </c>
      <c r="H28" s="45">
        <f t="shared" si="7"/>
        <v>13840</v>
      </c>
      <c r="I28" s="45">
        <f t="shared" si="7"/>
        <v>2295</v>
      </c>
      <c r="J28" s="45">
        <f t="shared" si="7"/>
        <v>464</v>
      </c>
      <c r="K28" s="45">
        <f t="shared" si="7"/>
        <v>295</v>
      </c>
      <c r="L28" s="45">
        <f t="shared" si="7"/>
        <v>45</v>
      </c>
      <c r="M28" s="45">
        <f t="shared" si="7"/>
        <v>3376177</v>
      </c>
      <c r="N28" s="45">
        <f t="shared" si="7"/>
        <v>3961336</v>
      </c>
      <c r="O28" s="46">
        <f t="shared" si="7"/>
        <v>92844.867500000008</v>
      </c>
      <c r="P28" s="45">
        <f t="shared" si="7"/>
        <v>0</v>
      </c>
      <c r="Q28" s="45">
        <f t="shared" si="7"/>
        <v>28650</v>
      </c>
      <c r="R28" s="45">
        <f t="shared" si="7"/>
        <v>3839841.1325000003</v>
      </c>
      <c r="S28" s="45">
        <f t="shared" si="7"/>
        <v>32073.681499999999</v>
      </c>
      <c r="T28" s="47">
        <f t="shared" si="7"/>
        <v>3423.6814999999992</v>
      </c>
    </row>
    <row r="29" spans="1:20" ht="15.75" thickBot="1" x14ac:dyDescent="0.3">
      <c r="A29" s="82" t="s">
        <v>70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82" t="s">
        <v>45</v>
      </c>
      <c r="B29" s="83"/>
      <c r="C29" s="84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Q21 S21">
    <cfRule type="cellIs" dxfId="1011" priority="4" operator="greaterThan">
      <formula>0</formula>
    </cfRule>
  </conditionalFormatting>
  <conditionalFormatting sqref="D23:Q23 S23">
    <cfRule type="cellIs" dxfId="1010" priority="3" operator="greaterThan">
      <formula>0</formula>
    </cfRule>
  </conditionalFormatting>
  <conditionalFormatting sqref="D25:Q25 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2021-03-18T20:02:45Z</dcterms:modified>
</cp:coreProperties>
</file>