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  <sheet name="Sheet4" sheetId="56" r:id="rId11"/>
    <sheet name="Sheet5" sheetId="57" r:id="rId12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55" i="57" l="1"/>
  <c r="F18" i="57"/>
  <c r="C18" i="57"/>
  <c r="I14" i="57" s="1"/>
  <c r="C15" i="57"/>
  <c r="M55" i="56" l="1"/>
  <c r="F18" i="56"/>
  <c r="C18" i="56"/>
  <c r="C15" i="56"/>
  <c r="I14" i="56" l="1"/>
  <c r="V16" i="50" l="1"/>
  <c r="M55" i="47" l="1"/>
  <c r="C15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8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8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4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vaiyer garir break show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<sst xmlns="http://schemas.openxmlformats.org/spreadsheetml/2006/main" count="631" uniqueCount="250">
  <si>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</si>
  <si>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</si>
  <si>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</si>
  <si>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</si>
  <si>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</si>
  <si>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</si>
  <si>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</si>
  <si>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</si>
  <si>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</si>
  <si>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</si>
  <si>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</si>
  <si>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</si>
  <si>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</si>
  <si>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</si>
  <si>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</si>
  <si>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</si>
  <si>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</si>
  <si>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</si>
  <si>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</si>
  <si>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</si>
  <si>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</si>
  <si>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</si>
  <si>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</si>
  <si>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</si>
  <si>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</si>
  <si>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</si>
  <si>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</si>
  <si>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</si>
  <si>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</si>
  <si>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</si>
  <si>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</si>
  <si>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</si>
  <si>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</si>
  <si>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</si>
  <si>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</si>
  <si>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</si>
  <si>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</si>
  <si>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</si>
  <si>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</si>
  <si>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</si>
  <si>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</si>
  <si>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</si>
  <si>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</si>
  <si>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</si>
  <si>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</si>
  <si>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</si>
  <si>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</si>
  <si>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</si>
  <si>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</si>
  <si>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</si>
  <si>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</si>
  <si>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</si>
  <si>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</si>
  <si>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</si>
  <si>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</si>
  <si>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</si>
  <si>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</si>
  <si>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</si>
  <si>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</si>
  <si>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</si>
  <si>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</si>
  <si>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</si>
  <si>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</si>
  <si>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</si>
  <si>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</si>
  <si>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</si>
  <si>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</si>
  <si>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</si>
  <si>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</si>
  <si>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</si>
  <si>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</si>
  <si>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</si>
  <si>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</si>
  <si>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</si>
  <si>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</si>
  <si>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</si>
  <si>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</si>
  <si>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</si>
  <si>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</si>
  <si>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</si>
  <si>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</si>
  <si>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</si>
  <si>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</si>
  <si>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</si>
  <si>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</si>
  <si>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</si>
  <si>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</si>
  <si>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</si>
  <si>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</si>
  <si>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</si>
  <si>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</si>
  <si>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</si>
  <si>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</si>
  <si>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</si>
  <si>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</si>
  <si>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</si>
  <si>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</si>
  <si>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</si>
  <si>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</si>
  <si>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</si>
  <si>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</si>
  <si>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</si>
  <si>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</si>
  <si>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</si>
  <si>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</si>
  <si>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</si>
  <si>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</si>
  <si>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</si>
  <si>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</si>
  <si>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</si>
  <si>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</si>
  <si>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</si>
  <si>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</si>
  <si>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</si>
  <si>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</si>
  <si>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</si>
  <si>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</si>
  <si>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</si>
  <si>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</si>
  <si>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</si>
  <si>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</si>
  <si>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</si>
  <si>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</si>
  <si>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</si>
  <si>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</si>
  <si>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</si>
  <si>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</si>
  <si>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</si>
  <si>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</si>
  <si>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</si>
  <si>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</si>
  <si>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</si>
  <si>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</si>
  <si>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</si>
  <si>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</si>
  <si>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</si>
  <si>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</si>
  <si>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</si>
  <si>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</si>
  <si>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</si>
  <si>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</si>
  <si>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</si>
  <si>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</si>
  <si>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</si>
  <si>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</si>
  <si>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</si>
  <si>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</si>
  <si>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</si>
  <si>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</si>
  <si>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</si>
  <si>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</si>
  <si>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</si>
  <si>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</si>
  <si>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</si>
  <si>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</si>
  <si>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</si>
  <si>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</si>
  <si>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</si>
  <si>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</si>
  <si>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</si>
  <si>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</si>
  <si>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</si>
  <si>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</si>
  <si>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</si>
  <si>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</si>
  <si>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</si>
  <si>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</si>
  <si>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</si>
  <si>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</si>
  <si>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</si>
  <si>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</si>
  <si>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</si>
  <si>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</si>
  <si>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</si>
  <si>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</si>
  <si>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</si>
  <si>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</si>
  <si>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</si>
  <si>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</si>
  <si>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</si>
  <si>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</si>
  <si>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</si>
  <si>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</si>
  <si>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</si>
  <si>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</si>
  <si>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</si>
  <si>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</si>
  <si>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</si>
  <si>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</si>
  <si>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</si>
  <si>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</si>
  <si>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</si>
  <si>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</si>
  <si>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</si>
  <si>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</si>
  <si>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</si>
  <si>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</si>
  <si>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</si>
  <si>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</si>
  <si>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</si>
  <si>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</si>
  <si>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</si>
  <si>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</si>
  <si>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</si>
  <si>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</si>
  <si>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</si>
  <si>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</si>
  <si>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</si>
  <si>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</si>
  <si>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</si>
  <si>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</si>
  <si>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</si>
  <si>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</si>
  <si>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</si>
  <si>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</si>
  <si>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</si>
  <si>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</si>
  <si>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</si>
  <si>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</si>
  <si>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</si>
  <si>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</si>
  <si>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</si>
  <si>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</si>
  <si>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</si>
  <si>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14.08.2021</t>
  </si>
  <si>
    <t>15.08.2021</t>
  </si>
  <si>
    <t>16.08.2021</t>
  </si>
  <si>
    <t>Sadek</t>
  </si>
  <si>
    <t xml:space="preserve"> Capital</t>
  </si>
  <si>
    <t>17.08.2021</t>
  </si>
  <si>
    <t>18.07.2021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</si>
  <si>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</si>
  <si>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</si>
  <si>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</si>
  <si>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</si>
  <si>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</si>
  <si>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</si>
  <si>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</si>
  <si>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</si>
  <si>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45/Market</t>
  </si>
  <si>
    <t>22/23.08.2021</t>
  </si>
  <si>
    <t>26.08.2021</t>
  </si>
  <si>
    <t>28.08.2021</t>
  </si>
  <si>
    <t>28.09.2021</t>
  </si>
  <si>
    <t>Date :29-08-2021</t>
  </si>
  <si>
    <t>29.08.2021</t>
  </si>
  <si>
    <t>30.08.2021</t>
  </si>
  <si>
    <t>31.08.2021</t>
  </si>
  <si>
    <t>Date:31.08.2021</t>
  </si>
  <si>
    <t>Month :August''2021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</si>
</sst>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8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53" fillId="11" borderId="52" xfId="0" applyFont="1" applyFill="1" applyBorder="1" applyAlignment="1">
      <alignment horizontal="center" vertical="center"/>
    </xf>
    <xf numFmtId="2" fontId="53" fillId="11" borderId="53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54" fillId="3" borderId="9" xfId="0" applyNumberFormat="1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2" fontId="12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center"/>
    </xf>
    <xf numFmtId="0" fontId="12" fillId="13" borderId="6" xfId="0" applyFont="1" applyFill="1" applyBorder="1" applyAlignment="1">
      <alignment horizontal="center" vertical="center"/>
    </xf>
    <xf numFmtId="2" fontId="12" fillId="13" borderId="18" xfId="0" applyNumberFormat="1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4" fillId="13" borderId="24" xfId="0" applyNumberFormat="1" applyFont="1" applyFill="1" applyBorder="1" applyAlignment="1">
      <alignment horizontal="center" vertical="center"/>
    </xf>
    <xf numFmtId="2" fontId="13" fillId="13" borderId="1" xfId="0" applyNumberFormat="1" applyFont="1" applyFill="1" applyBorder="1" applyAlignment="1">
      <alignment horizontal="center" vertical="center"/>
    </xf>
    <xf numFmtId="2" fontId="11" fillId="13" borderId="24" xfId="0" applyNumberFormat="1" applyFont="1" applyFill="1" applyBorder="1" applyAlignment="1">
      <alignment horizontal="center" vertical="center"/>
    </xf>
    <xf numFmtId="2" fontId="13" fillId="13" borderId="24" xfId="0" applyNumberFormat="1" applyFont="1" applyFill="1" applyBorder="1" applyAlignment="1">
      <alignment horizontal="center" vertical="center"/>
    </xf>
    <xf numFmtId="2" fontId="25" fillId="13" borderId="24" xfId="0" applyNumberFormat="1" applyFont="1" applyFill="1" applyBorder="1" applyAlignment="1">
      <alignment horizontal="center" vertical="center"/>
    </xf>
    <xf numFmtId="2" fontId="13" fillId="13" borderId="1" xfId="1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37" fillId="13" borderId="24" xfId="0" applyNumberFormat="1" applyFont="1" applyFill="1" applyBorder="1" applyAlignment="1">
      <alignment horizontal="center"/>
    </xf>
    <xf numFmtId="2" fontId="14" fillId="13" borderId="24" xfId="0" applyNumberFormat="1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 vertical="center"/>
    </xf>
    <xf numFmtId="2" fontId="13" fillId="13" borderId="26" xfId="0" applyNumberFormat="1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1" fillId="13" borderId="65" xfId="0" applyFont="1" applyFill="1" applyBorder="1" applyAlignment="1">
      <alignment horizontal="center" vertical="center"/>
    </xf>
    <xf numFmtId="0" fontId="11" fillId="13" borderId="66" xfId="0" applyFont="1" applyFill="1" applyBorder="1" applyAlignment="1">
      <alignment horizontal="center" vertical="center"/>
    </xf>
    <xf numFmtId="0" fontId="11" fillId="13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2" fillId="13" borderId="11" xfId="0" applyFont="1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 vertical="center"/>
    </xf>
    <xf numFmtId="0" fontId="52" fillId="13" borderId="16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53" fillId="0" borderId="67" xfId="0" applyFont="1" applyFill="1" applyBorder="1" applyAlignment="1">
      <alignment horizontal="center" vertical="center"/>
    </xf>
    <xf numFmtId="0" fontId="53" fillId="0" borderId="68" xfId="0" applyFont="1" applyFill="1" applyBorder="1" applyAlignment="1">
      <alignment horizontal="center" vertical="center"/>
    </xf>
    <xf numFmtId="0" fontId="53" fillId="0" borderId="69" xfId="0" applyFont="1" applyFill="1" applyBorder="1" applyAlignment="1">
      <alignment horizontal="center" vertical="center"/>
    </xf>
    <xf numFmtId="0" fontId="53" fillId="0" borderId="70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T42" sqref="T42"/>
    </sheetView>
  </sheetViews>
  <sheetFormatPr defaultRowHeight="15" x14ac:dyDescent="0.25"/>
  <cols>
    <col min="1" max="1" width="10.28515625" style="89" customWidth="1"/>
    <col min="2" max="2" width="10.28515625" style="89" hidden="1" customWidth="1"/>
    <col min="3" max="7" width="10.28515625" style="89" customWidth="1"/>
    <col min="8" max="8" width="10.28515625" style="89" hidden="1" customWidth="1"/>
    <col min="9" max="10" width="10.28515625" style="89" customWidth="1"/>
    <col min="11" max="12" width="10.28515625" style="89" hidden="1" customWidth="1"/>
    <col min="13" max="16" width="10.28515625" style="89" customWidth="1"/>
    <col min="17" max="17" width="10.28515625" style="89" hidden="1" customWidth="1"/>
    <col min="18" max="18" width="10.28515625" style="90" customWidth="1"/>
    <col min="19" max="16384" width="9.140625" style="89"/>
  </cols>
  <sheetData>
    <row r="1" spans="1:25" ht="26.25" x14ac:dyDescent="0.25">
      <c r="A1" s="376" t="s">
        <v>10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</row>
    <row r="2" spans="1:25" ht="18" x14ac:dyDescent="0.25">
      <c r="A2" s="377" t="s">
        <v>17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</row>
    <row r="3" spans="1:25" s="91" customFormat="1" ht="16.5" thickBot="1" x14ac:dyDescent="0.3">
      <c r="A3" s="388" t="s">
        <v>249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90"/>
      <c r="T3" s="92"/>
      <c r="U3" s="93"/>
      <c r="V3" s="93"/>
      <c r="W3" s="93"/>
      <c r="X3" s="93"/>
      <c r="Y3" s="94"/>
    </row>
    <row r="4" spans="1:25" s="94" customFormat="1" x14ac:dyDescent="0.25">
      <c r="A4" s="378" t="s">
        <v>18</v>
      </c>
      <c r="B4" s="380" t="s">
        <v>19</v>
      </c>
      <c r="C4" s="380" t="s">
        <v>20</v>
      </c>
      <c r="D4" s="382" t="s">
        <v>21</v>
      </c>
      <c r="E4" s="382" t="s">
        <v>150</v>
      </c>
      <c r="F4" s="382" t="s">
        <v>22</v>
      </c>
      <c r="G4" s="382" t="s">
        <v>23</v>
      </c>
      <c r="H4" s="382" t="s">
        <v>24</v>
      </c>
      <c r="I4" s="382" t="s">
        <v>25</v>
      </c>
      <c r="J4" s="382" t="s">
        <v>26</v>
      </c>
      <c r="K4" s="391" t="s">
        <v>27</v>
      </c>
      <c r="L4" s="384" t="s">
        <v>28</v>
      </c>
      <c r="M4" s="393" t="s">
        <v>29</v>
      </c>
      <c r="N4" s="395" t="s">
        <v>9</v>
      </c>
      <c r="O4" s="397" t="s">
        <v>30</v>
      </c>
      <c r="P4" s="384" t="s">
        <v>222</v>
      </c>
      <c r="Q4" s="386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79"/>
      <c r="B5" s="381"/>
      <c r="C5" s="381"/>
      <c r="D5" s="383"/>
      <c r="E5" s="383"/>
      <c r="F5" s="383"/>
      <c r="G5" s="383"/>
      <c r="H5" s="383"/>
      <c r="I5" s="383"/>
      <c r="J5" s="383"/>
      <c r="K5" s="392"/>
      <c r="L5" s="385"/>
      <c r="M5" s="394"/>
      <c r="N5" s="396"/>
      <c r="O5" s="398"/>
      <c r="P5" s="385"/>
      <c r="Q5" s="387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206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208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209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211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214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215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216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217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218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219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221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224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225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 t="s">
        <v>226</v>
      </c>
      <c r="B19" s="295"/>
      <c r="C19" s="296"/>
      <c r="D19" s="296"/>
      <c r="E19" s="296"/>
      <c r="F19" s="296"/>
      <c r="G19" s="296">
        <v>1756</v>
      </c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1756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 t="s">
        <v>229</v>
      </c>
      <c r="B20" s="295"/>
      <c r="C20" s="296"/>
      <c r="D20" s="296"/>
      <c r="E20" s="296"/>
      <c r="F20" s="296"/>
      <c r="G20" s="296">
        <v>1743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1743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 t="s">
        <v>230</v>
      </c>
      <c r="B21" s="295"/>
      <c r="C21" s="296">
        <v>450</v>
      </c>
      <c r="D21" s="296"/>
      <c r="E21" s="296"/>
      <c r="F21" s="296"/>
      <c r="G21" s="296">
        <v>2155</v>
      </c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2605</v>
      </c>
      <c r="S21" s="99"/>
      <c r="T21" s="66"/>
    </row>
    <row r="22" spans="1:24" s="98" customFormat="1" x14ac:dyDescent="0.25">
      <c r="A22" s="291" t="s">
        <v>232</v>
      </c>
      <c r="B22" s="295"/>
      <c r="C22" s="296"/>
      <c r="D22" s="296"/>
      <c r="E22" s="296">
        <v>270</v>
      </c>
      <c r="F22" s="296"/>
      <c r="G22" s="296">
        <v>1885</v>
      </c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2155</v>
      </c>
      <c r="S22" s="99"/>
      <c r="T22" s="66"/>
    </row>
    <row r="23" spans="1:24" s="100" customFormat="1" x14ac:dyDescent="0.25">
      <c r="A23" s="291" t="s">
        <v>233</v>
      </c>
      <c r="B23" s="295"/>
      <c r="C23" s="296"/>
      <c r="D23" s="296"/>
      <c r="E23" s="296"/>
      <c r="F23" s="296"/>
      <c r="G23" s="296">
        <v>198</v>
      </c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198</v>
      </c>
      <c r="S23" s="103"/>
      <c r="T23" s="66"/>
    </row>
    <row r="24" spans="1:24" s="98" customFormat="1" x14ac:dyDescent="0.25">
      <c r="A24" s="291" t="s">
        <v>234</v>
      </c>
      <c r="B24" s="295"/>
      <c r="C24" s="296"/>
      <c r="D24" s="296"/>
      <c r="E24" s="296"/>
      <c r="F24" s="296"/>
      <c r="G24" s="296">
        <v>1718</v>
      </c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1718</v>
      </c>
      <c r="S24" s="99"/>
      <c r="T24" s="66"/>
      <c r="V24" s="104"/>
      <c r="W24" s="104"/>
      <c r="X24" s="104"/>
    </row>
    <row r="25" spans="1:24" s="100" customFormat="1" x14ac:dyDescent="0.25">
      <c r="A25" s="291" t="s">
        <v>235</v>
      </c>
      <c r="B25" s="295"/>
      <c r="C25" s="296"/>
      <c r="D25" s="296"/>
      <c r="E25" s="296"/>
      <c r="F25" s="296"/>
      <c r="G25" s="296">
        <v>1677</v>
      </c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1677</v>
      </c>
      <c r="S25" s="103"/>
      <c r="T25" s="66"/>
    </row>
    <row r="26" spans="1:24" s="98" customFormat="1" x14ac:dyDescent="0.25">
      <c r="A26" s="291" t="s">
        <v>236</v>
      </c>
      <c r="B26" s="295"/>
      <c r="C26" s="296"/>
      <c r="D26" s="296"/>
      <c r="E26" s="296"/>
      <c r="F26" s="296"/>
      <c r="G26" s="296">
        <v>1595</v>
      </c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1595</v>
      </c>
      <c r="S26" s="99"/>
      <c r="T26" s="66"/>
    </row>
    <row r="27" spans="1:24" s="98" customFormat="1" x14ac:dyDescent="0.25">
      <c r="A27" s="291" t="s">
        <v>237</v>
      </c>
      <c r="B27" s="295"/>
      <c r="C27" s="296"/>
      <c r="D27" s="296"/>
      <c r="E27" s="296"/>
      <c r="F27" s="296"/>
      <c r="G27" s="296">
        <v>1713</v>
      </c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1713</v>
      </c>
      <c r="S27" s="99"/>
      <c r="T27" s="66"/>
    </row>
    <row r="28" spans="1:24" s="98" customFormat="1" x14ac:dyDescent="0.25">
      <c r="A28" s="296" t="s">
        <v>238</v>
      </c>
      <c r="B28" s="295"/>
      <c r="C28" s="296"/>
      <c r="D28" s="296"/>
      <c r="E28" s="296"/>
      <c r="F28" s="296">
        <v>200</v>
      </c>
      <c r="G28" s="296">
        <v>1669</v>
      </c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1869</v>
      </c>
      <c r="S28" s="99"/>
      <c r="T28" s="66"/>
      <c r="U28" s="105"/>
      <c r="V28" s="105"/>
    </row>
    <row r="29" spans="1:24" s="98" customFormat="1" x14ac:dyDescent="0.25">
      <c r="A29" s="296" t="s">
        <v>241</v>
      </c>
      <c r="B29" s="295"/>
      <c r="C29" s="296">
        <v>420</v>
      </c>
      <c r="D29" s="296"/>
      <c r="E29" s="296"/>
      <c r="F29" s="296"/>
      <c r="G29" s="296">
        <v>1897</v>
      </c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2317</v>
      </c>
      <c r="S29" s="99"/>
      <c r="T29" s="105"/>
      <c r="U29" s="106"/>
      <c r="V29" s="106"/>
    </row>
    <row r="30" spans="1:24" s="98" customFormat="1" x14ac:dyDescent="0.25">
      <c r="A30" s="296" t="s">
        <v>242</v>
      </c>
      <c r="B30" s="295"/>
      <c r="C30" s="296"/>
      <c r="D30" s="296"/>
      <c r="E30" s="296"/>
      <c r="F30" s="296"/>
      <c r="G30" s="296">
        <v>1849</v>
      </c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1849</v>
      </c>
      <c r="S30" s="99"/>
      <c r="T30" s="105"/>
      <c r="U30" s="105"/>
      <c r="V30" s="105"/>
    </row>
    <row r="31" spans="1:24" s="98" customFormat="1" x14ac:dyDescent="0.25">
      <c r="A31" s="296" t="s">
        <v>245</v>
      </c>
      <c r="B31" s="295"/>
      <c r="C31" s="296">
        <v>400</v>
      </c>
      <c r="D31" s="296"/>
      <c r="E31" s="296">
        <v>250</v>
      </c>
      <c r="F31" s="296"/>
      <c r="G31" s="296">
        <v>1871</v>
      </c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2521</v>
      </c>
      <c r="S31" s="99"/>
    </row>
    <row r="32" spans="1:24" s="100" customFormat="1" x14ac:dyDescent="0.25">
      <c r="A32" s="296" t="s">
        <v>246</v>
      </c>
      <c r="B32" s="295"/>
      <c r="C32" s="296"/>
      <c r="D32" s="296"/>
      <c r="E32" s="296"/>
      <c r="F32" s="296"/>
      <c r="G32" s="296">
        <v>2270</v>
      </c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2270</v>
      </c>
      <c r="S32" s="103"/>
    </row>
    <row r="33" spans="1:19" s="98" customFormat="1" ht="15.75" thickBot="1" x14ac:dyDescent="0.3">
      <c r="A33" s="296" t="s">
        <v>247</v>
      </c>
      <c r="B33" s="295"/>
      <c r="C33" s="296">
        <v>450</v>
      </c>
      <c r="D33" s="296"/>
      <c r="E33" s="296">
        <v>50</v>
      </c>
      <c r="F33" s="296"/>
      <c r="G33" s="296">
        <v>2260</v>
      </c>
      <c r="H33" s="296"/>
      <c r="I33" s="296">
        <v>890</v>
      </c>
      <c r="J33" s="296">
        <v>1000</v>
      </c>
      <c r="K33" s="296"/>
      <c r="L33" s="296"/>
      <c r="M33" s="296">
        <v>7000</v>
      </c>
      <c r="N33" s="296"/>
      <c r="O33" s="296"/>
      <c r="P33" s="296"/>
      <c r="Q33" s="298"/>
      <c r="R33" s="284">
        <f t="shared" si="0"/>
        <v>11650</v>
      </c>
      <c r="S33" s="99"/>
    </row>
    <row r="34" spans="1:19" s="98" customFormat="1" hidden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hidden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hidden="1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3340</v>
      </c>
      <c r="D37" s="288">
        <f t="shared" si="1"/>
        <v>0</v>
      </c>
      <c r="E37" s="288">
        <f t="shared" si="1"/>
        <v>2460</v>
      </c>
      <c r="F37" s="288">
        <f t="shared" si="1"/>
        <v>200</v>
      </c>
      <c r="G37" s="288">
        <f t="shared" si="1"/>
        <v>48242</v>
      </c>
      <c r="H37" s="288">
        <f t="shared" si="1"/>
        <v>0</v>
      </c>
      <c r="I37" s="288">
        <f t="shared" si="1"/>
        <v>890</v>
      </c>
      <c r="J37" s="288">
        <f t="shared" si="1"/>
        <v>1000</v>
      </c>
      <c r="K37" s="288">
        <f t="shared" si="1"/>
        <v>0</v>
      </c>
      <c r="L37" s="288">
        <f t="shared" si="1"/>
        <v>0</v>
      </c>
      <c r="M37" s="288">
        <f t="shared" si="1"/>
        <v>7000</v>
      </c>
      <c r="N37" s="288">
        <f t="shared" si="1"/>
        <v>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63332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2" right="0.2" top="0.5" bottom="0.75" header="0.3" footer="0.3"/>
  <pageSetup paperSize="9" scale="95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75" t="s">
        <v>6</v>
      </c>
      <c r="C2" s="476"/>
      <c r="D2" s="476"/>
      <c r="E2" s="476"/>
      <c r="F2" s="477"/>
      <c r="H2" s="114"/>
      <c r="I2" s="114"/>
      <c r="J2" s="114"/>
    </row>
    <row r="3" spans="2:13" ht="16.5" customHeight="1" x14ac:dyDescent="0.25">
      <c r="B3" s="478" t="s">
        <v>149</v>
      </c>
      <c r="C3" s="479"/>
      <c r="D3" s="479"/>
      <c r="E3" s="479"/>
      <c r="F3" s="480"/>
      <c r="H3" s="114"/>
      <c r="I3" s="114"/>
      <c r="J3" s="114"/>
    </row>
    <row r="4" spans="2:13" ht="22.5" thickBot="1" x14ac:dyDescent="0.3">
      <c r="B4" s="481" t="s">
        <v>204</v>
      </c>
      <c r="C4" s="482"/>
      <c r="D4" s="482"/>
      <c r="E4" s="482"/>
      <c r="F4" s="48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484"/>
      <c r="E6" s="315"/>
      <c r="F6" s="316"/>
      <c r="G6" s="26"/>
      <c r="K6" s="411" t="s">
        <v>86</v>
      </c>
      <c r="L6" s="412"/>
      <c r="M6" s="413"/>
    </row>
    <row r="7" spans="2:13" ht="22.5" x14ac:dyDescent="0.25">
      <c r="B7" s="79" t="s">
        <v>8</v>
      </c>
      <c r="C7" s="18">
        <v>2000000</v>
      </c>
      <c r="D7" s="485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485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485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485"/>
      <c r="E10" s="27" t="s">
        <v>2</v>
      </c>
      <c r="F10" s="82">
        <v>492984</v>
      </c>
      <c r="G10" s="3"/>
      <c r="K10" s="124" t="s">
        <v>146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485"/>
      <c r="E11" s="27" t="s">
        <v>148</v>
      </c>
      <c r="F11" s="158">
        <v>164706</v>
      </c>
      <c r="G11" s="20"/>
      <c r="K11" s="308" t="s">
        <v>147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485"/>
      <c r="E12" s="201"/>
      <c r="F12" s="81"/>
      <c r="G12" s="20"/>
      <c r="K12" s="118" t="s">
        <v>154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485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153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485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485"/>
      <c r="E15" s="201"/>
      <c r="F15" s="226"/>
      <c r="G15" s="20"/>
      <c r="K15" s="118" t="s">
        <v>191</v>
      </c>
      <c r="L15" s="157" t="s">
        <v>192</v>
      </c>
      <c r="M15" s="159">
        <v>8000</v>
      </c>
    </row>
    <row r="16" spans="2:13" s="23" customFormat="1" ht="21.75" x14ac:dyDescent="0.3">
      <c r="B16" s="79"/>
      <c r="C16" s="28"/>
      <c r="D16" s="485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485"/>
      <c r="E17" s="27" t="s">
        <v>3</v>
      </c>
      <c r="F17" s="82">
        <f>F7+F8+F9+F10+F11+F12+F14-F13+F15</f>
        <v>2000000</v>
      </c>
      <c r="G17" s="20"/>
      <c r="K17" s="118" t="s">
        <v>197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486"/>
      <c r="E18" s="87"/>
      <c r="F18" s="88"/>
      <c r="G18" s="20"/>
      <c r="K18" s="124" t="s">
        <v>196</v>
      </c>
      <c r="L18" s="124" t="s">
        <v>198</v>
      </c>
      <c r="M18" s="160">
        <v>51546</v>
      </c>
    </row>
    <row r="19" spans="2:13" ht="23.25" hidden="1" customHeight="1" x14ac:dyDescent="0.3">
      <c r="B19" s="414"/>
      <c r="C19" s="415"/>
      <c r="D19" s="415"/>
      <c r="E19" s="415"/>
      <c r="F19" s="416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194</v>
      </c>
      <c r="L24" s="78" t="s">
        <v>195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202</v>
      </c>
      <c r="L26" s="78" t="s">
        <v>203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474" t="s">
        <v>31</v>
      </c>
      <c r="L27" s="474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opLeftCell="A4" workbookViewId="0">
      <selection activeCell="I18" sqref="I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15.75" thickBot="1" x14ac:dyDescent="0.3">
      <c r="H1" s="312"/>
    </row>
    <row r="2" spans="2:13" ht="26.25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26.25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248</v>
      </c>
      <c r="C4" s="409"/>
      <c r="D4" s="409"/>
      <c r="E4" s="409"/>
      <c r="F4" s="410"/>
    </row>
    <row r="5" spans="2:13" ht="23.25" thickBo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22.5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228</v>
      </c>
      <c r="C8" s="358">
        <v>2000000</v>
      </c>
      <c r="D8" s="421"/>
      <c r="E8" s="359" t="s">
        <v>1</v>
      </c>
      <c r="F8" s="360">
        <v>1047344.6375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/>
      <c r="D9" s="421"/>
      <c r="E9" s="359" t="s">
        <v>4</v>
      </c>
      <c r="F9" s="360">
        <v>171231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543893.36250000005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/>
      <c r="D11" s="421"/>
      <c r="E11" s="359" t="s">
        <v>2</v>
      </c>
      <c r="F11" s="363">
        <v>423963</v>
      </c>
      <c r="G11" s="3"/>
      <c r="K11" s="124"/>
      <c r="L11" s="159"/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113568</v>
      </c>
      <c r="G12" s="20"/>
      <c r="K12" s="308"/>
      <c r="L12" s="309"/>
      <c r="M12" s="310"/>
    </row>
    <row r="13" spans="2:13" ht="22.5" thickBot="1" x14ac:dyDescent="0.3">
      <c r="B13" s="357"/>
      <c r="C13" s="365"/>
      <c r="D13" s="421"/>
      <c r="E13" s="366"/>
      <c r="F13" s="362"/>
      <c r="G13" s="20"/>
      <c r="K13" s="118"/>
      <c r="L13" s="157"/>
      <c r="M13" s="159"/>
    </row>
    <row r="14" spans="2:13" ht="22.5" thickBot="1" x14ac:dyDescent="0.3">
      <c r="B14" s="367"/>
      <c r="C14" s="368"/>
      <c r="D14" s="421"/>
      <c r="E14" s="359" t="s">
        <v>5</v>
      </c>
      <c r="F14" s="363">
        <v>300000</v>
      </c>
      <c r="G14" s="115"/>
      <c r="H14" s="116"/>
      <c r="I14" s="351">
        <f>C18-F18</f>
        <v>0</v>
      </c>
      <c r="J14" s="116"/>
      <c r="K14" s="118"/>
      <c r="L14" s="157"/>
      <c r="M14" s="159"/>
    </row>
    <row r="15" spans="2:13" ht="21.75" x14ac:dyDescent="0.25">
      <c r="B15" s="349" t="s">
        <v>35</v>
      </c>
      <c r="C15" s="350">
        <f>C9-C11-C12-C14</f>
        <v>0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191</v>
      </c>
      <c r="L16" s="157" t="s">
        <v>192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/>
      <c r="L17" s="159"/>
      <c r="M17" s="159"/>
    </row>
    <row r="18" spans="2:13" ht="21.75" x14ac:dyDescent="0.25">
      <c r="B18" s="357" t="s">
        <v>38</v>
      </c>
      <c r="C18" s="361">
        <f>C8+C9-C11-C14-C16</f>
        <v>2000000</v>
      </c>
      <c r="D18" s="421"/>
      <c r="E18" s="359" t="s">
        <v>3</v>
      </c>
      <c r="F18" s="363">
        <f>F8+F9+F10+F11+F12+F13+F15-F14+F16</f>
        <v>2000000</v>
      </c>
      <c r="G18" s="20"/>
      <c r="K18" s="118" t="s">
        <v>197</v>
      </c>
      <c r="L18" s="159" t="s">
        <v>95</v>
      </c>
      <c r="M18" s="157">
        <v>2000</v>
      </c>
    </row>
    <row r="19" spans="2:13" ht="22.5" thickBot="1" x14ac:dyDescent="0.3">
      <c r="B19" s="371"/>
      <c r="C19" s="372"/>
      <c r="D19" s="422"/>
      <c r="E19" s="373"/>
      <c r="F19" s="374"/>
      <c r="G19" s="20"/>
      <c r="K19" s="124"/>
      <c r="L19" s="124"/>
      <c r="M19" s="160"/>
    </row>
    <row r="20" spans="2:13" ht="15.75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206</v>
      </c>
      <c r="L21" s="78" t="s">
        <v>207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208</v>
      </c>
      <c r="L22" s="78" t="s">
        <v>213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221</v>
      </c>
      <c r="L23" s="78" t="s">
        <v>223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220</v>
      </c>
      <c r="L24" s="78" t="s">
        <v>210</v>
      </c>
      <c r="M24" s="78">
        <v>20000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226</v>
      </c>
      <c r="L26" s="78" t="s">
        <v>203</v>
      </c>
      <c r="M26" s="78">
        <v>4500</v>
      </c>
    </row>
    <row r="27" spans="2:13" x14ac:dyDescent="0.25">
      <c r="C27" s="8"/>
      <c r="D27" s="25"/>
      <c r="G27" s="24"/>
      <c r="K27" s="281"/>
      <c r="L27" s="78"/>
      <c r="M27" s="78"/>
    </row>
    <row r="28" spans="2:13" x14ac:dyDescent="0.25">
      <c r="D28" s="25"/>
      <c r="E28" s="5"/>
      <c r="F28" s="6"/>
      <c r="G28" s="24"/>
      <c r="K28" s="78" t="s">
        <v>231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232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231</v>
      </c>
      <c r="L30" s="78" t="s">
        <v>203</v>
      </c>
      <c r="M30" s="78">
        <v>5000</v>
      </c>
    </row>
    <row r="31" spans="2:13" x14ac:dyDescent="0.25">
      <c r="D31" s="14"/>
      <c r="E31" s="15"/>
      <c r="F31" s="16"/>
      <c r="K31" s="78" t="s">
        <v>232</v>
      </c>
      <c r="L31" s="78" t="s">
        <v>203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/>
      <c r="L32" s="78"/>
      <c r="M32" s="78"/>
    </row>
    <row r="33" spans="2:13" x14ac:dyDescent="0.25">
      <c r="B33" s="117"/>
      <c r="C33" s="8"/>
      <c r="D33" s="25"/>
      <c r="E33" s="7"/>
      <c r="F33" s="10"/>
      <c r="K33" s="78" t="s">
        <v>238</v>
      </c>
      <c r="L33" s="78" t="s">
        <v>239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240</v>
      </c>
      <c r="L34" s="78" t="s">
        <v>203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238</v>
      </c>
      <c r="L35" s="78" t="s">
        <v>203</v>
      </c>
      <c r="M35" s="78">
        <v>5000</v>
      </c>
    </row>
    <row r="36" spans="2:13" x14ac:dyDescent="0.25">
      <c r="C36" s="8"/>
      <c r="D36" s="25"/>
      <c r="E36" s="8"/>
      <c r="F36" s="8"/>
      <c r="K36" s="78" t="s">
        <v>246</v>
      </c>
      <c r="L36" s="78" t="s">
        <v>96</v>
      </c>
      <c r="M36" s="78">
        <v>4073</v>
      </c>
    </row>
    <row r="37" spans="2:13" x14ac:dyDescent="0.25">
      <c r="C37" s="8"/>
      <c r="D37" s="25"/>
      <c r="E37" s="7"/>
      <c r="F37" s="10"/>
      <c r="K37" s="78" t="s">
        <v>247</v>
      </c>
      <c r="L37" s="78" t="s">
        <v>96</v>
      </c>
      <c r="M37" s="78">
        <v>4150</v>
      </c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s="19" customFormat="1" x14ac:dyDescent="0.25">
      <c r="K49" s="78"/>
      <c r="L49" s="78"/>
      <c r="M49" s="78"/>
    </row>
    <row r="50" spans="11:13" s="19" customFormat="1" x14ac:dyDescent="0.25">
      <c r="K50" s="78"/>
      <c r="L50" s="78"/>
      <c r="M50" s="78"/>
    </row>
    <row r="51" spans="11:13" s="19" customFormat="1" x14ac:dyDescent="0.25">
      <c r="K51" s="78"/>
      <c r="L51" s="78"/>
      <c r="M51" s="78"/>
    </row>
    <row r="52" spans="11:13" s="19" customFormat="1" x14ac:dyDescent="0.25">
      <c r="K52" s="78"/>
      <c r="L52" s="78"/>
      <c r="M52" s="78"/>
    </row>
    <row r="53" spans="11:13" s="19" customFormat="1" x14ac:dyDescent="0.25">
      <c r="K53" s="78"/>
      <c r="L53" s="78"/>
      <c r="M53" s="78"/>
    </row>
    <row r="54" spans="11:13" s="19" customFormat="1" x14ac:dyDescent="0.25">
      <c r="K54" s="78"/>
      <c r="L54" s="78"/>
      <c r="M54" s="78"/>
    </row>
    <row r="55" spans="11:13" s="19" customFormat="1" x14ac:dyDescent="0.25">
      <c r="K55" s="403" t="s">
        <v>31</v>
      </c>
      <c r="L55" s="404"/>
      <c r="M55" s="375">
        <f>SUM(M9:M54)</f>
        <v>113568</v>
      </c>
    </row>
  </sheetData>
  <mergeCells count="9">
    <mergeCell ref="K7:M7"/>
    <mergeCell ref="B20:F20"/>
    <mergeCell ref="K55:L55"/>
    <mergeCell ref="B2:F2"/>
    <mergeCell ref="B3:F3"/>
    <mergeCell ref="B4:F4"/>
    <mergeCell ref="D6:D19"/>
    <mergeCell ref="B7:C7"/>
    <mergeCell ref="E7:F7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248</v>
      </c>
      <c r="C4" s="409"/>
      <c r="D4" s="409"/>
      <c r="E4" s="409"/>
      <c r="F4" s="410"/>
    </row>
    <row r="5" spans="2:13" ht="23.25" hidden="1" customHeight="1" x14ac:dyDescent="0.25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228</v>
      </c>
      <c r="C8" s="358">
        <v>2000000</v>
      </c>
      <c r="D8" s="421"/>
      <c r="E8" s="359" t="s">
        <v>1</v>
      </c>
      <c r="F8" s="360">
        <v>1047344.6375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76678.337</v>
      </c>
      <c r="D9" s="421"/>
      <c r="E9" s="359" t="s">
        <v>4</v>
      </c>
      <c r="F9" s="360">
        <v>171231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557239.6995000001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63332</v>
      </c>
      <c r="D11" s="421"/>
      <c r="E11" s="359" t="s">
        <v>2</v>
      </c>
      <c r="F11" s="363">
        <v>423963</v>
      </c>
      <c r="G11" s="3"/>
      <c r="K11" s="124"/>
      <c r="L11" s="159"/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113568</v>
      </c>
      <c r="G12" s="20"/>
      <c r="K12" s="308"/>
      <c r="L12" s="309"/>
      <c r="M12" s="310"/>
    </row>
    <row r="13" spans="2:13" ht="22.5" thickBot="1" x14ac:dyDescent="0.3">
      <c r="B13" s="357"/>
      <c r="C13" s="365"/>
      <c r="D13" s="421"/>
      <c r="E13" s="366"/>
      <c r="F13" s="362"/>
      <c r="G13" s="20"/>
      <c r="K13" s="118"/>
      <c r="L13" s="157"/>
      <c r="M13" s="159"/>
    </row>
    <row r="14" spans="2:13" ht="22.5" thickBot="1" x14ac:dyDescent="0.3">
      <c r="B14" s="367"/>
      <c r="C14" s="368"/>
      <c r="D14" s="421"/>
      <c r="E14" s="359" t="s">
        <v>5</v>
      </c>
      <c r="F14" s="363">
        <v>300000</v>
      </c>
      <c r="G14" s="115"/>
      <c r="H14" s="116"/>
      <c r="I14" s="351">
        <f>C18-F18</f>
        <v>0</v>
      </c>
      <c r="J14" s="116"/>
      <c r="K14" s="118"/>
      <c r="L14" s="157"/>
      <c r="M14" s="159"/>
    </row>
    <row r="15" spans="2:13" ht="21.75" x14ac:dyDescent="0.25">
      <c r="B15" s="349" t="s">
        <v>35</v>
      </c>
      <c r="C15" s="350">
        <f>C9-C11-C12-C14</f>
        <v>13346.337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191</v>
      </c>
      <c r="L16" s="157" t="s">
        <v>192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/>
      <c r="L17" s="159"/>
      <c r="M17" s="159"/>
    </row>
    <row r="18" spans="2:13" ht="21.75" x14ac:dyDescent="0.25">
      <c r="B18" s="357" t="s">
        <v>38</v>
      </c>
      <c r="C18" s="361">
        <f>C8+C9-C11-C14-C16</f>
        <v>2013346.3370000001</v>
      </c>
      <c r="D18" s="421"/>
      <c r="E18" s="359" t="s">
        <v>3</v>
      </c>
      <c r="F18" s="363">
        <f>F8+F9+F10+F11+F12+F13+F15-F14+F16</f>
        <v>2013346.3370000003</v>
      </c>
      <c r="G18" s="20"/>
      <c r="K18" s="118" t="s">
        <v>197</v>
      </c>
      <c r="L18" s="159" t="s">
        <v>95</v>
      </c>
      <c r="M18" s="157">
        <v>2000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/>
      <c r="L19" s="124"/>
      <c r="M19" s="160"/>
    </row>
    <row r="20" spans="2:13" ht="23.25" hidden="1" customHeigh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206</v>
      </c>
      <c r="L21" s="78" t="s">
        <v>207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208</v>
      </c>
      <c r="L22" s="78" t="s">
        <v>213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221</v>
      </c>
      <c r="L23" s="78" t="s">
        <v>223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220</v>
      </c>
      <c r="L24" s="78" t="s">
        <v>210</v>
      </c>
      <c r="M24" s="78">
        <v>20000</v>
      </c>
    </row>
    <row r="25" spans="2:13" x14ac:dyDescent="0.25">
      <c r="C25" s="8"/>
      <c r="D25" s="25"/>
      <c r="G25" s="24"/>
      <c r="K25" s="281"/>
      <c r="L25" s="78"/>
      <c r="M25" s="78"/>
    </row>
    <row r="26" spans="2:13" ht="30" x14ac:dyDescent="0.25">
      <c r="C26" s="8"/>
      <c r="D26" s="25"/>
      <c r="G26" s="24"/>
      <c r="K26" s="281" t="s">
        <v>226</v>
      </c>
      <c r="L26" s="78" t="s">
        <v>203</v>
      </c>
      <c r="M26" s="78">
        <v>4500</v>
      </c>
    </row>
    <row r="27" spans="2:13" x14ac:dyDescent="0.25">
      <c r="C27" s="8"/>
      <c r="D27" s="25"/>
      <c r="G27" s="24"/>
      <c r="K27" s="281"/>
      <c r="L27" s="78"/>
      <c r="M27" s="78"/>
    </row>
    <row r="28" spans="2:13" x14ac:dyDescent="0.25">
      <c r="D28" s="25"/>
      <c r="E28" s="5"/>
      <c r="F28" s="6"/>
      <c r="G28" s="24"/>
      <c r="K28" s="78" t="s">
        <v>231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232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231</v>
      </c>
      <c r="L30" s="78" t="s">
        <v>203</v>
      </c>
      <c r="M30" s="78">
        <v>5000</v>
      </c>
    </row>
    <row r="31" spans="2:13" x14ac:dyDescent="0.25">
      <c r="D31" s="14"/>
      <c r="E31" s="15"/>
      <c r="F31" s="16"/>
      <c r="K31" s="78" t="s">
        <v>232</v>
      </c>
      <c r="L31" s="78" t="s">
        <v>203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/>
      <c r="L32" s="78"/>
      <c r="M32" s="78"/>
    </row>
    <row r="33" spans="2:13" x14ac:dyDescent="0.25">
      <c r="B33" s="117"/>
      <c r="C33" s="8"/>
      <c r="D33" s="25"/>
      <c r="E33" s="7"/>
      <c r="F33" s="10"/>
      <c r="K33" s="78" t="s">
        <v>238</v>
      </c>
      <c r="L33" s="78" t="s">
        <v>239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240</v>
      </c>
      <c r="L34" s="78" t="s">
        <v>203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238</v>
      </c>
      <c r="L35" s="78" t="s">
        <v>203</v>
      </c>
      <c r="M35" s="78">
        <v>5000</v>
      </c>
    </row>
    <row r="36" spans="2:13" x14ac:dyDescent="0.25">
      <c r="C36" s="8"/>
      <c r="D36" s="25"/>
      <c r="E36" s="8"/>
      <c r="F36" s="8"/>
      <c r="K36" s="78" t="s">
        <v>246</v>
      </c>
      <c r="L36" s="78" t="s">
        <v>96</v>
      </c>
      <c r="M36" s="78">
        <v>4073</v>
      </c>
    </row>
    <row r="37" spans="2:13" x14ac:dyDescent="0.25">
      <c r="C37" s="8"/>
      <c r="D37" s="25"/>
      <c r="E37" s="7"/>
      <c r="F37" s="10"/>
      <c r="K37" s="78" t="s">
        <v>247</v>
      </c>
      <c r="L37" s="78" t="s">
        <v>96</v>
      </c>
      <c r="M37" s="78">
        <v>4150</v>
      </c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s="19" customFormat="1" x14ac:dyDescent="0.25">
      <c r="K49" s="78"/>
      <c r="L49" s="78"/>
      <c r="M49" s="78"/>
    </row>
    <row r="50" spans="11:13" s="19" customFormat="1" x14ac:dyDescent="0.25">
      <c r="K50" s="78"/>
      <c r="L50" s="78"/>
      <c r="M50" s="78"/>
    </row>
    <row r="51" spans="11:13" s="19" customFormat="1" x14ac:dyDescent="0.25">
      <c r="K51" s="78"/>
      <c r="L51" s="78"/>
      <c r="M51" s="78"/>
    </row>
    <row r="52" spans="11:13" s="19" customFormat="1" x14ac:dyDescent="0.25">
      <c r="K52" s="78"/>
      <c r="L52" s="78"/>
      <c r="M52" s="78"/>
    </row>
    <row r="53" spans="11:13" s="19" customFormat="1" x14ac:dyDescent="0.25">
      <c r="K53" s="78"/>
      <c r="L53" s="78"/>
      <c r="M53" s="78"/>
    </row>
    <row r="54" spans="11:13" s="19" customFormat="1" x14ac:dyDescent="0.25">
      <c r="K54" s="78"/>
      <c r="L54" s="78"/>
      <c r="M54" s="78"/>
    </row>
    <row r="55" spans="11:13" s="19" customFormat="1" x14ac:dyDescent="0.25">
      <c r="K55" s="403" t="s">
        <v>31</v>
      </c>
      <c r="L55" s="404"/>
      <c r="M55" s="375">
        <f>SUM(M9:M54)</f>
        <v>113568</v>
      </c>
    </row>
  </sheetData>
  <mergeCells count="9">
    <mergeCell ref="K7:M7"/>
    <mergeCell ref="B20:F20"/>
    <mergeCell ref="K55:L55"/>
    <mergeCell ref="B2:F2"/>
    <mergeCell ref="B3:F3"/>
    <mergeCell ref="B4:F4"/>
    <mergeCell ref="D6:D19"/>
    <mergeCell ref="B7:C7"/>
    <mergeCell ref="E7:F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D33" sqref="D33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9" t="s">
        <v>10</v>
      </c>
      <c r="B1" s="400"/>
      <c r="C1" s="400"/>
      <c r="D1" s="40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402" t="s">
        <v>11</v>
      </c>
      <c r="B2" s="402"/>
      <c r="C2" s="402"/>
      <c r="D2" s="40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206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208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209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211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214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215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216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217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217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218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219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221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224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226</v>
      </c>
      <c r="B19" s="55">
        <v>681000</v>
      </c>
      <c r="C19" s="56">
        <v>679000</v>
      </c>
      <c r="D19" s="47">
        <f t="shared" si="0"/>
        <v>109231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229</v>
      </c>
      <c r="B20" s="55">
        <v>192000</v>
      </c>
      <c r="C20" s="62">
        <v>200000</v>
      </c>
      <c r="D20" s="47">
        <f t="shared" si="0"/>
        <v>101231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231</v>
      </c>
      <c r="B21" s="47">
        <v>256000</v>
      </c>
      <c r="C21" s="43">
        <v>200000</v>
      </c>
      <c r="D21" s="47">
        <f t="shared" si="0"/>
        <v>157231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232</v>
      </c>
      <c r="B22" s="47">
        <v>393000</v>
      </c>
      <c r="C22" s="43">
        <v>300000</v>
      </c>
      <c r="D22" s="47">
        <f t="shared" si="0"/>
        <v>250231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232</v>
      </c>
      <c r="B23" s="47">
        <v>290000</v>
      </c>
      <c r="C23" s="43">
        <v>400000</v>
      </c>
      <c r="D23" s="47">
        <f t="shared" si="0"/>
        <v>140231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234</v>
      </c>
      <c r="B24" s="47">
        <v>0</v>
      </c>
      <c r="C24" s="43">
        <v>0</v>
      </c>
      <c r="D24" s="47">
        <f t="shared" si="0"/>
        <v>140231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235</v>
      </c>
      <c r="B25" s="47">
        <v>461000</v>
      </c>
      <c r="C25" s="43">
        <v>500000</v>
      </c>
      <c r="D25" s="47">
        <f t="shared" si="0"/>
        <v>101231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236</v>
      </c>
      <c r="B26" s="47">
        <v>327000</v>
      </c>
      <c r="C26" s="56">
        <v>300000</v>
      </c>
      <c r="D26" s="47">
        <f t="shared" si="0"/>
        <v>128231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237</v>
      </c>
      <c r="B27" s="47">
        <v>300000</v>
      </c>
      <c r="C27" s="56">
        <v>300000</v>
      </c>
      <c r="D27" s="47">
        <f>D26+B27-C27</f>
        <v>128231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238</v>
      </c>
      <c r="B28" s="47">
        <v>100000</v>
      </c>
      <c r="C28" s="43">
        <v>100000</v>
      </c>
      <c r="D28" s="47">
        <f>D27+B28-C28</f>
        <v>128231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241</v>
      </c>
      <c r="B29" s="47">
        <v>227000</v>
      </c>
      <c r="C29" s="56">
        <v>200000</v>
      </c>
      <c r="D29" s="47">
        <f>D28+B29-C29</f>
        <v>155231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243</v>
      </c>
      <c r="B30" s="47">
        <v>0</v>
      </c>
      <c r="C30" s="43">
        <v>0</v>
      </c>
      <c r="D30" s="47">
        <f t="shared" si="0"/>
        <v>155231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 t="s">
        <v>245</v>
      </c>
      <c r="B31" s="69">
        <v>479000</v>
      </c>
      <c r="C31" s="43">
        <v>500000</v>
      </c>
      <c r="D31" s="47">
        <f t="shared" si="0"/>
        <v>134231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 t="s">
        <v>246</v>
      </c>
      <c r="B32" s="69">
        <v>0</v>
      </c>
      <c r="C32" s="56">
        <v>0</v>
      </c>
      <c r="D32" s="47">
        <f>D31+B32-C32</f>
        <v>134231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 t="s">
        <v>247</v>
      </c>
      <c r="B33" s="69">
        <v>737000</v>
      </c>
      <c r="C33" s="70">
        <v>700000</v>
      </c>
      <c r="D33" s="47">
        <f t="shared" ref="D33:D82" si="1">D32+B33-C33</f>
        <v>171231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171231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171231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171231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171231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171231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171231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171231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171231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171231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171231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171231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171231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171231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171231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171231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171231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171231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171231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171231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171231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171231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171231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171231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171231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171231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171231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171231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171231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171231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171231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171231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171231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171231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171231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171231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171231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171231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171231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171231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171231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171231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171231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171231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171231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171231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171231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171231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171231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171231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7629731</v>
      </c>
      <c r="C83" s="43">
        <f>SUM(C4:C77)</f>
        <v>7458500</v>
      </c>
      <c r="D83" s="47">
        <f>D82</f>
        <v>171231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abSelected="1" workbookViewId="0">
      <selection activeCell="I10" sqref="I10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248</v>
      </c>
      <c r="C4" s="409"/>
      <c r="D4" s="409"/>
      <c r="E4" s="409"/>
      <c r="F4" s="410"/>
    </row>
    <row r="5" spans="2:13" ht="23.25" hidden="1" customHeigh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228</v>
      </c>
      <c r="C8" s="358">
        <v>2000000</v>
      </c>
      <c r="D8" s="421"/>
      <c r="E8" s="359" t="s">
        <v>1</v>
      </c>
      <c r="F8" s="360">
        <v>1047344.6375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76678.337</v>
      </c>
      <c r="D9" s="421"/>
      <c r="E9" s="359" t="s">
        <v>4</v>
      </c>
      <c r="F9" s="360">
        <v>171231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557239.6995000001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63332</v>
      </c>
      <c r="D11" s="421"/>
      <c r="E11" s="359" t="s">
        <v>2</v>
      </c>
      <c r="F11" s="363">
        <v>423963</v>
      </c>
      <c r="G11" s="3"/>
      <c r="K11" s="124"/>
      <c r="L11" s="159"/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113568</v>
      </c>
      <c r="G12" s="20"/>
      <c r="K12" s="308"/>
      <c r="L12" s="309"/>
      <c r="M12" s="310"/>
    </row>
    <row r="13" spans="2:13" ht="22.5" thickBot="1" x14ac:dyDescent="0.3">
      <c r="B13" s="357"/>
      <c r="C13" s="365"/>
      <c r="D13" s="421"/>
      <c r="E13" s="366"/>
      <c r="F13" s="362"/>
      <c r="G13" s="20"/>
      <c r="K13" s="118"/>
      <c r="L13" s="157"/>
      <c r="M13" s="159"/>
    </row>
    <row r="14" spans="2:13" ht="22.5" thickBot="1" x14ac:dyDescent="0.3">
      <c r="B14" s="367"/>
      <c r="C14" s="368"/>
      <c r="D14" s="421"/>
      <c r="E14" s="359" t="s">
        <v>5</v>
      </c>
      <c r="F14" s="363">
        <v>300000</v>
      </c>
      <c r="G14" s="115"/>
      <c r="H14" s="116"/>
      <c r="I14" s="351">
        <f>C18-F18</f>
        <v>0</v>
      </c>
      <c r="J14" s="116"/>
      <c r="K14" s="118"/>
      <c r="L14" s="157"/>
      <c r="M14" s="159"/>
    </row>
    <row r="15" spans="2:13" ht="21.75" x14ac:dyDescent="0.25">
      <c r="B15" s="349" t="s">
        <v>35</v>
      </c>
      <c r="C15" s="350">
        <f>C9-C11-C12-C14</f>
        <v>13346.337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191</v>
      </c>
      <c r="L16" s="157" t="s">
        <v>192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/>
      <c r="L17" s="159"/>
      <c r="M17" s="159"/>
    </row>
    <row r="18" spans="2:13" ht="21.75" x14ac:dyDescent="0.25">
      <c r="B18" s="357" t="s">
        <v>38</v>
      </c>
      <c r="C18" s="361">
        <f>C8+C9-C11-C14-C16</f>
        <v>2013346.3370000001</v>
      </c>
      <c r="D18" s="421"/>
      <c r="E18" s="359" t="s">
        <v>3</v>
      </c>
      <c r="F18" s="363">
        <f>F8+F9+F10+F11+F12+F13+F15-F14+F16</f>
        <v>2013346.3370000003</v>
      </c>
      <c r="G18" s="20"/>
      <c r="K18" s="118" t="s">
        <v>197</v>
      </c>
      <c r="L18" s="159" t="s">
        <v>95</v>
      </c>
      <c r="M18" s="157">
        <v>2000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/>
      <c r="L19" s="124"/>
      <c r="M19" s="160"/>
    </row>
    <row r="20" spans="2:13" ht="23.25" hidden="1" customHeight="1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206</v>
      </c>
      <c r="L21" s="78" t="s">
        <v>207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208</v>
      </c>
      <c r="L22" s="78" t="s">
        <v>213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221</v>
      </c>
      <c r="L23" s="78" t="s">
        <v>223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220</v>
      </c>
      <c r="L24" s="78" t="s">
        <v>210</v>
      </c>
      <c r="M24" s="78">
        <v>20000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226</v>
      </c>
      <c r="L26" s="78" t="s">
        <v>203</v>
      </c>
      <c r="M26" s="78">
        <v>4500</v>
      </c>
    </row>
    <row r="27" spans="2:13" x14ac:dyDescent="0.25">
      <c r="C27" s="8"/>
      <c r="D27" s="25"/>
      <c r="G27" s="24"/>
      <c r="K27" s="281"/>
      <c r="L27" s="78"/>
      <c r="M27" s="78"/>
    </row>
    <row r="28" spans="2:13" x14ac:dyDescent="0.25">
      <c r="D28" s="25"/>
      <c r="E28" s="5"/>
      <c r="F28" s="6"/>
      <c r="G28" s="24"/>
      <c r="K28" s="78" t="s">
        <v>231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232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231</v>
      </c>
      <c r="L30" s="78" t="s">
        <v>203</v>
      </c>
      <c r="M30" s="78">
        <v>5000</v>
      </c>
    </row>
    <row r="31" spans="2:13" x14ac:dyDescent="0.25">
      <c r="D31" s="14"/>
      <c r="E31" s="15"/>
      <c r="F31" s="16"/>
      <c r="K31" s="78" t="s">
        <v>232</v>
      </c>
      <c r="L31" s="78" t="s">
        <v>203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/>
      <c r="L32" s="78"/>
      <c r="M32" s="78"/>
    </row>
    <row r="33" spans="2:13" x14ac:dyDescent="0.25">
      <c r="B33" s="117"/>
      <c r="C33" s="8"/>
      <c r="D33" s="25"/>
      <c r="E33" s="7"/>
      <c r="F33" s="10"/>
      <c r="K33" s="78" t="s">
        <v>238</v>
      </c>
      <c r="L33" s="78" t="s">
        <v>239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240</v>
      </c>
      <c r="L34" s="78" t="s">
        <v>203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238</v>
      </c>
      <c r="L35" s="78" t="s">
        <v>203</v>
      </c>
      <c r="M35" s="78">
        <v>5000</v>
      </c>
    </row>
    <row r="36" spans="2:13" x14ac:dyDescent="0.25">
      <c r="C36" s="8"/>
      <c r="D36" s="25"/>
      <c r="E36" s="8"/>
      <c r="F36" s="8"/>
      <c r="K36" s="78" t="s">
        <v>246</v>
      </c>
      <c r="L36" s="78" t="s">
        <v>96</v>
      </c>
      <c r="M36" s="78">
        <v>4073</v>
      </c>
    </row>
    <row r="37" spans="2:13" x14ac:dyDescent="0.25">
      <c r="C37" s="8"/>
      <c r="D37" s="25"/>
      <c r="E37" s="7"/>
      <c r="F37" s="10"/>
      <c r="K37" s="78" t="s">
        <v>247</v>
      </c>
      <c r="L37" s="78" t="s">
        <v>96</v>
      </c>
      <c r="M37" s="78">
        <v>4150</v>
      </c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s="19" customFormat="1" x14ac:dyDescent="0.25">
      <c r="K49" s="78"/>
      <c r="L49" s="78"/>
      <c r="M49" s="78"/>
    </row>
    <row r="50" spans="11:13" s="19" customFormat="1" x14ac:dyDescent="0.25">
      <c r="K50" s="78"/>
      <c r="L50" s="78"/>
      <c r="M50" s="78"/>
    </row>
    <row r="51" spans="11:13" s="19" customFormat="1" x14ac:dyDescent="0.25">
      <c r="K51" s="78"/>
      <c r="L51" s="78"/>
      <c r="M51" s="78"/>
    </row>
    <row r="52" spans="11:13" s="19" customFormat="1" x14ac:dyDescent="0.25">
      <c r="K52" s="78"/>
      <c r="L52" s="78"/>
      <c r="M52" s="78"/>
    </row>
    <row r="53" spans="11:13" s="19" customFormat="1" x14ac:dyDescent="0.25">
      <c r="K53" s="78"/>
      <c r="L53" s="78"/>
      <c r="M53" s="78"/>
    </row>
    <row r="54" spans="11:13" s="19" customFormat="1" x14ac:dyDescent="0.25">
      <c r="K54" s="78"/>
      <c r="L54" s="78"/>
      <c r="M54" s="78"/>
    </row>
    <row r="55" spans="11:13" s="19" customFormat="1" x14ac:dyDescent="0.25">
      <c r="K55" s="403" t="s">
        <v>31</v>
      </c>
      <c r="L55" s="404"/>
      <c r="M55" s="375">
        <f>SUM(M9:M54)</f>
        <v>113568</v>
      </c>
    </row>
  </sheetData>
  <mergeCells count="9">
    <mergeCell ref="K55:L55"/>
    <mergeCell ref="B2:F2"/>
    <mergeCell ref="B4:F4"/>
    <mergeCell ref="K7:M7"/>
    <mergeCell ref="B20:F20"/>
    <mergeCell ref="B3:F3"/>
    <mergeCell ref="D6:D19"/>
    <mergeCell ref="B7:C7"/>
    <mergeCell ref="E7:F7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S27" sqref="S27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thickBot="1" x14ac:dyDescent="0.3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thickBot="1" x14ac:dyDescent="0.3">
      <c r="A5" s="440" t="s">
        <v>244</v>
      </c>
      <c r="B5" s="441"/>
      <c r="C5" s="442"/>
      <c r="D5" s="330" t="s">
        <v>42</v>
      </c>
      <c r="E5" s="330"/>
      <c r="F5" s="436" t="s">
        <v>66</v>
      </c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8"/>
      <c r="T5" s="430" t="s">
        <v>100</v>
      </c>
      <c r="U5" s="431"/>
      <c r="V5" s="432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150</v>
      </c>
      <c r="O8" s="141">
        <v>10</v>
      </c>
      <c r="P8" s="141">
        <v>6</v>
      </c>
      <c r="Q8" s="338"/>
      <c r="T8" s="159" t="s">
        <v>93</v>
      </c>
      <c r="U8" s="159">
        <v>196</v>
      </c>
      <c r="V8" s="159">
        <f t="shared" ref="V8:V16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152</v>
      </c>
      <c r="O9" s="141">
        <v>5</v>
      </c>
      <c r="P9" s="141"/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175</v>
      </c>
      <c r="O10" s="145"/>
      <c r="P10" s="141">
        <v>65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152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>
        <v>200</v>
      </c>
      <c r="G12" s="139">
        <v>200</v>
      </c>
      <c r="H12" s="143">
        <v>200</v>
      </c>
      <c r="I12" s="139"/>
      <c r="J12" s="143"/>
      <c r="K12" s="143"/>
      <c r="L12" s="139"/>
      <c r="M12" s="140"/>
      <c r="N12" s="141">
        <v>40</v>
      </c>
      <c r="O12" s="141">
        <v>25</v>
      </c>
      <c r="P12" s="141"/>
      <c r="Q12" s="146"/>
      <c r="T12" s="159" t="s">
        <v>141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/>
      <c r="G13" s="139">
        <v>480</v>
      </c>
      <c r="H13" s="139"/>
      <c r="I13" s="139"/>
      <c r="J13" s="143"/>
      <c r="K13" s="143"/>
      <c r="L13" s="139"/>
      <c r="M13" s="140"/>
      <c r="N13" s="141">
        <v>42</v>
      </c>
      <c r="O13" s="141">
        <v>10</v>
      </c>
      <c r="P13" s="141"/>
      <c r="Q13" s="146"/>
      <c r="T13" s="159" t="s">
        <v>155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29</v>
      </c>
      <c r="O14" s="141">
        <v>15</v>
      </c>
      <c r="P14" s="141">
        <v>10</v>
      </c>
      <c r="Q14" s="146"/>
      <c r="T14" s="159" t="s">
        <v>190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205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199</v>
      </c>
      <c r="C16" s="175" t="s">
        <v>200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 t="s">
        <v>247</v>
      </c>
      <c r="U16" s="223">
        <v>349</v>
      </c>
      <c r="V16" s="223">
        <f t="shared" si="0"/>
        <v>66659</v>
      </c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150</v>
      </c>
      <c r="G17" s="139">
        <v>90</v>
      </c>
      <c r="H17" s="143">
        <v>80</v>
      </c>
      <c r="I17" s="139">
        <v>20</v>
      </c>
      <c r="J17" s="143"/>
      <c r="K17" s="143"/>
      <c r="L17" s="139"/>
      <c r="M17" s="140"/>
      <c r="N17" s="141">
        <v>33</v>
      </c>
      <c r="O17" s="141">
        <v>14</v>
      </c>
      <c r="P17" s="141">
        <v>27</v>
      </c>
      <c r="Q17" s="146"/>
      <c r="T17" s="224" t="s">
        <v>31</v>
      </c>
      <c r="U17" s="224">
        <f>SUM(U7:U16)</f>
        <v>2933</v>
      </c>
      <c r="V17" s="224">
        <f>SUM(V7:V16)</f>
        <v>560203</v>
      </c>
    </row>
    <row r="18" spans="1:22" ht="18.75" x14ac:dyDescent="0.25">
      <c r="A18" s="125">
        <v>12</v>
      </c>
      <c r="B18" s="138" t="s">
        <v>133</v>
      </c>
      <c r="C18" s="344" t="s">
        <v>201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39" t="s">
        <v>123</v>
      </c>
      <c r="U19" s="439"/>
      <c r="V19" s="439"/>
    </row>
    <row r="20" spans="1:22" ht="18.75" x14ac:dyDescent="0.25">
      <c r="A20" s="125">
        <v>14</v>
      </c>
      <c r="B20" s="138" t="s">
        <v>134</v>
      </c>
      <c r="C20" s="345" t="s">
        <v>227</v>
      </c>
      <c r="D20" s="149"/>
      <c r="E20" s="332"/>
      <c r="F20" s="337"/>
      <c r="G20" s="139"/>
      <c r="H20" s="139">
        <v>200</v>
      </c>
      <c r="I20" s="139"/>
      <c r="J20" s="143"/>
      <c r="K20" s="143"/>
      <c r="L20" s="139"/>
      <c r="M20" s="140"/>
      <c r="N20" s="141">
        <v>15</v>
      </c>
      <c r="O20" s="141"/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136</v>
      </c>
      <c r="C21" s="175" t="s">
        <v>135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137</v>
      </c>
      <c r="C22" s="175" t="s">
        <v>156</v>
      </c>
      <c r="D22" s="149"/>
      <c r="E22" s="332"/>
      <c r="F22" s="337">
        <v>90</v>
      </c>
      <c r="G22" s="139">
        <v>150</v>
      </c>
      <c r="H22" s="143">
        <v>50</v>
      </c>
      <c r="I22" s="139">
        <v>10</v>
      </c>
      <c r="J22" s="143"/>
      <c r="K22" s="143"/>
      <c r="L22" s="139"/>
      <c r="M22" s="140"/>
      <c r="N22" s="141">
        <v>18</v>
      </c>
      <c r="O22" s="141">
        <v>8</v>
      </c>
      <c r="P22" s="141">
        <v>3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138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157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193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45</v>
      </c>
      <c r="O26" s="141">
        <v>5</v>
      </c>
      <c r="P26" s="141">
        <v>5</v>
      </c>
      <c r="Q26" s="146">
        <v>1000</v>
      </c>
    </row>
    <row r="27" spans="1:22" ht="18.75" x14ac:dyDescent="0.25">
      <c r="A27" s="125">
        <v>21</v>
      </c>
      <c r="B27" s="138"/>
      <c r="C27" s="176" t="s">
        <v>212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13</v>
      </c>
      <c r="O27" s="141"/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20</v>
      </c>
      <c r="O28" s="141"/>
      <c r="P28" s="141">
        <v>5</v>
      </c>
      <c r="Q28" s="146"/>
    </row>
    <row r="29" spans="1:22" s="130" customFormat="1" ht="16.5" thickBot="1" x14ac:dyDescent="0.3">
      <c r="A29" s="427" t="s">
        <v>34</v>
      </c>
      <c r="B29" s="428"/>
      <c r="C29" s="429"/>
      <c r="D29" s="172">
        <f t="shared" ref="D29:P29" si="1">SUM(D7:D28)</f>
        <v>0</v>
      </c>
      <c r="E29" s="334">
        <f t="shared" si="1"/>
        <v>0</v>
      </c>
      <c r="F29" s="340">
        <f t="shared" si="1"/>
        <v>570</v>
      </c>
      <c r="G29" s="172">
        <f t="shared" si="1"/>
        <v>1440</v>
      </c>
      <c r="H29" s="172">
        <f t="shared" si="1"/>
        <v>830</v>
      </c>
      <c r="I29" s="172">
        <f t="shared" si="1"/>
        <v>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742</v>
      </c>
      <c r="O29" s="172">
        <f t="shared" si="1"/>
        <v>99</v>
      </c>
      <c r="P29" s="172">
        <f t="shared" si="1"/>
        <v>182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 t="s">
        <v>100</v>
      </c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 t="s">
        <v>110</v>
      </c>
      <c r="U10" s="444"/>
      <c r="V10" s="445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 t="s">
        <v>112</v>
      </c>
      <c r="U13" s="444"/>
      <c r="V13" s="445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49" t="s">
        <v>41</v>
      </c>
      <c r="C2" s="450"/>
      <c r="D2" s="450"/>
      <c r="E2" s="450"/>
      <c r="F2" s="450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225"/>
    </row>
    <row r="3" spans="2:31" ht="24" customHeight="1" x14ac:dyDescent="0.25">
      <c r="B3" s="455" t="s">
        <v>158</v>
      </c>
      <c r="C3" s="456"/>
      <c r="D3" s="456"/>
      <c r="E3" s="456"/>
      <c r="F3" s="457"/>
      <c r="G3" s="459"/>
      <c r="H3" s="459"/>
      <c r="I3" s="459"/>
      <c r="J3" s="459"/>
      <c r="K3" s="459"/>
      <c r="L3" s="453" t="s">
        <v>17</v>
      </c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4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48" t="s">
        <v>101</v>
      </c>
      <c r="D4" s="448"/>
      <c r="E4" s="448"/>
      <c r="F4" s="448" t="s">
        <v>105</v>
      </c>
      <c r="G4" s="448"/>
      <c r="H4" s="448"/>
      <c r="I4" s="448" t="s">
        <v>48</v>
      </c>
      <c r="J4" s="448"/>
      <c r="K4" s="448"/>
      <c r="L4" s="448" t="s">
        <v>49</v>
      </c>
      <c r="M4" s="448"/>
      <c r="N4" s="448"/>
      <c r="O4" s="448" t="s">
        <v>106</v>
      </c>
      <c r="P4" s="448"/>
      <c r="Q4" s="448"/>
      <c r="R4" s="448" t="s">
        <v>108</v>
      </c>
      <c r="S4" s="448"/>
      <c r="T4" s="448"/>
      <c r="U4" s="448" t="s">
        <v>107</v>
      </c>
      <c r="V4" s="448"/>
      <c r="W4" s="448"/>
      <c r="X4" s="458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58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434" t="s">
        <v>41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</row>
    <row r="2" spans="1:23" ht="30" customHeight="1" thickBot="1" x14ac:dyDescent="0.3">
      <c r="A2" s="465" t="s">
        <v>119</v>
      </c>
      <c r="B2" s="465"/>
      <c r="C2" s="465"/>
      <c r="D2" s="465"/>
      <c r="E2" s="465"/>
      <c r="F2" s="466"/>
      <c r="G2" s="435"/>
      <c r="H2" s="435"/>
      <c r="I2" s="435"/>
      <c r="J2" s="435"/>
      <c r="K2" s="467" t="s">
        <v>17</v>
      </c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</row>
    <row r="3" spans="1:23" s="120" customFormat="1" ht="30" customHeight="1" x14ac:dyDescent="0.25">
      <c r="A3" s="215"/>
      <c r="B3" s="460" t="s">
        <v>101</v>
      </c>
      <c r="C3" s="461"/>
      <c r="D3" s="462"/>
      <c r="E3" s="460" t="s">
        <v>105</v>
      </c>
      <c r="F3" s="461"/>
      <c r="G3" s="462"/>
      <c r="H3" s="460" t="s">
        <v>48</v>
      </c>
      <c r="I3" s="461"/>
      <c r="J3" s="462"/>
      <c r="K3" s="460" t="s">
        <v>49</v>
      </c>
      <c r="L3" s="461"/>
      <c r="M3" s="462"/>
      <c r="N3" s="460" t="s">
        <v>106</v>
      </c>
      <c r="O3" s="461"/>
      <c r="P3" s="462"/>
      <c r="Q3" s="460" t="s">
        <v>108</v>
      </c>
      <c r="R3" s="461"/>
      <c r="S3" s="462"/>
      <c r="T3" s="460" t="s">
        <v>107</v>
      </c>
      <c r="U3" s="461"/>
      <c r="V3" s="462"/>
      <c r="W3" s="463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64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33" t="s">
        <v>10</v>
      </c>
      <c r="B1" s="433"/>
      <c r="C1" s="433"/>
      <c r="D1" s="433"/>
      <c r="E1" s="433"/>
      <c r="F1" s="433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433"/>
      <c r="B2" s="433"/>
      <c r="C2" s="433"/>
      <c r="D2" s="433"/>
      <c r="E2" s="433"/>
      <c r="F2" s="433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434" t="s">
        <v>41</v>
      </c>
      <c r="B3" s="434"/>
      <c r="C3" s="434"/>
      <c r="D3" s="434"/>
      <c r="E3" s="434"/>
      <c r="F3" s="434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435" t="s">
        <v>17</v>
      </c>
      <c r="B4" s="435"/>
      <c r="C4" s="435"/>
      <c r="D4" s="435"/>
      <c r="E4" s="435"/>
      <c r="F4" s="43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73" t="s">
        <v>142</v>
      </c>
      <c r="C5" s="473"/>
      <c r="D5" s="305" t="s">
        <v>128</v>
      </c>
      <c r="E5" s="468" t="s">
        <v>72</v>
      </c>
      <c r="F5" s="469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70" t="s">
        <v>145</v>
      </c>
      <c r="C6" s="470"/>
      <c r="D6" s="307" t="s">
        <v>144</v>
      </c>
      <c r="E6" s="471" t="s">
        <v>143</v>
      </c>
      <c r="F6" s="472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/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159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160</v>
      </c>
      <c r="C8" s="122" t="s">
        <v>180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161</v>
      </c>
      <c r="C9" s="122" t="s">
        <v>135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162</v>
      </c>
      <c r="C10" s="122" t="s">
        <v>181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/>
      <c r="U10" s="444"/>
      <c r="V10" s="445"/>
    </row>
    <row r="11" spans="1:22" ht="18" customHeight="1" x14ac:dyDescent="0.25">
      <c r="A11" s="125">
        <v>5</v>
      </c>
      <c r="B11" s="138" t="s">
        <v>163</v>
      </c>
      <c r="C11" s="122" t="s">
        <v>182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164</v>
      </c>
      <c r="C12" s="122" t="s">
        <v>183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165</v>
      </c>
      <c r="C13" s="122" t="s">
        <v>140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/>
      <c r="U13" s="444"/>
      <c r="V13" s="445"/>
    </row>
    <row r="14" spans="1:22" ht="18" customHeight="1" x14ac:dyDescent="0.25">
      <c r="A14" s="147">
        <v>8</v>
      </c>
      <c r="B14" s="138" t="s">
        <v>166</v>
      </c>
      <c r="C14" s="122" t="s">
        <v>139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167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168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169</v>
      </c>
      <c r="C17" s="123" t="s">
        <v>184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170</v>
      </c>
      <c r="C18" s="122" t="s">
        <v>185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171</v>
      </c>
      <c r="C19" s="127" t="s">
        <v>186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172</v>
      </c>
      <c r="C20" s="122" t="s">
        <v>187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173</v>
      </c>
      <c r="C21" s="122" t="s">
        <v>188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174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175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176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177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178</v>
      </c>
      <c r="C26" s="325" t="s">
        <v>189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179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Sheet4</vt:lpstr>
      <vt:lpstr>Sheet5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2021-09-02T13:36:18Z</cp:lastPrinted>
  <dcterms:created xsi:type="dcterms:W3CDTF">2015-12-02T06:31:52Z</dcterms:created>
  <dcterms:modified xsi:type="dcterms:W3CDTF">2021-09-02T14:31:01Z</dcterms:modified>
</cp:coreProperties>
</file>