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2" l="1"/>
  <c r="U28" i="31" l="1"/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R24" i="32" s="1"/>
  <c r="V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O12" i="32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4" i="32" l="1"/>
  <c r="O20" i="32"/>
  <c r="N28" i="32"/>
  <c r="O24" i="32"/>
  <c r="O26" i="29"/>
  <c r="O24" i="31"/>
  <c r="N28" i="31"/>
  <c r="N28" i="29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3" i="32"/>
  <c r="V23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V28" i="31"/>
  <c r="O21" i="33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<sst xmlns="http://schemas.openxmlformats.org/spreadsheetml/2006/main" count="1498" uniqueCount="88">
  <si>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</si>
  <si>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</si>
  <si>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</si>
  <si>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</si>
  <si>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</si>
  <si>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</si>
  <si>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</si>
  <si>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</si>
  <si>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</si>
  <si>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</si>
  <si>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</si>
  <si>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</si>
  <si>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</si>
  <si>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</si>
  <si>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</si>
  <si>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</si>
  <si>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</si>
  <si>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</si>
  <si>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</si>
  <si>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</si>
  <si>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</si>
  <si>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</si>
  <si>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</si>
  <si>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</si>
  <si>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</si>
  <si>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</si>
  <si>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</si>
  <si>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</si>
  <si>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</si>
  <si>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</si>
  <si>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</si>
  <si>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</si>
  <si>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</si>
  <si>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</si>
  <si>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</si>
  <si>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</si>
  <si>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</si>
  <si>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</si>
  <si>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</si>
  <si>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</si>
  <si>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</si>
  <si>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</si>
  <si>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</si>
  <si>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</si>
  <si>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</si>
  <si>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</si>
  <si>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</si>
  <si>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</si>
  <si>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</si>
  <si>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</si>
  <si>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</si>
  <si>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</si>
  <si>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</si>
  <si>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</si>
  <si>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</si>
  <si>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</si>
  <si>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</si>
  <si>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</si>
  <si>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</si>
  <si>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</si>
  <si>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</si>
  <si>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</si>
  <si>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</si>
  <si>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</si>
  <si>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</si>
  <si>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</si>
  <si>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</si>
  <si>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</si>
  <si>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</si>
  <si>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</si>
  <si>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</si>
  <si>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</si>
  <si>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</si>
  <si>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</si>
  <si>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</si>
  <si>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</si>
  <si>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</si>
  <si>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</si>
  <si>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</si>
  <si>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</si>
  <si>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</si>
  <si>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</si>
  <si>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</si>
  <si>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</si>
  <si>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</si>
  <si>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</si>
  <si>
    <t>Date:30.08.2021</t>
  </si>
  <si>
    <t>Date:31.08.2021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</si>
</sst>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N5" sqref="N5:T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127</v>
      </c>
      <c r="L4" s="3"/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102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399</v>
      </c>
      <c r="L4" s="2">
        <f>'9'!L29</f>
        <v>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394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7" priority="63" operator="equal">
      <formula>212030016606640</formula>
    </cfRule>
  </conditionalFormatting>
  <conditionalFormatting sqref="D29 E4:E6 E28:K29">
    <cfRule type="cellIs" dxfId="1006" priority="61" operator="equal">
      <formula>$E$4</formula>
    </cfRule>
    <cfRule type="cellIs" dxfId="1005" priority="62" operator="equal">
      <formula>2120</formula>
    </cfRule>
  </conditionalFormatting>
  <conditionalFormatting sqref="D29:E29 F4:F6 F28:F29">
    <cfRule type="cellIs" dxfId="1004" priority="59" operator="equal">
      <formula>$F$4</formula>
    </cfRule>
    <cfRule type="cellIs" dxfId="1003" priority="60" operator="equal">
      <formula>300</formula>
    </cfRule>
  </conditionalFormatting>
  <conditionalFormatting sqref="G4:G6 G28:G29">
    <cfRule type="cellIs" dxfId="1002" priority="57" operator="equal">
      <formula>$G$4</formula>
    </cfRule>
    <cfRule type="cellIs" dxfId="1001" priority="58" operator="equal">
      <formula>1660</formula>
    </cfRule>
  </conditionalFormatting>
  <conditionalFormatting sqref="H4:H6 H28:H29">
    <cfRule type="cellIs" dxfId="1000" priority="55" operator="equal">
      <formula>$H$4</formula>
    </cfRule>
    <cfRule type="cellIs" dxfId="999" priority="56" operator="equal">
      <formula>6640</formula>
    </cfRule>
  </conditionalFormatting>
  <conditionalFormatting sqref="T6:T28 U28:V28">
    <cfRule type="cellIs" dxfId="998" priority="54" operator="lessThan">
      <formula>0</formula>
    </cfRule>
  </conditionalFormatting>
  <conditionalFormatting sqref="T7:T27">
    <cfRule type="cellIs" dxfId="997" priority="51" operator="lessThan">
      <formula>0</formula>
    </cfRule>
    <cfRule type="cellIs" dxfId="996" priority="52" operator="lessThan">
      <formula>0</formula>
    </cfRule>
    <cfRule type="cellIs" dxfId="995" priority="53" operator="lessThan">
      <formula>0</formula>
    </cfRule>
  </conditionalFormatting>
  <conditionalFormatting sqref="E4:E6 E28:K28">
    <cfRule type="cellIs" dxfId="994" priority="50" operator="equal">
      <formula>$E$4</formula>
    </cfRule>
  </conditionalFormatting>
  <conditionalFormatting sqref="D28:D29 D6 D4:M4">
    <cfRule type="cellIs" dxfId="993" priority="49" operator="equal">
      <formula>$D$4</formula>
    </cfRule>
  </conditionalFormatting>
  <conditionalFormatting sqref="I4:I6 I28:I29">
    <cfRule type="cellIs" dxfId="992" priority="48" operator="equal">
      <formula>$I$4</formula>
    </cfRule>
  </conditionalFormatting>
  <conditionalFormatting sqref="J4:J6 J28:J29">
    <cfRule type="cellIs" dxfId="991" priority="47" operator="equal">
      <formula>$J$4</formula>
    </cfRule>
  </conditionalFormatting>
  <conditionalFormatting sqref="K4:K6 K28:K29">
    <cfRule type="cellIs" dxfId="990" priority="46" operator="equal">
      <formula>$K$4</formula>
    </cfRule>
  </conditionalFormatting>
  <conditionalFormatting sqref="M4:M6">
    <cfRule type="cellIs" dxfId="989" priority="45" operator="equal">
      <formula>$L$4</formula>
    </cfRule>
  </conditionalFormatting>
  <conditionalFormatting sqref="T7:T28 U28:V28">
    <cfRule type="cellIs" dxfId="988" priority="42" operator="lessThan">
      <formula>0</formula>
    </cfRule>
    <cfRule type="cellIs" dxfId="987" priority="43" operator="lessThan">
      <formula>0</formula>
    </cfRule>
    <cfRule type="cellIs" dxfId="986" priority="44" operator="lessThan">
      <formula>0</formula>
    </cfRule>
  </conditionalFormatting>
  <conditionalFormatting sqref="D5:K5">
    <cfRule type="cellIs" dxfId="985" priority="41" operator="greaterThan">
      <formula>0</formula>
    </cfRule>
  </conditionalFormatting>
  <conditionalFormatting sqref="T6:T28 U28:V28">
    <cfRule type="cellIs" dxfId="984" priority="40" operator="lessThan">
      <formula>0</formula>
    </cfRule>
  </conditionalFormatting>
  <conditionalFormatting sqref="T7:T27">
    <cfRule type="cellIs" dxfId="983" priority="37" operator="lessThan">
      <formula>0</formula>
    </cfRule>
    <cfRule type="cellIs" dxfId="982" priority="38" operator="lessThan">
      <formula>0</formula>
    </cfRule>
    <cfRule type="cellIs" dxfId="981" priority="39" operator="lessThan">
      <formula>0</formula>
    </cfRule>
  </conditionalFormatting>
  <conditionalFormatting sqref="T7:T28 U28:V28">
    <cfRule type="cellIs" dxfId="980" priority="34" operator="lessThan">
      <formula>0</formula>
    </cfRule>
    <cfRule type="cellIs" dxfId="979" priority="35" operator="lessThan">
      <formula>0</formula>
    </cfRule>
    <cfRule type="cellIs" dxfId="978" priority="36" operator="lessThan">
      <formula>0</formula>
    </cfRule>
  </conditionalFormatting>
  <conditionalFormatting sqref="D5:K5">
    <cfRule type="cellIs" dxfId="977" priority="33" operator="greaterThan">
      <formula>0</formula>
    </cfRule>
  </conditionalFormatting>
  <conditionalFormatting sqref="L4 L6 L28:L29">
    <cfRule type="cellIs" dxfId="976" priority="32" operator="equal">
      <formula>$L$4</formula>
    </cfRule>
  </conditionalFormatting>
  <conditionalFormatting sqref="D7:S7">
    <cfRule type="cellIs" dxfId="975" priority="31" operator="greaterThan">
      <formula>0</formula>
    </cfRule>
  </conditionalFormatting>
  <conditionalFormatting sqref="D9:S9">
    <cfRule type="cellIs" dxfId="974" priority="30" operator="greaterThan">
      <formula>0</formula>
    </cfRule>
  </conditionalFormatting>
  <conditionalFormatting sqref="D11:S11">
    <cfRule type="cellIs" dxfId="973" priority="29" operator="greaterThan">
      <formula>0</formula>
    </cfRule>
  </conditionalFormatting>
  <conditionalFormatting sqref="D13:S13">
    <cfRule type="cellIs" dxfId="972" priority="28" operator="greaterThan">
      <formula>0</formula>
    </cfRule>
  </conditionalFormatting>
  <conditionalFormatting sqref="D15:S15">
    <cfRule type="cellIs" dxfId="971" priority="27" operator="greaterThan">
      <formula>0</formula>
    </cfRule>
  </conditionalFormatting>
  <conditionalFormatting sqref="D17:S17">
    <cfRule type="cellIs" dxfId="970" priority="26" operator="greaterThan">
      <formula>0</formula>
    </cfRule>
  </conditionalFormatting>
  <conditionalFormatting sqref="D19:S19">
    <cfRule type="cellIs" dxfId="969" priority="25" operator="greaterThan">
      <formula>0</formula>
    </cfRule>
  </conditionalFormatting>
  <conditionalFormatting sqref="D21:S21">
    <cfRule type="cellIs" dxfId="968" priority="24" operator="greaterThan">
      <formula>0</formula>
    </cfRule>
  </conditionalFormatting>
  <conditionalFormatting sqref="D23:S23">
    <cfRule type="cellIs" dxfId="967" priority="23" operator="greaterThan">
      <formula>0</formula>
    </cfRule>
  </conditionalFormatting>
  <conditionalFormatting sqref="D25:S25">
    <cfRule type="cellIs" dxfId="966" priority="22" operator="greaterThan">
      <formula>0</formula>
    </cfRule>
  </conditionalFormatting>
  <conditionalFormatting sqref="D27:S27">
    <cfRule type="cellIs" dxfId="965" priority="21" operator="greaterThan">
      <formula>0</formula>
    </cfRule>
  </conditionalFormatting>
  <conditionalFormatting sqref="U6">
    <cfRule type="cellIs" dxfId="964" priority="20" operator="lessThan">
      <formula>0</formula>
    </cfRule>
  </conditionalFormatting>
  <conditionalFormatting sqref="U6">
    <cfRule type="cellIs" dxfId="963" priority="19" operator="lessThan">
      <formula>0</formula>
    </cfRule>
  </conditionalFormatting>
  <conditionalFormatting sqref="V6">
    <cfRule type="cellIs" dxfId="962" priority="18" operator="lessThan">
      <formula>0</formula>
    </cfRule>
  </conditionalFormatting>
  <conditionalFormatting sqref="V6">
    <cfRule type="cellIs" dxfId="96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394</v>
      </c>
      <c r="L4" s="2">
        <f>'10'!L29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364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:G6 G28:G29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364</v>
      </c>
      <c r="L4" s="2">
        <f>'11'!L29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68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103" t="s">
        <v>38</v>
      </c>
      <c r="B28" s="104"/>
      <c r="C28" s="10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106" t="s">
        <v>39</v>
      </c>
      <c r="B29" s="107"/>
      <c r="C29" s="10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7" priority="43" operator="equal">
      <formula>212030016606640</formula>
    </cfRule>
  </conditionalFormatting>
  <conditionalFormatting sqref="D29 E4:E6 E28:K29">
    <cfRule type="cellIs" dxfId="916" priority="41" operator="equal">
      <formula>$E$4</formula>
    </cfRule>
    <cfRule type="cellIs" dxfId="915" priority="42" operator="equal">
      <formula>2120</formula>
    </cfRule>
  </conditionalFormatting>
  <conditionalFormatting sqref="D29:E29 F4:F6 F28:F29">
    <cfRule type="cellIs" dxfId="914" priority="39" operator="equal">
      <formula>$F$4</formula>
    </cfRule>
    <cfRule type="cellIs" dxfId="913" priority="40" operator="equal">
      <formula>300</formula>
    </cfRule>
  </conditionalFormatting>
  <conditionalFormatting sqref="G4:G6 G28:G29">
    <cfRule type="cellIs" dxfId="912" priority="37" operator="equal">
      <formula>$G$4</formula>
    </cfRule>
    <cfRule type="cellIs" dxfId="911" priority="38" operator="equal">
      <formula>1660</formula>
    </cfRule>
  </conditionalFormatting>
  <conditionalFormatting sqref="H4:H6 H28:H29">
    <cfRule type="cellIs" dxfId="910" priority="35" operator="equal">
      <formula>$H$4</formula>
    </cfRule>
    <cfRule type="cellIs" dxfId="909" priority="36" operator="equal">
      <formula>6640</formula>
    </cfRule>
  </conditionalFormatting>
  <conditionalFormatting sqref="T6:T28">
    <cfRule type="cellIs" dxfId="908" priority="34" operator="lessThan">
      <formula>0</formula>
    </cfRule>
  </conditionalFormatting>
  <conditionalFormatting sqref="T7:T27">
    <cfRule type="cellIs" dxfId="907" priority="31" operator="lessThan">
      <formula>0</formula>
    </cfRule>
    <cfRule type="cellIs" dxfId="906" priority="32" operator="lessThan">
      <formula>0</formula>
    </cfRule>
    <cfRule type="cellIs" dxfId="905" priority="33" operator="lessThan">
      <formula>0</formula>
    </cfRule>
  </conditionalFormatting>
  <conditionalFormatting sqref="E4:E6 E28:K28">
    <cfRule type="cellIs" dxfId="904" priority="30" operator="equal">
      <formula>$E$4</formula>
    </cfRule>
  </conditionalFormatting>
  <conditionalFormatting sqref="D28:D29 D6 D4:M4">
    <cfRule type="cellIs" dxfId="903" priority="29" operator="equal">
      <formula>$D$4</formula>
    </cfRule>
  </conditionalFormatting>
  <conditionalFormatting sqref="I4:I6 I28:I29">
    <cfRule type="cellIs" dxfId="902" priority="28" operator="equal">
      <formula>$I$4</formula>
    </cfRule>
  </conditionalFormatting>
  <conditionalFormatting sqref="J4:J6 J28:J29">
    <cfRule type="cellIs" dxfId="901" priority="27" operator="equal">
      <formula>$J$4</formula>
    </cfRule>
  </conditionalFormatting>
  <conditionalFormatting sqref="K4:K6 K28:K29">
    <cfRule type="cellIs" dxfId="900" priority="26" operator="equal">
      <formula>$K$4</formula>
    </cfRule>
  </conditionalFormatting>
  <conditionalFormatting sqref="M4:M6">
    <cfRule type="cellIs" dxfId="899" priority="25" operator="equal">
      <formula>$L$4</formula>
    </cfRule>
  </conditionalFormatting>
  <conditionalFormatting sqref="T7:T28">
    <cfRule type="cellIs" dxfId="898" priority="22" operator="lessThan">
      <formula>0</formula>
    </cfRule>
    <cfRule type="cellIs" dxfId="897" priority="23" operator="lessThan">
      <formula>0</formula>
    </cfRule>
    <cfRule type="cellIs" dxfId="896" priority="24" operator="lessThan">
      <formula>0</formula>
    </cfRule>
  </conditionalFormatting>
  <conditionalFormatting sqref="D5:K5">
    <cfRule type="cellIs" dxfId="895" priority="21" operator="greaterThan">
      <formula>0</formula>
    </cfRule>
  </conditionalFormatting>
  <conditionalFormatting sqref="T6:T28">
    <cfRule type="cellIs" dxfId="894" priority="20" operator="lessThan">
      <formula>0</formula>
    </cfRule>
  </conditionalFormatting>
  <conditionalFormatting sqref="T7:T27">
    <cfRule type="cellIs" dxfId="893" priority="17" operator="lessThan">
      <formula>0</formula>
    </cfRule>
    <cfRule type="cellIs" dxfId="892" priority="18" operator="lessThan">
      <formula>0</formula>
    </cfRule>
    <cfRule type="cellIs" dxfId="891" priority="19" operator="lessThan">
      <formula>0</formula>
    </cfRule>
  </conditionalFormatting>
  <conditionalFormatting sqref="T7:T28">
    <cfRule type="cellIs" dxfId="890" priority="14" operator="lessThan">
      <formula>0</formula>
    </cfRule>
    <cfRule type="cellIs" dxfId="889" priority="15" operator="lessThan">
      <formula>0</formula>
    </cfRule>
    <cfRule type="cellIs" dxfId="888" priority="16" operator="lessThan">
      <formula>0</formula>
    </cfRule>
  </conditionalFormatting>
  <conditionalFormatting sqref="D5:K5">
    <cfRule type="cellIs" dxfId="887" priority="13" operator="greaterThan">
      <formula>0</formula>
    </cfRule>
  </conditionalFormatting>
  <conditionalFormatting sqref="L4 L6 L28:L29">
    <cfRule type="cellIs" dxfId="886" priority="12" operator="equal">
      <formula>$L$4</formula>
    </cfRule>
  </conditionalFormatting>
  <conditionalFormatting sqref="D7:S7">
    <cfRule type="cellIs" dxfId="885" priority="11" operator="greaterThan">
      <formula>0</formula>
    </cfRule>
  </conditionalFormatting>
  <conditionalFormatting sqref="D9:S9">
    <cfRule type="cellIs" dxfId="884" priority="10" operator="greaterThan">
      <formula>0</formula>
    </cfRule>
  </conditionalFormatting>
  <conditionalFormatting sqref="D11:S11">
    <cfRule type="cellIs" dxfId="883" priority="9" operator="greaterThan">
      <formula>0</formula>
    </cfRule>
  </conditionalFormatting>
  <conditionalFormatting sqref="D13:S13">
    <cfRule type="cellIs" dxfId="882" priority="8" operator="greaterThan">
      <formula>0</formula>
    </cfRule>
  </conditionalFormatting>
  <conditionalFormatting sqref="D15:S15">
    <cfRule type="cellIs" dxfId="881" priority="7" operator="greaterThan">
      <formula>0</formula>
    </cfRule>
  </conditionalFormatting>
  <conditionalFormatting sqref="D17:S17">
    <cfRule type="cellIs" dxfId="880" priority="6" operator="greaterThan">
      <formula>0</formula>
    </cfRule>
  </conditionalFormatting>
  <conditionalFormatting sqref="D19:S19">
    <cfRule type="cellIs" dxfId="879" priority="5" operator="greaterThan">
      <formula>0</formula>
    </cfRule>
  </conditionalFormatting>
  <conditionalFormatting sqref="D21:S21">
    <cfRule type="cellIs" dxfId="878" priority="4" operator="greaterThan">
      <formula>0</formula>
    </cfRule>
  </conditionalFormatting>
  <conditionalFormatting sqref="D23:S23">
    <cfRule type="cellIs" dxfId="877" priority="3" operator="greaterThan">
      <formula>0</formula>
    </cfRule>
  </conditionalFormatting>
  <conditionalFormatting sqref="D25:S25">
    <cfRule type="cellIs" dxfId="876" priority="2" operator="greaterThan">
      <formula>0</formula>
    </cfRule>
  </conditionalFormatting>
  <conditionalFormatting sqref="D27:S27">
    <cfRule type="cellIs" dxfId="87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345</v>
      </c>
      <c r="L4" s="2">
        <f>'12'!L29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4" priority="43" operator="equal">
      <formula>212030016606640</formula>
    </cfRule>
  </conditionalFormatting>
  <conditionalFormatting sqref="D29 E4:E6 E28:K29">
    <cfRule type="cellIs" dxfId="873" priority="41" operator="equal">
      <formula>$E$4</formula>
    </cfRule>
    <cfRule type="cellIs" dxfId="872" priority="42" operator="equal">
      <formula>2120</formula>
    </cfRule>
  </conditionalFormatting>
  <conditionalFormatting sqref="D29:E29 F4:F6 F28:F29">
    <cfRule type="cellIs" dxfId="871" priority="39" operator="equal">
      <formula>$F$4</formula>
    </cfRule>
    <cfRule type="cellIs" dxfId="870" priority="40" operator="equal">
      <formula>300</formula>
    </cfRule>
  </conditionalFormatting>
  <conditionalFormatting sqref="G4:G6 G28:G29">
    <cfRule type="cellIs" dxfId="869" priority="37" operator="equal">
      <formula>$G$4</formula>
    </cfRule>
    <cfRule type="cellIs" dxfId="868" priority="38" operator="equal">
      <formula>1660</formula>
    </cfRule>
  </conditionalFormatting>
  <conditionalFormatting sqref="H4:H6 H28:H29">
    <cfRule type="cellIs" dxfId="867" priority="35" operator="equal">
      <formula>$H$4</formula>
    </cfRule>
    <cfRule type="cellIs" dxfId="866" priority="36" operator="equal">
      <formula>6640</formula>
    </cfRule>
  </conditionalFormatting>
  <conditionalFormatting sqref="T6:T28">
    <cfRule type="cellIs" dxfId="865" priority="34" operator="lessThan">
      <formula>0</formula>
    </cfRule>
  </conditionalFormatting>
  <conditionalFormatting sqref="T7:T27">
    <cfRule type="cellIs" dxfId="864" priority="31" operator="lessThan">
      <formula>0</formula>
    </cfRule>
    <cfRule type="cellIs" dxfId="863" priority="32" operator="lessThan">
      <formula>0</formula>
    </cfRule>
    <cfRule type="cellIs" dxfId="862" priority="33" operator="lessThan">
      <formula>0</formula>
    </cfRule>
  </conditionalFormatting>
  <conditionalFormatting sqref="E4:E6 E28:K28">
    <cfRule type="cellIs" dxfId="861" priority="30" operator="equal">
      <formula>$E$4</formula>
    </cfRule>
  </conditionalFormatting>
  <conditionalFormatting sqref="D28:D29 D6 D4:M4">
    <cfRule type="cellIs" dxfId="860" priority="29" operator="equal">
      <formula>$D$4</formula>
    </cfRule>
  </conditionalFormatting>
  <conditionalFormatting sqref="I4:I6 I28:I29">
    <cfRule type="cellIs" dxfId="859" priority="28" operator="equal">
      <formula>$I$4</formula>
    </cfRule>
  </conditionalFormatting>
  <conditionalFormatting sqref="J4:J6 J28:J29">
    <cfRule type="cellIs" dxfId="858" priority="27" operator="equal">
      <formula>$J$4</formula>
    </cfRule>
  </conditionalFormatting>
  <conditionalFormatting sqref="K4:K6 K28:K29">
    <cfRule type="cellIs" dxfId="857" priority="26" operator="equal">
      <formula>$K$4</formula>
    </cfRule>
  </conditionalFormatting>
  <conditionalFormatting sqref="M4:M6">
    <cfRule type="cellIs" dxfId="856" priority="25" operator="equal">
      <formula>$L$4</formula>
    </cfRule>
  </conditionalFormatting>
  <conditionalFormatting sqref="T7:T28">
    <cfRule type="cellIs" dxfId="855" priority="22" operator="lessThan">
      <formula>0</formula>
    </cfRule>
    <cfRule type="cellIs" dxfId="854" priority="23" operator="lessThan">
      <formula>0</formula>
    </cfRule>
    <cfRule type="cellIs" dxfId="853" priority="24" operator="lessThan">
      <formula>0</formula>
    </cfRule>
  </conditionalFormatting>
  <conditionalFormatting sqref="D5:K5">
    <cfRule type="cellIs" dxfId="852" priority="21" operator="greaterThan">
      <formula>0</formula>
    </cfRule>
  </conditionalFormatting>
  <conditionalFormatting sqref="T6:T28">
    <cfRule type="cellIs" dxfId="851" priority="20" operator="lessThan">
      <formula>0</formula>
    </cfRule>
  </conditionalFormatting>
  <conditionalFormatting sqref="T7:T27">
    <cfRule type="cellIs" dxfId="850" priority="17" operator="lessThan">
      <formula>0</formula>
    </cfRule>
    <cfRule type="cellIs" dxfId="849" priority="18" operator="lessThan">
      <formula>0</formula>
    </cfRule>
    <cfRule type="cellIs" dxfId="848" priority="19" operator="lessThan">
      <formula>0</formula>
    </cfRule>
  </conditionalFormatting>
  <conditionalFormatting sqref="T7:T28">
    <cfRule type="cellIs" dxfId="847" priority="14" operator="lessThan">
      <formula>0</formula>
    </cfRule>
    <cfRule type="cellIs" dxfId="846" priority="15" operator="lessThan">
      <formula>0</formula>
    </cfRule>
    <cfRule type="cellIs" dxfId="845" priority="16" operator="lessThan">
      <formula>0</formula>
    </cfRule>
  </conditionalFormatting>
  <conditionalFormatting sqref="D5:K5">
    <cfRule type="cellIs" dxfId="844" priority="13" operator="greaterThan">
      <formula>0</formula>
    </cfRule>
  </conditionalFormatting>
  <conditionalFormatting sqref="L4 L6 L28:L29">
    <cfRule type="cellIs" dxfId="843" priority="12" operator="equal">
      <formula>$L$4</formula>
    </cfRule>
  </conditionalFormatting>
  <conditionalFormatting sqref="D7:S7">
    <cfRule type="cellIs" dxfId="842" priority="11" operator="greaterThan">
      <formula>0</formula>
    </cfRule>
  </conditionalFormatting>
  <conditionalFormatting sqref="D9:S9">
    <cfRule type="cellIs" dxfId="841" priority="10" operator="greaterThan">
      <formula>0</formula>
    </cfRule>
  </conditionalFormatting>
  <conditionalFormatting sqref="D11:S11">
    <cfRule type="cellIs" dxfId="840" priority="9" operator="greaterThan">
      <formula>0</formula>
    </cfRule>
  </conditionalFormatting>
  <conditionalFormatting sqref="D13:S13">
    <cfRule type="cellIs" dxfId="839" priority="8" operator="greaterThan">
      <formula>0</formula>
    </cfRule>
  </conditionalFormatting>
  <conditionalFormatting sqref="D15:S15">
    <cfRule type="cellIs" dxfId="838" priority="7" operator="greaterThan">
      <formula>0</formula>
    </cfRule>
  </conditionalFormatting>
  <conditionalFormatting sqref="D17:S17">
    <cfRule type="cellIs" dxfId="837" priority="6" operator="greaterThan">
      <formula>0</formula>
    </cfRule>
  </conditionalFormatting>
  <conditionalFormatting sqref="D19:S19">
    <cfRule type="cellIs" dxfId="836" priority="5" operator="greaterThan">
      <formula>0</formula>
    </cfRule>
  </conditionalFormatting>
  <conditionalFormatting sqref="D21:S21">
    <cfRule type="cellIs" dxfId="835" priority="4" operator="greaterThan">
      <formula>0</formula>
    </cfRule>
  </conditionalFormatting>
  <conditionalFormatting sqref="D23:S23">
    <cfRule type="cellIs" dxfId="834" priority="3" operator="greaterThan">
      <formula>0</formula>
    </cfRule>
  </conditionalFormatting>
  <conditionalFormatting sqref="D25:S25">
    <cfRule type="cellIs" dxfId="833" priority="2" operator="greaterThan">
      <formula>0</formula>
    </cfRule>
  </conditionalFormatting>
  <conditionalFormatting sqref="D27:S27">
    <cfRule type="cellIs" dxfId="83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345</v>
      </c>
      <c r="L4" s="2">
        <f>'13'!L29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322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1" priority="43" operator="equal">
      <formula>212030016606640</formula>
    </cfRule>
  </conditionalFormatting>
  <conditionalFormatting sqref="D29 E4:E6 E28:K29">
    <cfRule type="cellIs" dxfId="830" priority="41" operator="equal">
      <formula>$E$4</formula>
    </cfRule>
    <cfRule type="cellIs" dxfId="829" priority="42" operator="equal">
      <formula>2120</formula>
    </cfRule>
  </conditionalFormatting>
  <conditionalFormatting sqref="D29:E29 F4:F6 F28:F29">
    <cfRule type="cellIs" dxfId="828" priority="39" operator="equal">
      <formula>$F$4</formula>
    </cfRule>
    <cfRule type="cellIs" dxfId="827" priority="40" operator="equal">
      <formula>300</formula>
    </cfRule>
  </conditionalFormatting>
  <conditionalFormatting sqref="G4:G6 G28:G29">
    <cfRule type="cellIs" dxfId="826" priority="37" operator="equal">
      <formula>$G$4</formula>
    </cfRule>
    <cfRule type="cellIs" dxfId="825" priority="38" operator="equal">
      <formula>1660</formula>
    </cfRule>
  </conditionalFormatting>
  <conditionalFormatting sqref="H4:H6 H28:H29">
    <cfRule type="cellIs" dxfId="824" priority="35" operator="equal">
      <formula>$H$4</formula>
    </cfRule>
    <cfRule type="cellIs" dxfId="823" priority="36" operator="equal">
      <formula>6640</formula>
    </cfRule>
  </conditionalFormatting>
  <conditionalFormatting sqref="T6:T28">
    <cfRule type="cellIs" dxfId="822" priority="34" operator="lessThan">
      <formula>0</formula>
    </cfRule>
  </conditionalFormatting>
  <conditionalFormatting sqref="T7:T27">
    <cfRule type="cellIs" dxfId="821" priority="31" operator="lessThan">
      <formula>0</formula>
    </cfRule>
    <cfRule type="cellIs" dxfId="820" priority="32" operator="lessThan">
      <formula>0</formula>
    </cfRule>
    <cfRule type="cellIs" dxfId="819" priority="33" operator="lessThan">
      <formula>0</formula>
    </cfRule>
  </conditionalFormatting>
  <conditionalFormatting sqref="E4:E6 E28:K28">
    <cfRule type="cellIs" dxfId="818" priority="30" operator="equal">
      <formula>$E$4</formula>
    </cfRule>
  </conditionalFormatting>
  <conditionalFormatting sqref="D28:D29 D6 D4:M4">
    <cfRule type="cellIs" dxfId="817" priority="29" operator="equal">
      <formula>$D$4</formula>
    </cfRule>
  </conditionalFormatting>
  <conditionalFormatting sqref="I4:I6 I28:I29">
    <cfRule type="cellIs" dxfId="816" priority="28" operator="equal">
      <formula>$I$4</formula>
    </cfRule>
  </conditionalFormatting>
  <conditionalFormatting sqref="J4:J6 J28:J29">
    <cfRule type="cellIs" dxfId="815" priority="27" operator="equal">
      <formula>$J$4</formula>
    </cfRule>
  </conditionalFormatting>
  <conditionalFormatting sqref="K4:K6 K28:K29">
    <cfRule type="cellIs" dxfId="814" priority="26" operator="equal">
      <formula>$K$4</formula>
    </cfRule>
  </conditionalFormatting>
  <conditionalFormatting sqref="M4:M6">
    <cfRule type="cellIs" dxfId="813" priority="25" operator="equal">
      <formula>$L$4</formula>
    </cfRule>
  </conditionalFormatting>
  <conditionalFormatting sqref="T7:T28">
    <cfRule type="cellIs" dxfId="812" priority="22" operator="lessThan">
      <formula>0</formula>
    </cfRule>
    <cfRule type="cellIs" dxfId="811" priority="23" operator="lessThan">
      <formula>0</formula>
    </cfRule>
    <cfRule type="cellIs" dxfId="810" priority="24" operator="lessThan">
      <formula>0</formula>
    </cfRule>
  </conditionalFormatting>
  <conditionalFormatting sqref="D5:K5">
    <cfRule type="cellIs" dxfId="809" priority="21" operator="greaterThan">
      <formula>0</formula>
    </cfRule>
  </conditionalFormatting>
  <conditionalFormatting sqref="T6:T28">
    <cfRule type="cellIs" dxfId="808" priority="20" operator="lessThan">
      <formula>0</formula>
    </cfRule>
  </conditionalFormatting>
  <conditionalFormatting sqref="T7:T27">
    <cfRule type="cellIs" dxfId="807" priority="17" operator="lessThan">
      <formula>0</formula>
    </cfRule>
    <cfRule type="cellIs" dxfId="806" priority="18" operator="lessThan">
      <formula>0</formula>
    </cfRule>
    <cfRule type="cellIs" dxfId="805" priority="19" operator="lessThan">
      <formula>0</formula>
    </cfRule>
  </conditionalFormatting>
  <conditionalFormatting sqref="T7:T28">
    <cfRule type="cellIs" dxfId="804" priority="14" operator="lessThan">
      <formula>0</formula>
    </cfRule>
    <cfRule type="cellIs" dxfId="803" priority="15" operator="lessThan">
      <formula>0</formula>
    </cfRule>
    <cfRule type="cellIs" dxfId="802" priority="16" operator="lessThan">
      <formula>0</formula>
    </cfRule>
  </conditionalFormatting>
  <conditionalFormatting sqref="D5:K5">
    <cfRule type="cellIs" dxfId="801" priority="13" operator="greaterThan">
      <formula>0</formula>
    </cfRule>
  </conditionalFormatting>
  <conditionalFormatting sqref="L4 L6 L28:L29">
    <cfRule type="cellIs" dxfId="800" priority="12" operator="equal">
      <formula>$L$4</formula>
    </cfRule>
  </conditionalFormatting>
  <conditionalFormatting sqref="D7:S7">
    <cfRule type="cellIs" dxfId="799" priority="11" operator="greaterThan">
      <formula>0</formula>
    </cfRule>
  </conditionalFormatting>
  <conditionalFormatting sqref="D9:S9">
    <cfRule type="cellIs" dxfId="798" priority="10" operator="greaterThan">
      <formula>0</formula>
    </cfRule>
  </conditionalFormatting>
  <conditionalFormatting sqref="D11:S11">
    <cfRule type="cellIs" dxfId="797" priority="9" operator="greaterThan">
      <formula>0</formula>
    </cfRule>
  </conditionalFormatting>
  <conditionalFormatting sqref="D13:S13">
    <cfRule type="cellIs" dxfId="796" priority="8" operator="greaterThan">
      <formula>0</formula>
    </cfRule>
  </conditionalFormatting>
  <conditionalFormatting sqref="D15:S15">
    <cfRule type="cellIs" dxfId="795" priority="7" operator="greaterThan">
      <formula>0</formula>
    </cfRule>
  </conditionalFormatting>
  <conditionalFormatting sqref="D17:S17">
    <cfRule type="cellIs" dxfId="794" priority="6" operator="greaterThan">
      <formula>0</formula>
    </cfRule>
  </conditionalFormatting>
  <conditionalFormatting sqref="D19:S19">
    <cfRule type="cellIs" dxfId="793" priority="5" operator="greaterThan">
      <formula>0</formula>
    </cfRule>
  </conditionalFormatting>
  <conditionalFormatting sqref="D21:S21">
    <cfRule type="cellIs" dxfId="792" priority="4" operator="greaterThan">
      <formula>0</formula>
    </cfRule>
  </conditionalFormatting>
  <conditionalFormatting sqref="D23:S23">
    <cfRule type="cellIs" dxfId="791" priority="3" operator="greaterThan">
      <formula>0</formula>
    </cfRule>
  </conditionalFormatting>
  <conditionalFormatting sqref="D25:S25">
    <cfRule type="cellIs" dxfId="790" priority="2" operator="greaterThan">
      <formula>0</formula>
    </cfRule>
  </conditionalFormatting>
  <conditionalFormatting sqref="D27:S27">
    <cfRule type="cellIs" dxfId="78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322</v>
      </c>
      <c r="L4" s="2">
        <f>'14'!L29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314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8" priority="43" operator="equal">
      <formula>212030016606640</formula>
    </cfRule>
  </conditionalFormatting>
  <conditionalFormatting sqref="D29 E4:E6 E28:K29">
    <cfRule type="cellIs" dxfId="787" priority="41" operator="equal">
      <formula>$E$4</formula>
    </cfRule>
    <cfRule type="cellIs" dxfId="786" priority="42" operator="equal">
      <formula>2120</formula>
    </cfRule>
  </conditionalFormatting>
  <conditionalFormatting sqref="D29:E29 F4:F6 F28:F29">
    <cfRule type="cellIs" dxfId="785" priority="39" operator="equal">
      <formula>$F$4</formula>
    </cfRule>
    <cfRule type="cellIs" dxfId="784" priority="40" operator="equal">
      <formula>300</formula>
    </cfRule>
  </conditionalFormatting>
  <conditionalFormatting sqref="G4:G6 G28:G29">
    <cfRule type="cellIs" dxfId="783" priority="37" operator="equal">
      <formula>$G$4</formula>
    </cfRule>
    <cfRule type="cellIs" dxfId="782" priority="38" operator="equal">
      <formula>1660</formula>
    </cfRule>
  </conditionalFormatting>
  <conditionalFormatting sqref="H4:H6 H28:H29">
    <cfRule type="cellIs" dxfId="781" priority="35" operator="equal">
      <formula>$H$4</formula>
    </cfRule>
    <cfRule type="cellIs" dxfId="780" priority="36" operator="equal">
      <formula>6640</formula>
    </cfRule>
  </conditionalFormatting>
  <conditionalFormatting sqref="T6:T28">
    <cfRule type="cellIs" dxfId="779" priority="34" operator="lessThan">
      <formula>0</formula>
    </cfRule>
  </conditionalFormatting>
  <conditionalFormatting sqref="T7:T27">
    <cfRule type="cellIs" dxfId="778" priority="31" operator="lessThan">
      <formula>0</formula>
    </cfRule>
    <cfRule type="cellIs" dxfId="777" priority="32" operator="lessThan">
      <formula>0</formula>
    </cfRule>
    <cfRule type="cellIs" dxfId="776" priority="33" operator="lessThan">
      <formula>0</formula>
    </cfRule>
  </conditionalFormatting>
  <conditionalFormatting sqref="E4:E6 E28:K28">
    <cfRule type="cellIs" dxfId="775" priority="30" operator="equal">
      <formula>$E$4</formula>
    </cfRule>
  </conditionalFormatting>
  <conditionalFormatting sqref="D28:D29 D6 D4:M4">
    <cfRule type="cellIs" dxfId="774" priority="29" operator="equal">
      <formula>$D$4</formula>
    </cfRule>
  </conditionalFormatting>
  <conditionalFormatting sqref="I4:I6 I28:I29">
    <cfRule type="cellIs" dxfId="773" priority="28" operator="equal">
      <formula>$I$4</formula>
    </cfRule>
  </conditionalFormatting>
  <conditionalFormatting sqref="J4:J6 J28:J29">
    <cfRule type="cellIs" dxfId="772" priority="27" operator="equal">
      <formula>$J$4</formula>
    </cfRule>
  </conditionalFormatting>
  <conditionalFormatting sqref="K4:K6 K28:K29">
    <cfRule type="cellIs" dxfId="771" priority="26" operator="equal">
      <formula>$K$4</formula>
    </cfRule>
  </conditionalFormatting>
  <conditionalFormatting sqref="M4:M6">
    <cfRule type="cellIs" dxfId="770" priority="25" operator="equal">
      <formula>$L$4</formula>
    </cfRule>
  </conditionalFormatting>
  <conditionalFormatting sqref="T7:T28">
    <cfRule type="cellIs" dxfId="769" priority="22" operator="lessThan">
      <formula>0</formula>
    </cfRule>
    <cfRule type="cellIs" dxfId="768" priority="23" operator="lessThan">
      <formula>0</formula>
    </cfRule>
    <cfRule type="cellIs" dxfId="767" priority="24" operator="lessThan">
      <formula>0</formula>
    </cfRule>
  </conditionalFormatting>
  <conditionalFormatting sqref="D5:K5">
    <cfRule type="cellIs" dxfId="766" priority="21" operator="greaterThan">
      <formula>0</formula>
    </cfRule>
  </conditionalFormatting>
  <conditionalFormatting sqref="T6:T28">
    <cfRule type="cellIs" dxfId="765" priority="20" operator="lessThan">
      <formula>0</formula>
    </cfRule>
  </conditionalFormatting>
  <conditionalFormatting sqref="T7:T27">
    <cfRule type="cellIs" dxfId="764" priority="17" operator="lessThan">
      <formula>0</formula>
    </cfRule>
    <cfRule type="cellIs" dxfId="763" priority="18" operator="lessThan">
      <formula>0</formula>
    </cfRule>
    <cfRule type="cellIs" dxfId="762" priority="19" operator="lessThan">
      <formula>0</formula>
    </cfRule>
  </conditionalFormatting>
  <conditionalFormatting sqref="T7:T28">
    <cfRule type="cellIs" dxfId="761" priority="14" operator="lessThan">
      <formula>0</formula>
    </cfRule>
    <cfRule type="cellIs" dxfId="760" priority="15" operator="lessThan">
      <formula>0</formula>
    </cfRule>
    <cfRule type="cellIs" dxfId="759" priority="16" operator="lessThan">
      <formula>0</formula>
    </cfRule>
  </conditionalFormatting>
  <conditionalFormatting sqref="D5:K5">
    <cfRule type="cellIs" dxfId="758" priority="13" operator="greaterThan">
      <formula>0</formula>
    </cfRule>
  </conditionalFormatting>
  <conditionalFormatting sqref="L4 L6 L28:L29">
    <cfRule type="cellIs" dxfId="757" priority="12" operator="equal">
      <formula>$L$4</formula>
    </cfRule>
  </conditionalFormatting>
  <conditionalFormatting sqref="D7:S7">
    <cfRule type="cellIs" dxfId="756" priority="11" operator="greaterThan">
      <formula>0</formula>
    </cfRule>
  </conditionalFormatting>
  <conditionalFormatting sqref="D9:S9">
    <cfRule type="cellIs" dxfId="755" priority="10" operator="greaterThan">
      <formula>0</formula>
    </cfRule>
  </conditionalFormatting>
  <conditionalFormatting sqref="D11:S11">
    <cfRule type="cellIs" dxfId="754" priority="9" operator="greaterThan">
      <formula>0</formula>
    </cfRule>
  </conditionalFormatting>
  <conditionalFormatting sqref="D13:S13">
    <cfRule type="cellIs" dxfId="753" priority="8" operator="greaterThan">
      <formula>0</formula>
    </cfRule>
  </conditionalFormatting>
  <conditionalFormatting sqref="D15:S15">
    <cfRule type="cellIs" dxfId="752" priority="7" operator="greaterThan">
      <formula>0</formula>
    </cfRule>
  </conditionalFormatting>
  <conditionalFormatting sqref="D17:S17">
    <cfRule type="cellIs" dxfId="751" priority="6" operator="greaterThan">
      <formula>0</formula>
    </cfRule>
  </conditionalFormatting>
  <conditionalFormatting sqref="D19:S19">
    <cfRule type="cellIs" dxfId="750" priority="5" operator="greaterThan">
      <formula>0</formula>
    </cfRule>
  </conditionalFormatting>
  <conditionalFormatting sqref="D21:S21">
    <cfRule type="cellIs" dxfId="749" priority="4" operator="greaterThan">
      <formula>0</formula>
    </cfRule>
  </conditionalFormatting>
  <conditionalFormatting sqref="D23:S23">
    <cfRule type="cellIs" dxfId="748" priority="3" operator="greaterThan">
      <formula>0</formula>
    </cfRule>
  </conditionalFormatting>
  <conditionalFormatting sqref="D25:S25">
    <cfRule type="cellIs" dxfId="747" priority="2" operator="greaterThan">
      <formula>0</formula>
    </cfRule>
  </conditionalFormatting>
  <conditionalFormatting sqref="D27:S27">
    <cfRule type="cellIs" dxfId="74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314</v>
      </c>
      <c r="L4" s="2">
        <f>'15'!L29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304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304</v>
      </c>
      <c r="L4" s="2">
        <f>'16'!L29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299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2" priority="43" operator="equal">
      <formula>212030016606640</formula>
    </cfRule>
  </conditionalFormatting>
  <conditionalFormatting sqref="D29 E4:E6 E28:K29">
    <cfRule type="cellIs" dxfId="701" priority="41" operator="equal">
      <formula>$E$4</formula>
    </cfRule>
    <cfRule type="cellIs" dxfId="700" priority="42" operator="equal">
      <formula>2120</formula>
    </cfRule>
  </conditionalFormatting>
  <conditionalFormatting sqref="D29:E29 F4:F6 F28:F29">
    <cfRule type="cellIs" dxfId="699" priority="39" operator="equal">
      <formula>$F$4</formula>
    </cfRule>
    <cfRule type="cellIs" dxfId="698" priority="40" operator="equal">
      <formula>300</formula>
    </cfRule>
  </conditionalFormatting>
  <conditionalFormatting sqref="G4:G6 G28:G29">
    <cfRule type="cellIs" dxfId="697" priority="37" operator="equal">
      <formula>$G$4</formula>
    </cfRule>
    <cfRule type="cellIs" dxfId="696" priority="38" operator="equal">
      <formula>1660</formula>
    </cfRule>
  </conditionalFormatting>
  <conditionalFormatting sqref="H4:H6 H28:H29">
    <cfRule type="cellIs" dxfId="695" priority="35" operator="equal">
      <formula>$H$4</formula>
    </cfRule>
    <cfRule type="cellIs" dxfId="694" priority="36" operator="equal">
      <formula>6640</formula>
    </cfRule>
  </conditionalFormatting>
  <conditionalFormatting sqref="T6:T28">
    <cfRule type="cellIs" dxfId="693" priority="34" operator="lessThan">
      <formula>0</formula>
    </cfRule>
  </conditionalFormatting>
  <conditionalFormatting sqref="T7:T27">
    <cfRule type="cellIs" dxfId="692" priority="31" operator="lessThan">
      <formula>0</formula>
    </cfRule>
    <cfRule type="cellIs" dxfId="691" priority="32" operator="lessThan">
      <formula>0</formula>
    </cfRule>
    <cfRule type="cellIs" dxfId="690" priority="33" operator="lessThan">
      <formula>0</formula>
    </cfRule>
  </conditionalFormatting>
  <conditionalFormatting sqref="E4:E6 E28:K28">
    <cfRule type="cellIs" dxfId="689" priority="30" operator="equal">
      <formula>$E$4</formula>
    </cfRule>
  </conditionalFormatting>
  <conditionalFormatting sqref="D28:D29 D6 D4:M4">
    <cfRule type="cellIs" dxfId="688" priority="29" operator="equal">
      <formula>$D$4</formula>
    </cfRule>
  </conditionalFormatting>
  <conditionalFormatting sqref="I4:I6 I28:I29">
    <cfRule type="cellIs" dxfId="687" priority="28" operator="equal">
      <formula>$I$4</formula>
    </cfRule>
  </conditionalFormatting>
  <conditionalFormatting sqref="J4:J6 J28:J29">
    <cfRule type="cellIs" dxfId="686" priority="27" operator="equal">
      <formula>$J$4</formula>
    </cfRule>
  </conditionalFormatting>
  <conditionalFormatting sqref="K4:K6 K28:K29">
    <cfRule type="cellIs" dxfId="685" priority="26" operator="equal">
      <formula>$K$4</formula>
    </cfRule>
  </conditionalFormatting>
  <conditionalFormatting sqref="M4:M6">
    <cfRule type="cellIs" dxfId="684" priority="25" operator="equal">
      <formula>$L$4</formula>
    </cfRule>
  </conditionalFormatting>
  <conditionalFormatting sqref="T7:T28">
    <cfRule type="cellIs" dxfId="683" priority="22" operator="lessThan">
      <formula>0</formula>
    </cfRule>
    <cfRule type="cellIs" dxfId="682" priority="23" operator="lessThan">
      <formula>0</formula>
    </cfRule>
    <cfRule type="cellIs" dxfId="681" priority="24" operator="lessThan">
      <formula>0</formula>
    </cfRule>
  </conditionalFormatting>
  <conditionalFormatting sqref="D5:K5">
    <cfRule type="cellIs" dxfId="680" priority="21" operator="greaterThan">
      <formula>0</formula>
    </cfRule>
  </conditionalFormatting>
  <conditionalFormatting sqref="T6:T28">
    <cfRule type="cellIs" dxfId="679" priority="20" operator="lessThan">
      <formula>0</formula>
    </cfRule>
  </conditionalFormatting>
  <conditionalFormatting sqref="T7:T27">
    <cfRule type="cellIs" dxfId="678" priority="17" operator="lessThan">
      <formula>0</formula>
    </cfRule>
    <cfRule type="cellIs" dxfId="677" priority="18" operator="lessThan">
      <formula>0</formula>
    </cfRule>
    <cfRule type="cellIs" dxfId="676" priority="19" operator="lessThan">
      <formula>0</formula>
    </cfRule>
  </conditionalFormatting>
  <conditionalFormatting sqref="T7:T28">
    <cfRule type="cellIs" dxfId="675" priority="14" operator="lessThan">
      <formula>0</formula>
    </cfRule>
    <cfRule type="cellIs" dxfId="674" priority="15" operator="lessThan">
      <formula>0</formula>
    </cfRule>
    <cfRule type="cellIs" dxfId="673" priority="16" operator="lessThan">
      <formula>0</formula>
    </cfRule>
  </conditionalFormatting>
  <conditionalFormatting sqref="D5:K5">
    <cfRule type="cellIs" dxfId="672" priority="13" operator="greaterThan">
      <formula>0</formula>
    </cfRule>
  </conditionalFormatting>
  <conditionalFormatting sqref="L4 L6 L28:L29">
    <cfRule type="cellIs" dxfId="671" priority="12" operator="equal">
      <formula>$L$4</formula>
    </cfRule>
  </conditionalFormatting>
  <conditionalFormatting sqref="D7:S7">
    <cfRule type="cellIs" dxfId="670" priority="11" operator="greaterThan">
      <formula>0</formula>
    </cfRule>
  </conditionalFormatting>
  <conditionalFormatting sqref="D9:S9">
    <cfRule type="cellIs" dxfId="669" priority="10" operator="greaterThan">
      <formula>0</formula>
    </cfRule>
  </conditionalFormatting>
  <conditionalFormatting sqref="D11:S11">
    <cfRule type="cellIs" dxfId="668" priority="9" operator="greaterThan">
      <formula>0</formula>
    </cfRule>
  </conditionalFormatting>
  <conditionalFormatting sqref="D13:S13">
    <cfRule type="cellIs" dxfId="667" priority="8" operator="greaterThan">
      <formula>0</formula>
    </cfRule>
  </conditionalFormatting>
  <conditionalFormatting sqref="D15:S15">
    <cfRule type="cellIs" dxfId="666" priority="7" operator="greaterThan">
      <formula>0</formula>
    </cfRule>
  </conditionalFormatting>
  <conditionalFormatting sqref="D17:S17">
    <cfRule type="cellIs" dxfId="665" priority="6" operator="greaterThan">
      <formula>0</formula>
    </cfRule>
  </conditionalFormatting>
  <conditionalFormatting sqref="D19:S19">
    <cfRule type="cellIs" dxfId="664" priority="5" operator="greaterThan">
      <formula>0</formula>
    </cfRule>
  </conditionalFormatting>
  <conditionalFormatting sqref="D21:S21">
    <cfRule type="cellIs" dxfId="663" priority="4" operator="greaterThan">
      <formula>0</formula>
    </cfRule>
  </conditionalFormatting>
  <conditionalFormatting sqref="D23:S23">
    <cfRule type="cellIs" dxfId="662" priority="3" operator="greaterThan">
      <formula>0</formula>
    </cfRule>
  </conditionalFormatting>
  <conditionalFormatting sqref="D25:S25">
    <cfRule type="cellIs" dxfId="661" priority="2" operator="greaterThan">
      <formula>0</formula>
    </cfRule>
  </conditionalFormatting>
  <conditionalFormatting sqref="D27:S27">
    <cfRule type="cellIs" dxfId="66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299</v>
      </c>
      <c r="L4" s="2">
        <f>'17'!L29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75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283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9" priority="63" operator="equal">
      <formula>212030016606640</formula>
    </cfRule>
  </conditionalFormatting>
  <conditionalFormatting sqref="D29 E4:E6 E28:K29">
    <cfRule type="cellIs" dxfId="658" priority="61" operator="equal">
      <formula>$E$4</formula>
    </cfRule>
    <cfRule type="cellIs" dxfId="657" priority="62" operator="equal">
      <formula>2120</formula>
    </cfRule>
  </conditionalFormatting>
  <conditionalFormatting sqref="D29:E29 F4:F6 F28:F29">
    <cfRule type="cellIs" dxfId="656" priority="59" operator="equal">
      <formula>$F$4</formula>
    </cfRule>
    <cfRule type="cellIs" dxfId="655" priority="60" operator="equal">
      <formula>300</formula>
    </cfRule>
  </conditionalFormatting>
  <conditionalFormatting sqref="G4:G6 G28:G29">
    <cfRule type="cellIs" dxfId="654" priority="57" operator="equal">
      <formula>$G$4</formula>
    </cfRule>
    <cfRule type="cellIs" dxfId="653" priority="58" operator="equal">
      <formula>1660</formula>
    </cfRule>
  </conditionalFormatting>
  <conditionalFormatting sqref="H4:H6 H28:H29">
    <cfRule type="cellIs" dxfId="652" priority="55" operator="equal">
      <formula>$H$4</formula>
    </cfRule>
    <cfRule type="cellIs" dxfId="651" priority="56" operator="equal">
      <formula>6640</formula>
    </cfRule>
  </conditionalFormatting>
  <conditionalFormatting sqref="T6:T28 U28:V28">
    <cfRule type="cellIs" dxfId="650" priority="54" operator="lessThan">
      <formula>0</formula>
    </cfRule>
  </conditionalFormatting>
  <conditionalFormatting sqref="T7:T27">
    <cfRule type="cellIs" dxfId="649" priority="51" operator="lessThan">
      <formula>0</formula>
    </cfRule>
    <cfRule type="cellIs" dxfId="648" priority="52" operator="lessThan">
      <formula>0</formula>
    </cfRule>
    <cfRule type="cellIs" dxfId="647" priority="53" operator="lessThan">
      <formula>0</formula>
    </cfRule>
  </conditionalFormatting>
  <conditionalFormatting sqref="E4:E6 E28:K28">
    <cfRule type="cellIs" dxfId="646" priority="50" operator="equal">
      <formula>$E$4</formula>
    </cfRule>
  </conditionalFormatting>
  <conditionalFormatting sqref="D28:D29 D6 D4:M4">
    <cfRule type="cellIs" dxfId="645" priority="49" operator="equal">
      <formula>$D$4</formula>
    </cfRule>
  </conditionalFormatting>
  <conditionalFormatting sqref="I4:I6 I28:I29">
    <cfRule type="cellIs" dxfId="644" priority="48" operator="equal">
      <formula>$I$4</formula>
    </cfRule>
  </conditionalFormatting>
  <conditionalFormatting sqref="J4:J6 J28:J29">
    <cfRule type="cellIs" dxfId="643" priority="47" operator="equal">
      <formula>$J$4</formula>
    </cfRule>
  </conditionalFormatting>
  <conditionalFormatting sqref="K4:K6 K28:K29">
    <cfRule type="cellIs" dxfId="642" priority="46" operator="equal">
      <formula>$K$4</formula>
    </cfRule>
  </conditionalFormatting>
  <conditionalFormatting sqref="M4:M6">
    <cfRule type="cellIs" dxfId="641" priority="45" operator="equal">
      <formula>$L$4</formula>
    </cfRule>
  </conditionalFormatting>
  <conditionalFormatting sqref="T7:T28 U28:V28">
    <cfRule type="cellIs" dxfId="640" priority="42" operator="lessThan">
      <formula>0</formula>
    </cfRule>
    <cfRule type="cellIs" dxfId="639" priority="43" operator="lessThan">
      <formula>0</formula>
    </cfRule>
    <cfRule type="cellIs" dxfId="638" priority="44" operator="lessThan">
      <formula>0</formula>
    </cfRule>
  </conditionalFormatting>
  <conditionalFormatting sqref="D5:K5">
    <cfRule type="cellIs" dxfId="637" priority="41" operator="greaterThan">
      <formula>0</formula>
    </cfRule>
  </conditionalFormatting>
  <conditionalFormatting sqref="T6:T28 U28:V28">
    <cfRule type="cellIs" dxfId="636" priority="40" operator="lessThan">
      <formula>0</formula>
    </cfRule>
  </conditionalFormatting>
  <conditionalFormatting sqref="T7:T27">
    <cfRule type="cellIs" dxfId="635" priority="37" operator="lessThan">
      <formula>0</formula>
    </cfRule>
    <cfRule type="cellIs" dxfId="634" priority="38" operator="lessThan">
      <formula>0</formula>
    </cfRule>
    <cfRule type="cellIs" dxfId="633" priority="39" operator="lessThan">
      <formula>0</formula>
    </cfRule>
  </conditionalFormatting>
  <conditionalFormatting sqref="T7:T28 U28:V28">
    <cfRule type="cellIs" dxfId="632" priority="34" operator="lessThan">
      <formula>0</formula>
    </cfRule>
    <cfRule type="cellIs" dxfId="631" priority="35" operator="lessThan">
      <formula>0</formula>
    </cfRule>
    <cfRule type="cellIs" dxfId="630" priority="36" operator="lessThan">
      <formula>0</formula>
    </cfRule>
  </conditionalFormatting>
  <conditionalFormatting sqref="D5:K5">
    <cfRule type="cellIs" dxfId="629" priority="33" operator="greaterThan">
      <formula>0</formula>
    </cfRule>
  </conditionalFormatting>
  <conditionalFormatting sqref="L4 L6 L28:L29">
    <cfRule type="cellIs" dxfId="628" priority="32" operator="equal">
      <formula>$L$4</formula>
    </cfRule>
  </conditionalFormatting>
  <conditionalFormatting sqref="D7:S7">
    <cfRule type="cellIs" dxfId="627" priority="31" operator="greaterThan">
      <formula>0</formula>
    </cfRule>
  </conditionalFormatting>
  <conditionalFormatting sqref="D9:S9">
    <cfRule type="cellIs" dxfId="626" priority="30" operator="greaterThan">
      <formula>0</formula>
    </cfRule>
  </conditionalFormatting>
  <conditionalFormatting sqref="D11:S11">
    <cfRule type="cellIs" dxfId="625" priority="29" operator="greaterThan">
      <formula>0</formula>
    </cfRule>
  </conditionalFormatting>
  <conditionalFormatting sqref="D13:S13">
    <cfRule type="cellIs" dxfId="624" priority="28" operator="greaterThan">
      <formula>0</formula>
    </cfRule>
  </conditionalFormatting>
  <conditionalFormatting sqref="D15:S15">
    <cfRule type="cellIs" dxfId="623" priority="27" operator="greaterThan">
      <formula>0</formula>
    </cfRule>
  </conditionalFormatting>
  <conditionalFormatting sqref="D17:S17">
    <cfRule type="cellIs" dxfId="622" priority="26" operator="greaterThan">
      <formula>0</formula>
    </cfRule>
  </conditionalFormatting>
  <conditionalFormatting sqref="D19:S19">
    <cfRule type="cellIs" dxfId="621" priority="25" operator="greaterThan">
      <formula>0</formula>
    </cfRule>
  </conditionalFormatting>
  <conditionalFormatting sqref="D21:S21">
    <cfRule type="cellIs" dxfId="620" priority="24" operator="greaterThan">
      <formula>0</formula>
    </cfRule>
  </conditionalFormatting>
  <conditionalFormatting sqref="D23:S23">
    <cfRule type="cellIs" dxfId="619" priority="23" operator="greaterThan">
      <formula>0</formula>
    </cfRule>
  </conditionalFormatting>
  <conditionalFormatting sqref="D25:S25">
    <cfRule type="cellIs" dxfId="618" priority="22" operator="greaterThan">
      <formula>0</formula>
    </cfRule>
  </conditionalFormatting>
  <conditionalFormatting sqref="D27:S27">
    <cfRule type="cellIs" dxfId="617" priority="21" operator="greaterThan">
      <formula>0</formula>
    </cfRule>
  </conditionalFormatting>
  <conditionalFormatting sqref="U6">
    <cfRule type="cellIs" dxfId="616" priority="20" operator="lessThan">
      <formula>0</formula>
    </cfRule>
  </conditionalFormatting>
  <conditionalFormatting sqref="U6">
    <cfRule type="cellIs" dxfId="615" priority="19" operator="lessThan">
      <formula>0</formula>
    </cfRule>
  </conditionalFormatting>
  <conditionalFormatting sqref="V6">
    <cfRule type="cellIs" dxfId="614" priority="18" operator="lessThan">
      <formula>0</formula>
    </cfRule>
  </conditionalFormatting>
  <conditionalFormatting sqref="V6">
    <cfRule type="cellIs" dxfId="613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283</v>
      </c>
      <c r="L4" s="2">
        <f>'18'!L29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75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106" t="s">
        <v>39</v>
      </c>
      <c r="B29" s="107"/>
      <c r="C29" s="10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63" operator="equal">
      <formula>212030016606640</formula>
    </cfRule>
  </conditionalFormatting>
  <conditionalFormatting sqref="D29 E4:E6 E28:K29">
    <cfRule type="cellIs" dxfId="611" priority="61" operator="equal">
      <formula>$E$4</formula>
    </cfRule>
    <cfRule type="cellIs" dxfId="610" priority="62" operator="equal">
      <formula>2120</formula>
    </cfRule>
  </conditionalFormatting>
  <conditionalFormatting sqref="D29:E29 F4:F6 F28:F29">
    <cfRule type="cellIs" dxfId="609" priority="59" operator="equal">
      <formula>$F$4</formula>
    </cfRule>
    <cfRule type="cellIs" dxfId="608" priority="60" operator="equal">
      <formula>300</formula>
    </cfRule>
  </conditionalFormatting>
  <conditionalFormatting sqref="G4:G6 G28:G29">
    <cfRule type="cellIs" dxfId="607" priority="57" operator="equal">
      <formula>$G$4</formula>
    </cfRule>
    <cfRule type="cellIs" dxfId="606" priority="58" operator="equal">
      <formula>1660</formula>
    </cfRule>
  </conditionalFormatting>
  <conditionalFormatting sqref="H4:H6 H28:H29">
    <cfRule type="cellIs" dxfId="605" priority="55" operator="equal">
      <formula>$H$4</formula>
    </cfRule>
    <cfRule type="cellIs" dxfId="604" priority="56" operator="equal">
      <formula>6640</formula>
    </cfRule>
  </conditionalFormatting>
  <conditionalFormatting sqref="T6:T28 U28:V28">
    <cfRule type="cellIs" dxfId="603" priority="54" operator="lessThan">
      <formula>0</formula>
    </cfRule>
  </conditionalFormatting>
  <conditionalFormatting sqref="T7:T27">
    <cfRule type="cellIs" dxfId="602" priority="51" operator="lessThan">
      <formula>0</formula>
    </cfRule>
    <cfRule type="cellIs" dxfId="601" priority="52" operator="lessThan">
      <formula>0</formula>
    </cfRule>
    <cfRule type="cellIs" dxfId="600" priority="53" operator="lessThan">
      <formula>0</formula>
    </cfRule>
  </conditionalFormatting>
  <conditionalFormatting sqref="E4:E6 E28:K28">
    <cfRule type="cellIs" dxfId="599" priority="50" operator="equal">
      <formula>$E$4</formula>
    </cfRule>
  </conditionalFormatting>
  <conditionalFormatting sqref="D28:D29 D6 D4:M4">
    <cfRule type="cellIs" dxfId="598" priority="49" operator="equal">
      <formula>$D$4</formula>
    </cfRule>
  </conditionalFormatting>
  <conditionalFormatting sqref="I4:I6 I28:I29">
    <cfRule type="cellIs" dxfId="597" priority="48" operator="equal">
      <formula>$I$4</formula>
    </cfRule>
  </conditionalFormatting>
  <conditionalFormatting sqref="J4:J6 J28:J29">
    <cfRule type="cellIs" dxfId="596" priority="47" operator="equal">
      <formula>$J$4</formula>
    </cfRule>
  </conditionalFormatting>
  <conditionalFormatting sqref="K4:K6 K28:K29">
    <cfRule type="cellIs" dxfId="595" priority="46" operator="equal">
      <formula>$K$4</formula>
    </cfRule>
  </conditionalFormatting>
  <conditionalFormatting sqref="M4:M6">
    <cfRule type="cellIs" dxfId="594" priority="45" operator="equal">
      <formula>$L$4</formula>
    </cfRule>
  </conditionalFormatting>
  <conditionalFormatting sqref="T7:T28 U28:V28">
    <cfRule type="cellIs" dxfId="593" priority="42" operator="lessThan">
      <formula>0</formula>
    </cfRule>
    <cfRule type="cellIs" dxfId="592" priority="43" operator="lessThan">
      <formula>0</formula>
    </cfRule>
    <cfRule type="cellIs" dxfId="591" priority="44" operator="lessThan">
      <formula>0</formula>
    </cfRule>
  </conditionalFormatting>
  <conditionalFormatting sqref="D5:K5">
    <cfRule type="cellIs" dxfId="590" priority="41" operator="greaterThan">
      <formula>0</formula>
    </cfRule>
  </conditionalFormatting>
  <conditionalFormatting sqref="T6:T28 U28:V28">
    <cfRule type="cellIs" dxfId="589" priority="40" operator="lessThan">
      <formula>0</formula>
    </cfRule>
  </conditionalFormatting>
  <conditionalFormatting sqref="T7:T27">
    <cfRule type="cellIs" dxfId="588" priority="37" operator="lessThan">
      <formula>0</formula>
    </cfRule>
    <cfRule type="cellIs" dxfId="587" priority="38" operator="lessThan">
      <formula>0</formula>
    </cfRule>
    <cfRule type="cellIs" dxfId="586" priority="39" operator="lessThan">
      <formula>0</formula>
    </cfRule>
  </conditionalFormatting>
  <conditionalFormatting sqref="T7:T28 U28:V28">
    <cfRule type="cellIs" dxfId="585" priority="34" operator="lessThan">
      <formula>0</formula>
    </cfRule>
    <cfRule type="cellIs" dxfId="584" priority="35" operator="lessThan">
      <formula>0</formula>
    </cfRule>
    <cfRule type="cellIs" dxfId="583" priority="36" operator="lessThan">
      <formula>0</formula>
    </cfRule>
  </conditionalFormatting>
  <conditionalFormatting sqref="D5:K5">
    <cfRule type="cellIs" dxfId="582" priority="33" operator="greaterThan">
      <formula>0</formula>
    </cfRule>
  </conditionalFormatting>
  <conditionalFormatting sqref="L4 L6 L28:L29">
    <cfRule type="cellIs" dxfId="581" priority="32" operator="equal">
      <formula>$L$4</formula>
    </cfRule>
  </conditionalFormatting>
  <conditionalFormatting sqref="D7:S7">
    <cfRule type="cellIs" dxfId="580" priority="31" operator="greaterThan">
      <formula>0</formula>
    </cfRule>
  </conditionalFormatting>
  <conditionalFormatting sqref="D9:S9">
    <cfRule type="cellIs" dxfId="579" priority="30" operator="greaterThan">
      <formula>0</formula>
    </cfRule>
  </conditionalFormatting>
  <conditionalFormatting sqref="D11:S11">
    <cfRule type="cellIs" dxfId="578" priority="29" operator="greaterThan">
      <formula>0</formula>
    </cfRule>
  </conditionalFormatting>
  <conditionalFormatting sqref="D13:S13">
    <cfRule type="cellIs" dxfId="577" priority="28" operator="greaterThan">
      <formula>0</formula>
    </cfRule>
  </conditionalFormatting>
  <conditionalFormatting sqref="D15:S15">
    <cfRule type="cellIs" dxfId="576" priority="27" operator="greaterThan">
      <formula>0</formula>
    </cfRule>
  </conditionalFormatting>
  <conditionalFormatting sqref="D17:S17">
    <cfRule type="cellIs" dxfId="575" priority="26" operator="greaterThan">
      <formula>0</formula>
    </cfRule>
  </conditionalFormatting>
  <conditionalFormatting sqref="D19:S19">
    <cfRule type="cellIs" dxfId="574" priority="25" operator="greaterThan">
      <formula>0</formula>
    </cfRule>
  </conditionalFormatting>
  <conditionalFormatting sqref="D21:S21">
    <cfRule type="cellIs" dxfId="573" priority="24" operator="greaterThan">
      <formula>0</formula>
    </cfRule>
  </conditionalFormatting>
  <conditionalFormatting sqref="D23:S23">
    <cfRule type="cellIs" dxfId="572" priority="23" operator="greaterThan">
      <formula>0</formula>
    </cfRule>
  </conditionalFormatting>
  <conditionalFormatting sqref="D25:S25">
    <cfRule type="cellIs" dxfId="571" priority="22" operator="greaterThan">
      <formula>0</formula>
    </cfRule>
  </conditionalFormatting>
  <conditionalFormatting sqref="D27:S27">
    <cfRule type="cellIs" dxfId="570" priority="21" operator="greaterThan">
      <formula>0</formula>
    </cfRule>
  </conditionalFormatting>
  <conditionalFormatting sqref="U6">
    <cfRule type="cellIs" dxfId="569" priority="20" operator="lessThan">
      <formula>0</formula>
    </cfRule>
  </conditionalFormatting>
  <conditionalFormatting sqref="U6">
    <cfRule type="cellIs" dxfId="568" priority="19" operator="lessThan">
      <formula>0</formula>
    </cfRule>
  </conditionalFormatting>
  <conditionalFormatting sqref="V6">
    <cfRule type="cellIs" dxfId="567" priority="18" operator="lessThan">
      <formula>0</formula>
    </cfRule>
  </conditionalFormatting>
  <conditionalFormatting sqref="V6">
    <cfRule type="cellIs" dxfId="566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102</v>
      </c>
      <c r="L4" s="2">
        <f>'1'!L29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98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276</v>
      </c>
      <c r="L4" s="2">
        <f>'19'!L29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79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5" priority="63" operator="equal">
      <formula>212030016606640</formula>
    </cfRule>
  </conditionalFormatting>
  <conditionalFormatting sqref="D29 E4:E6 E28:K29">
    <cfRule type="cellIs" dxfId="564" priority="61" operator="equal">
      <formula>$E$4</formula>
    </cfRule>
    <cfRule type="cellIs" dxfId="563" priority="62" operator="equal">
      <formula>2120</formula>
    </cfRule>
  </conditionalFormatting>
  <conditionalFormatting sqref="D29:E29 F4:F6 F28:F29">
    <cfRule type="cellIs" dxfId="562" priority="59" operator="equal">
      <formula>$F$4</formula>
    </cfRule>
    <cfRule type="cellIs" dxfId="561" priority="60" operator="equal">
      <formula>300</formula>
    </cfRule>
  </conditionalFormatting>
  <conditionalFormatting sqref="G4:G6 G28:G29">
    <cfRule type="cellIs" dxfId="560" priority="57" operator="equal">
      <formula>$G$4</formula>
    </cfRule>
    <cfRule type="cellIs" dxfId="559" priority="58" operator="equal">
      <formula>1660</formula>
    </cfRule>
  </conditionalFormatting>
  <conditionalFormatting sqref="H4:H6 H28:H29">
    <cfRule type="cellIs" dxfId="558" priority="55" operator="equal">
      <formula>$H$4</formula>
    </cfRule>
    <cfRule type="cellIs" dxfId="557" priority="56" operator="equal">
      <formula>6640</formula>
    </cfRule>
  </conditionalFormatting>
  <conditionalFormatting sqref="T6:T28 U28:V28">
    <cfRule type="cellIs" dxfId="556" priority="54" operator="lessThan">
      <formula>0</formula>
    </cfRule>
  </conditionalFormatting>
  <conditionalFormatting sqref="T7:T27">
    <cfRule type="cellIs" dxfId="555" priority="51" operator="lessThan">
      <formula>0</formula>
    </cfRule>
    <cfRule type="cellIs" dxfId="554" priority="52" operator="lessThan">
      <formula>0</formula>
    </cfRule>
    <cfRule type="cellIs" dxfId="553" priority="53" operator="lessThan">
      <formula>0</formula>
    </cfRule>
  </conditionalFormatting>
  <conditionalFormatting sqref="E4:E6 E28:K28">
    <cfRule type="cellIs" dxfId="552" priority="50" operator="equal">
      <formula>$E$4</formula>
    </cfRule>
  </conditionalFormatting>
  <conditionalFormatting sqref="D28:D29 D6 D4:M4">
    <cfRule type="cellIs" dxfId="551" priority="49" operator="equal">
      <formula>$D$4</formula>
    </cfRule>
  </conditionalFormatting>
  <conditionalFormatting sqref="I4:I6 I28:I29">
    <cfRule type="cellIs" dxfId="550" priority="48" operator="equal">
      <formula>$I$4</formula>
    </cfRule>
  </conditionalFormatting>
  <conditionalFormatting sqref="J4:J6 J28:J29">
    <cfRule type="cellIs" dxfId="549" priority="47" operator="equal">
      <formula>$J$4</formula>
    </cfRule>
  </conditionalFormatting>
  <conditionalFormatting sqref="K4:K6 K28:K29">
    <cfRule type="cellIs" dxfId="548" priority="46" operator="equal">
      <formula>$K$4</formula>
    </cfRule>
  </conditionalFormatting>
  <conditionalFormatting sqref="M4:M6">
    <cfRule type="cellIs" dxfId="547" priority="45" operator="equal">
      <formula>$L$4</formula>
    </cfRule>
  </conditionalFormatting>
  <conditionalFormatting sqref="T7:T28 U28:V28">
    <cfRule type="cellIs" dxfId="546" priority="42" operator="lessThan">
      <formula>0</formula>
    </cfRule>
    <cfRule type="cellIs" dxfId="545" priority="43" operator="lessThan">
      <formula>0</formula>
    </cfRule>
    <cfRule type="cellIs" dxfId="544" priority="44" operator="lessThan">
      <formula>0</formula>
    </cfRule>
  </conditionalFormatting>
  <conditionalFormatting sqref="D5:K5">
    <cfRule type="cellIs" dxfId="543" priority="41" operator="greaterThan">
      <formula>0</formula>
    </cfRule>
  </conditionalFormatting>
  <conditionalFormatting sqref="T6:T28 U28:V28">
    <cfRule type="cellIs" dxfId="542" priority="40" operator="lessThan">
      <formula>0</formula>
    </cfRule>
  </conditionalFormatting>
  <conditionalFormatting sqref="T7:T27">
    <cfRule type="cellIs" dxfId="541" priority="37" operator="lessThan">
      <formula>0</formula>
    </cfRule>
    <cfRule type="cellIs" dxfId="540" priority="38" operator="lessThan">
      <formula>0</formula>
    </cfRule>
    <cfRule type="cellIs" dxfId="539" priority="39" operator="lessThan">
      <formula>0</formula>
    </cfRule>
  </conditionalFormatting>
  <conditionalFormatting sqref="T7:T28 U28:V28">
    <cfRule type="cellIs" dxfId="538" priority="34" operator="lessThan">
      <formula>0</formula>
    </cfRule>
    <cfRule type="cellIs" dxfId="537" priority="35" operator="lessThan">
      <formula>0</formula>
    </cfRule>
    <cfRule type="cellIs" dxfId="536" priority="36" operator="lessThan">
      <formula>0</formula>
    </cfRule>
  </conditionalFormatting>
  <conditionalFormatting sqref="D5:K5">
    <cfRule type="cellIs" dxfId="535" priority="33" operator="greaterThan">
      <formula>0</formula>
    </cfRule>
  </conditionalFormatting>
  <conditionalFormatting sqref="L4 L6 L28:L29">
    <cfRule type="cellIs" dxfId="534" priority="32" operator="equal">
      <formula>$L$4</formula>
    </cfRule>
  </conditionalFormatting>
  <conditionalFormatting sqref="D7:S7">
    <cfRule type="cellIs" dxfId="533" priority="31" operator="greaterThan">
      <formula>0</formula>
    </cfRule>
  </conditionalFormatting>
  <conditionalFormatting sqref="D9:S9">
    <cfRule type="cellIs" dxfId="532" priority="30" operator="greaterThan">
      <formula>0</formula>
    </cfRule>
  </conditionalFormatting>
  <conditionalFormatting sqref="D11:S11">
    <cfRule type="cellIs" dxfId="531" priority="29" operator="greaterThan">
      <formula>0</formula>
    </cfRule>
  </conditionalFormatting>
  <conditionalFormatting sqref="D13:S13">
    <cfRule type="cellIs" dxfId="530" priority="28" operator="greaterThan">
      <formula>0</formula>
    </cfRule>
  </conditionalFormatting>
  <conditionalFormatting sqref="D15:S15">
    <cfRule type="cellIs" dxfId="529" priority="27" operator="greaterThan">
      <formula>0</formula>
    </cfRule>
  </conditionalFormatting>
  <conditionalFormatting sqref="D17:S17">
    <cfRule type="cellIs" dxfId="528" priority="26" operator="greaterThan">
      <formula>0</formula>
    </cfRule>
  </conditionalFormatting>
  <conditionalFormatting sqref="D19:S19">
    <cfRule type="cellIs" dxfId="527" priority="25" operator="greaterThan">
      <formula>0</formula>
    </cfRule>
  </conditionalFormatting>
  <conditionalFormatting sqref="D21:S21">
    <cfRule type="cellIs" dxfId="526" priority="24" operator="greaterThan">
      <formula>0</formula>
    </cfRule>
  </conditionalFormatting>
  <conditionalFormatting sqref="D23:S23">
    <cfRule type="cellIs" dxfId="525" priority="23" operator="greaterThan">
      <formula>0</formula>
    </cfRule>
  </conditionalFormatting>
  <conditionalFormatting sqref="D25:S25">
    <cfRule type="cellIs" dxfId="524" priority="22" operator="greaterThan">
      <formula>0</formula>
    </cfRule>
  </conditionalFormatting>
  <conditionalFormatting sqref="D27:S27">
    <cfRule type="cellIs" dxfId="523" priority="21" operator="greaterThan">
      <formula>0</formula>
    </cfRule>
  </conditionalFormatting>
  <conditionalFormatting sqref="U6">
    <cfRule type="cellIs" dxfId="522" priority="20" operator="lessThan">
      <formula>0</formula>
    </cfRule>
  </conditionalFormatting>
  <conditionalFormatting sqref="U6">
    <cfRule type="cellIs" dxfId="521" priority="19" operator="lessThan">
      <formula>0</formula>
    </cfRule>
  </conditionalFormatting>
  <conditionalFormatting sqref="V6">
    <cfRule type="cellIs" dxfId="520" priority="18" operator="lessThan">
      <formula>0</formula>
    </cfRule>
  </conditionalFormatting>
  <conditionalFormatting sqref="V6">
    <cfRule type="cellIs" dxfId="519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276</v>
      </c>
      <c r="L4" s="2">
        <f>'20'!L29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271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271</v>
      </c>
      <c r="L4" s="2">
        <f>'21'!L29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262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262</v>
      </c>
      <c r="L4" s="2">
        <f>'22'!L29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251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251</v>
      </c>
      <c r="L4" s="2">
        <f>'23'!L29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236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236</v>
      </c>
      <c r="L4" s="2">
        <f>'24'!L29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215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215</v>
      </c>
      <c r="L4" s="2">
        <f>'25'!L29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195</v>
      </c>
      <c r="L4" s="2">
        <f>'26'!L29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195</v>
      </c>
      <c r="L4" s="2">
        <f>'27'!L29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75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174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174</v>
      </c>
      <c r="L4" s="2">
        <f>'28'!L29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8752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10492</v>
      </c>
      <c r="N19" s="24">
        <f t="shared" si="1"/>
        <v>11447</v>
      </c>
      <c r="O19" s="25">
        <f t="shared" si="2"/>
        <v>288.53000000000003</v>
      </c>
      <c r="P19" s="26"/>
      <c r="Q19" s="26">
        <v>100</v>
      </c>
      <c r="R19" s="24">
        <f t="shared" si="3"/>
        <v>11058.47</v>
      </c>
      <c r="S19" s="25">
        <f t="shared" si="4"/>
        <v>99.673999999999992</v>
      </c>
      <c r="T19" s="27">
        <f t="shared" si="5"/>
        <v>-0.32600000000000762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70</v>
      </c>
      <c r="R23" s="24">
        <f t="shared" si="3"/>
        <v>7726.5325000000003</v>
      </c>
      <c r="S23" s="25">
        <f t="shared" si="4"/>
        <v>76.161500000000004</v>
      </c>
      <c r="T23" s="27">
        <f t="shared" si="5"/>
        <v>6.1615000000000038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234514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251854</v>
      </c>
      <c r="N28" s="45">
        <f t="shared" si="7"/>
        <v>270237</v>
      </c>
      <c r="O28" s="46">
        <f t="shared" si="7"/>
        <v>6925.9850000000006</v>
      </c>
      <c r="P28" s="45">
        <f t="shared" si="7"/>
        <v>13200</v>
      </c>
      <c r="Q28" s="45">
        <f t="shared" si="7"/>
        <v>1871</v>
      </c>
      <c r="R28" s="45">
        <f t="shared" si="7"/>
        <v>261440.01499999998</v>
      </c>
      <c r="S28" s="45">
        <f t="shared" si="7"/>
        <v>2392.6129999999998</v>
      </c>
      <c r="T28" s="47">
        <f t="shared" si="7"/>
        <v>521.61299999999983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563948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158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98</v>
      </c>
      <c r="L4" s="2">
        <f>'2'!L29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551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Q14" sqref="Q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1" max="21" width="9.42578125" style="96" bestFit="1" customWidth="1"/>
    <col min="22" max="22" width="10.28515625" style="96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0"/>
      <c r="O3" s="120"/>
      <c r="P3" s="120"/>
      <c r="Q3" s="120"/>
      <c r="R3" s="120"/>
      <c r="S3" s="120"/>
      <c r="T3" s="120"/>
    </row>
    <row r="4" spans="1:22" x14ac:dyDescent="0.25">
      <c r="A4" s="117" t="s">
        <v>1</v>
      </c>
      <c r="B4" s="117"/>
      <c r="C4" s="1"/>
      <c r="D4" s="2">
        <f>'29'!D29</f>
        <v>563948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158</v>
      </c>
      <c r="L4" s="2">
        <f>'29'!L29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286686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9" t="s">
        <v>16</v>
      </c>
      <c r="O6" s="100" t="s">
        <v>17</v>
      </c>
      <c r="P6" s="99" t="s">
        <v>18</v>
      </c>
      <c r="Q6" s="99" t="s">
        <v>19</v>
      </c>
      <c r="R6" s="99" t="s">
        <v>20</v>
      </c>
      <c r="S6" s="100" t="s">
        <v>21</v>
      </c>
      <c r="T6" s="101" t="s">
        <v>22</v>
      </c>
      <c r="U6" s="95" t="s">
        <v>63</v>
      </c>
      <c r="V6" s="95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32257</v>
      </c>
      <c r="E7" s="22"/>
      <c r="F7" s="22"/>
      <c r="G7" s="22"/>
      <c r="H7" s="22"/>
      <c r="I7" s="23">
        <v>19</v>
      </c>
      <c r="J7" s="23"/>
      <c r="K7" s="23"/>
      <c r="L7" s="23"/>
      <c r="M7" s="20">
        <f>D7+E7*20+F7*10+G7*9+H7*9</f>
        <v>32257</v>
      </c>
      <c r="N7" s="24">
        <f>D7+E7*20+F7*10+G7*9+H7*9+I7*191+J7*191+K7*182+L7*100</f>
        <v>35886</v>
      </c>
      <c r="O7" s="25">
        <f>M7*2.75%</f>
        <v>887.0675</v>
      </c>
      <c r="P7" s="26"/>
      <c r="Q7" s="26">
        <v>120</v>
      </c>
      <c r="R7" s="24">
        <f>M7-(M7*2.75%)+I7*191+J7*191+K7*182+L7*100-Q7</f>
        <v>34878.932499999995</v>
      </c>
      <c r="S7" s="25">
        <f>M7*0.95%</f>
        <v>306.44150000000002</v>
      </c>
      <c r="T7" s="84">
        <f>S7-Q7</f>
        <v>186.44150000000002</v>
      </c>
      <c r="U7" s="97">
        <v>189</v>
      </c>
      <c r="V7" s="98">
        <f>R7-U7</f>
        <v>34689.932499999995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16952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16952</v>
      </c>
      <c r="N8" s="24">
        <f t="shared" ref="N8:N27" si="1">D8+E8*20+F8*10+G8*9+H8*9+I8*191+J8*191+K8*182+L8*100</f>
        <v>16952</v>
      </c>
      <c r="O8" s="25">
        <f t="shared" ref="O8:O27" si="2">M8*2.75%</f>
        <v>466.18</v>
      </c>
      <c r="P8" s="26"/>
      <c r="Q8" s="26">
        <v>100</v>
      </c>
      <c r="R8" s="24">
        <f t="shared" ref="R8:R27" si="3">M8-(M8*2.75%)+I8*191+J8*191+K8*182+L8*100-Q8</f>
        <v>16385.82</v>
      </c>
      <c r="S8" s="25">
        <f t="shared" ref="S8:S27" si="4">M8*0.95%</f>
        <v>161.04399999999998</v>
      </c>
      <c r="T8" s="84">
        <f t="shared" ref="T8:T27" si="5">S8-Q8</f>
        <v>61.043999999999983</v>
      </c>
      <c r="U8" s="97">
        <v>90</v>
      </c>
      <c r="V8" s="98">
        <f t="shared" ref="V8:V27" si="6">R8-U8</f>
        <v>16295.82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41917</v>
      </c>
      <c r="E9" s="30"/>
      <c r="F9" s="30">
        <v>50</v>
      </c>
      <c r="G9" s="30"/>
      <c r="H9" s="30">
        <v>110</v>
      </c>
      <c r="I9" s="20">
        <v>3</v>
      </c>
      <c r="J9" s="20">
        <v>3</v>
      </c>
      <c r="K9" s="20">
        <v>3</v>
      </c>
      <c r="L9" s="20"/>
      <c r="M9" s="20">
        <f t="shared" si="0"/>
        <v>43407</v>
      </c>
      <c r="N9" s="24">
        <f t="shared" si="1"/>
        <v>45099</v>
      </c>
      <c r="O9" s="25">
        <f t="shared" si="2"/>
        <v>1193.6925000000001</v>
      </c>
      <c r="P9" s="26">
        <v>3000</v>
      </c>
      <c r="Q9" s="26">
        <v>152</v>
      </c>
      <c r="R9" s="24">
        <f t="shared" si="3"/>
        <v>43753.307500000003</v>
      </c>
      <c r="S9" s="25">
        <f t="shared" si="4"/>
        <v>412.36649999999997</v>
      </c>
      <c r="T9" s="84">
        <f t="shared" si="5"/>
        <v>260.36649999999997</v>
      </c>
      <c r="U9" s="97">
        <v>333</v>
      </c>
      <c r="V9" s="98">
        <f t="shared" si="6"/>
        <v>43420.307500000003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14518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14718</v>
      </c>
      <c r="N10" s="24">
        <f t="shared" si="1"/>
        <v>14718</v>
      </c>
      <c r="O10" s="25">
        <f t="shared" si="2"/>
        <v>404.745</v>
      </c>
      <c r="P10" s="26"/>
      <c r="Q10" s="26">
        <v>34</v>
      </c>
      <c r="R10" s="24">
        <f t="shared" si="3"/>
        <v>14279.254999999999</v>
      </c>
      <c r="S10" s="25">
        <f t="shared" si="4"/>
        <v>139.821</v>
      </c>
      <c r="T10" s="84">
        <f t="shared" si="5"/>
        <v>105.821</v>
      </c>
      <c r="U10" s="97">
        <v>99</v>
      </c>
      <c r="V10" s="98">
        <f t="shared" si="6"/>
        <v>14180.254999999999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16274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16274</v>
      </c>
      <c r="N11" s="24">
        <f t="shared" si="1"/>
        <v>17038</v>
      </c>
      <c r="O11" s="25">
        <f t="shared" si="2"/>
        <v>447.53500000000003</v>
      </c>
      <c r="P11" s="26"/>
      <c r="Q11" s="26">
        <v>44</v>
      </c>
      <c r="R11" s="24">
        <f t="shared" si="3"/>
        <v>16546.465</v>
      </c>
      <c r="S11" s="25">
        <f t="shared" si="4"/>
        <v>154.60300000000001</v>
      </c>
      <c r="T11" s="84">
        <f t="shared" si="5"/>
        <v>110.60300000000001</v>
      </c>
      <c r="U11" s="97">
        <v>126</v>
      </c>
      <c r="V11" s="98">
        <f t="shared" si="6"/>
        <v>16420.465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13223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13223</v>
      </c>
      <c r="N12" s="24">
        <f t="shared" si="1"/>
        <v>13223</v>
      </c>
      <c r="O12" s="25">
        <f t="shared" si="2"/>
        <v>363.63249999999999</v>
      </c>
      <c r="P12" s="26"/>
      <c r="Q12" s="26">
        <v>41</v>
      </c>
      <c r="R12" s="24">
        <f t="shared" si="3"/>
        <v>12818.3675</v>
      </c>
      <c r="S12" s="25">
        <f t="shared" si="4"/>
        <v>125.6185</v>
      </c>
      <c r="T12" s="84">
        <f t="shared" si="5"/>
        <v>84.618499999999997</v>
      </c>
      <c r="U12" s="97">
        <v>108</v>
      </c>
      <c r="V12" s="98">
        <f t="shared" si="6"/>
        <v>12710.3675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25194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25194</v>
      </c>
      <c r="N13" s="24">
        <f t="shared" si="1"/>
        <v>25194</v>
      </c>
      <c r="O13" s="25">
        <f t="shared" si="2"/>
        <v>692.83500000000004</v>
      </c>
      <c r="P13" s="26">
        <v>-4000</v>
      </c>
      <c r="Q13" s="26">
        <v>19</v>
      </c>
      <c r="R13" s="24">
        <f t="shared" si="3"/>
        <v>24482.165000000001</v>
      </c>
      <c r="S13" s="25">
        <f t="shared" si="4"/>
        <v>239.34299999999999</v>
      </c>
      <c r="T13" s="84">
        <f t="shared" si="5"/>
        <v>220.34299999999999</v>
      </c>
      <c r="U13" s="97">
        <v>162</v>
      </c>
      <c r="V13" s="98">
        <f t="shared" si="6"/>
        <v>24320.165000000001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125384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125384</v>
      </c>
      <c r="N14" s="24">
        <f t="shared" si="1"/>
        <v>125384</v>
      </c>
      <c r="O14" s="25">
        <f t="shared" si="2"/>
        <v>3448.06</v>
      </c>
      <c r="P14" s="26">
        <v>3000</v>
      </c>
      <c r="Q14" s="26">
        <v>254</v>
      </c>
      <c r="R14" s="24">
        <f t="shared" si="3"/>
        <v>121681.94</v>
      </c>
      <c r="S14" s="25">
        <f t="shared" si="4"/>
        <v>1191.1479999999999</v>
      </c>
      <c r="T14" s="84">
        <f t="shared" si="5"/>
        <v>937.14799999999991</v>
      </c>
      <c r="U14" s="97">
        <v>1211</v>
      </c>
      <c r="V14" s="98">
        <f t="shared" si="6"/>
        <v>120470.94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25631</v>
      </c>
      <c r="E15" s="30">
        <v>20</v>
      </c>
      <c r="F15" s="30"/>
      <c r="G15" s="30"/>
      <c r="H15" s="30">
        <v>60</v>
      </c>
      <c r="I15" s="20">
        <v>8</v>
      </c>
      <c r="J15" s="20"/>
      <c r="K15" s="20"/>
      <c r="L15" s="20"/>
      <c r="M15" s="20">
        <f t="shared" si="0"/>
        <v>26571</v>
      </c>
      <c r="N15" s="24">
        <f t="shared" si="1"/>
        <v>28099</v>
      </c>
      <c r="O15" s="25">
        <f t="shared" si="2"/>
        <v>730.70249999999999</v>
      </c>
      <c r="P15" s="26"/>
      <c r="Q15" s="26">
        <v>147</v>
      </c>
      <c r="R15" s="24">
        <f t="shared" si="3"/>
        <v>27221.297500000001</v>
      </c>
      <c r="S15" s="25">
        <f t="shared" si="4"/>
        <v>252.42449999999999</v>
      </c>
      <c r="T15" s="84">
        <f t="shared" si="5"/>
        <v>105.42449999999999</v>
      </c>
      <c r="U15" s="97">
        <v>162</v>
      </c>
      <c r="V15" s="98">
        <f t="shared" si="6"/>
        <v>27059.297500000001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21929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21929</v>
      </c>
      <c r="N16" s="24">
        <f t="shared" si="1"/>
        <v>21929</v>
      </c>
      <c r="O16" s="25">
        <f t="shared" si="2"/>
        <v>603.04750000000001</v>
      </c>
      <c r="P16" s="26">
        <v>-2000</v>
      </c>
      <c r="Q16" s="26">
        <v>134</v>
      </c>
      <c r="R16" s="24">
        <f t="shared" si="3"/>
        <v>21191.952499999999</v>
      </c>
      <c r="S16" s="25">
        <f t="shared" si="4"/>
        <v>208.32550000000001</v>
      </c>
      <c r="T16" s="84">
        <f t="shared" si="5"/>
        <v>74.325500000000005</v>
      </c>
      <c r="U16" s="97">
        <v>99</v>
      </c>
      <c r="V16" s="98">
        <f t="shared" si="6"/>
        <v>21092.952499999999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11624</v>
      </c>
      <c r="E17" s="30"/>
      <c r="F17" s="30"/>
      <c r="G17" s="30"/>
      <c r="H17" s="30">
        <v>250</v>
      </c>
      <c r="I17" s="20">
        <v>7</v>
      </c>
      <c r="J17" s="20"/>
      <c r="K17" s="20"/>
      <c r="L17" s="20"/>
      <c r="M17" s="20">
        <f t="shared" si="0"/>
        <v>13874</v>
      </c>
      <c r="N17" s="24">
        <f t="shared" si="1"/>
        <v>15211</v>
      </c>
      <c r="O17" s="25">
        <f t="shared" si="2"/>
        <v>381.53500000000003</v>
      </c>
      <c r="P17" s="26"/>
      <c r="Q17" s="26">
        <v>100</v>
      </c>
      <c r="R17" s="24">
        <f t="shared" si="3"/>
        <v>14729.465</v>
      </c>
      <c r="S17" s="25">
        <f t="shared" si="4"/>
        <v>131.803</v>
      </c>
      <c r="T17" s="84">
        <f t="shared" si="5"/>
        <v>31.802999999999997</v>
      </c>
      <c r="U17" s="97">
        <v>54</v>
      </c>
      <c r="V17" s="98">
        <f t="shared" si="6"/>
        <v>14675.465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11186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11186</v>
      </c>
      <c r="N18" s="24">
        <f t="shared" si="1"/>
        <v>11186</v>
      </c>
      <c r="O18" s="25">
        <f t="shared" si="2"/>
        <v>307.61500000000001</v>
      </c>
      <c r="P18" s="26"/>
      <c r="Q18" s="26">
        <v>150</v>
      </c>
      <c r="R18" s="24">
        <f t="shared" si="3"/>
        <v>10728.385</v>
      </c>
      <c r="S18" s="25">
        <f t="shared" si="4"/>
        <v>106.267</v>
      </c>
      <c r="T18" s="84">
        <f t="shared" si="5"/>
        <v>-43.733000000000004</v>
      </c>
      <c r="U18" s="97">
        <v>63</v>
      </c>
      <c r="V18" s="98">
        <f t="shared" si="6"/>
        <v>10665.385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17718</v>
      </c>
      <c r="E19" s="30"/>
      <c r="F19" s="30"/>
      <c r="G19" s="30"/>
      <c r="H19" s="30">
        <v>40</v>
      </c>
      <c r="I19" s="20">
        <v>14</v>
      </c>
      <c r="J19" s="20"/>
      <c r="K19" s="20"/>
      <c r="L19" s="20"/>
      <c r="M19" s="20">
        <f t="shared" si="0"/>
        <v>18078</v>
      </c>
      <c r="N19" s="24">
        <f t="shared" si="1"/>
        <v>20752</v>
      </c>
      <c r="O19" s="25">
        <f t="shared" si="2"/>
        <v>497.14499999999998</v>
      </c>
      <c r="P19" s="26"/>
      <c r="Q19" s="26">
        <v>100</v>
      </c>
      <c r="R19" s="24">
        <f t="shared" si="3"/>
        <v>20154.855</v>
      </c>
      <c r="S19" s="25">
        <f t="shared" si="4"/>
        <v>171.74099999999999</v>
      </c>
      <c r="T19" s="84">
        <f t="shared" si="5"/>
        <v>71.740999999999985</v>
      </c>
      <c r="U19" s="97">
        <v>90</v>
      </c>
      <c r="V19" s="98">
        <f t="shared" si="6"/>
        <v>20064.855</v>
      </c>
    </row>
    <row r="20" spans="1:22" ht="15.75" x14ac:dyDescent="0.25">
      <c r="A20" s="28">
        <v>14</v>
      </c>
      <c r="B20" s="20">
        <v>1908446147</v>
      </c>
      <c r="C20" s="20">
        <v>8050</v>
      </c>
      <c r="D20" s="29">
        <v>11950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11950</v>
      </c>
      <c r="N20" s="24">
        <f t="shared" si="1"/>
        <v>11950</v>
      </c>
      <c r="O20" s="25">
        <f t="shared" si="2"/>
        <v>328.625</v>
      </c>
      <c r="P20" s="26"/>
      <c r="Q20" s="26">
        <v>120</v>
      </c>
      <c r="R20" s="24">
        <f t="shared" si="3"/>
        <v>11501.375</v>
      </c>
      <c r="S20" s="25">
        <f t="shared" si="4"/>
        <v>113.52499999999999</v>
      </c>
      <c r="T20" s="84">
        <f t="shared" si="5"/>
        <v>-6.4750000000000085</v>
      </c>
      <c r="U20" s="97">
        <v>54</v>
      </c>
      <c r="V20" s="98">
        <f t="shared" si="6"/>
        <v>11447.375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13230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13230</v>
      </c>
      <c r="N21" s="24">
        <f t="shared" si="1"/>
        <v>13803</v>
      </c>
      <c r="O21" s="25">
        <f t="shared" si="2"/>
        <v>363.82499999999999</v>
      </c>
      <c r="P21" s="26"/>
      <c r="Q21" s="26">
        <v>20</v>
      </c>
      <c r="R21" s="24">
        <f t="shared" si="3"/>
        <v>13419.174999999999</v>
      </c>
      <c r="S21" s="25">
        <f t="shared" si="4"/>
        <v>125.685</v>
      </c>
      <c r="T21" s="84">
        <f t="shared" si="5"/>
        <v>105.685</v>
      </c>
      <c r="U21" s="97">
        <v>81</v>
      </c>
      <c r="V21" s="98">
        <f t="shared" si="6"/>
        <v>13338.174999999999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33115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33115</v>
      </c>
      <c r="N22" s="24">
        <f t="shared" si="1"/>
        <v>33115</v>
      </c>
      <c r="O22" s="25">
        <f t="shared" si="2"/>
        <v>910.66250000000002</v>
      </c>
      <c r="P22" s="26">
        <v>-1130</v>
      </c>
      <c r="Q22" s="26">
        <v>100</v>
      </c>
      <c r="R22" s="24">
        <f t="shared" si="3"/>
        <v>32104.337500000001</v>
      </c>
      <c r="S22" s="25">
        <f t="shared" si="4"/>
        <v>314.59249999999997</v>
      </c>
      <c r="T22" s="84">
        <f t="shared" si="5"/>
        <v>214.59249999999997</v>
      </c>
      <c r="U22" s="97">
        <v>261</v>
      </c>
      <c r="V22" s="98">
        <f t="shared" si="6"/>
        <v>31843.337500000001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18203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18203</v>
      </c>
      <c r="N23" s="24">
        <f t="shared" si="1"/>
        <v>22023</v>
      </c>
      <c r="O23" s="25">
        <f t="shared" si="2"/>
        <v>500.58249999999998</v>
      </c>
      <c r="P23" s="26">
        <v>25540</v>
      </c>
      <c r="Q23" s="26">
        <v>140</v>
      </c>
      <c r="R23" s="24">
        <f t="shared" si="3"/>
        <v>21382.4175</v>
      </c>
      <c r="S23" s="25">
        <f t="shared" si="4"/>
        <v>172.92849999999999</v>
      </c>
      <c r="T23" s="84">
        <f t="shared" si="5"/>
        <v>32.928499999999985</v>
      </c>
      <c r="U23" s="97">
        <v>126</v>
      </c>
      <c r="V23" s="98">
        <f t="shared" si="6"/>
        <v>21256.4175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45147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46047</v>
      </c>
      <c r="N24" s="24">
        <f t="shared" si="1"/>
        <v>46047</v>
      </c>
      <c r="O24" s="25">
        <f t="shared" si="2"/>
        <v>1266.2925</v>
      </c>
      <c r="P24" s="26">
        <v>-12000</v>
      </c>
      <c r="Q24" s="26">
        <v>151</v>
      </c>
      <c r="R24" s="24">
        <f t="shared" si="3"/>
        <v>44629.707499999997</v>
      </c>
      <c r="S24" s="25">
        <f t="shared" si="4"/>
        <v>437.44650000000001</v>
      </c>
      <c r="T24" s="84">
        <f t="shared" si="5"/>
        <v>286.44650000000001</v>
      </c>
      <c r="U24" s="97">
        <v>270</v>
      </c>
      <c r="V24" s="98">
        <f t="shared" si="6"/>
        <v>44359.707499999997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18880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18880</v>
      </c>
      <c r="N25" s="24">
        <f t="shared" si="1"/>
        <v>18880</v>
      </c>
      <c r="O25" s="25">
        <f t="shared" si="2"/>
        <v>519.20000000000005</v>
      </c>
      <c r="P25" s="26"/>
      <c r="Q25" s="26">
        <v>106</v>
      </c>
      <c r="R25" s="24">
        <f t="shared" si="3"/>
        <v>18254.8</v>
      </c>
      <c r="S25" s="25">
        <f t="shared" si="4"/>
        <v>179.35999999999999</v>
      </c>
      <c r="T25" s="84">
        <f t="shared" si="5"/>
        <v>73.359999999999985</v>
      </c>
      <c r="U25" s="97">
        <v>135</v>
      </c>
      <c r="V25" s="98">
        <f t="shared" si="6"/>
        <v>18119.8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19952</v>
      </c>
      <c r="E26" s="29">
        <v>10</v>
      </c>
      <c r="F26" s="30"/>
      <c r="G26" s="30"/>
      <c r="H26" s="30"/>
      <c r="I26" s="20">
        <v>5</v>
      </c>
      <c r="J26" s="20"/>
      <c r="K26" s="20"/>
      <c r="L26" s="20"/>
      <c r="M26" s="20">
        <f t="shared" si="0"/>
        <v>20152</v>
      </c>
      <c r="N26" s="24">
        <f t="shared" si="1"/>
        <v>21107</v>
      </c>
      <c r="O26" s="25">
        <f t="shared" si="2"/>
        <v>554.17999999999995</v>
      </c>
      <c r="P26" s="26"/>
      <c r="Q26" s="26">
        <v>88</v>
      </c>
      <c r="R26" s="24">
        <f t="shared" si="3"/>
        <v>20464.82</v>
      </c>
      <c r="S26" s="25">
        <f t="shared" si="4"/>
        <v>191.44399999999999</v>
      </c>
      <c r="T26" s="84">
        <f t="shared" si="5"/>
        <v>103.44399999999999</v>
      </c>
      <c r="U26" s="97">
        <v>144</v>
      </c>
      <c r="V26" s="98">
        <f t="shared" si="6"/>
        <v>20320.82</v>
      </c>
    </row>
    <row r="27" spans="1:22" ht="15.75" customHeight="1" thickBot="1" x14ac:dyDescent="0.35">
      <c r="A27" s="28">
        <v>21</v>
      </c>
      <c r="B27" s="20">
        <v>1908446154</v>
      </c>
      <c r="C27" s="20" t="s">
        <v>37</v>
      </c>
      <c r="D27" s="37">
        <v>32395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32395</v>
      </c>
      <c r="N27" s="40">
        <f t="shared" si="1"/>
        <v>32395</v>
      </c>
      <c r="O27" s="25">
        <f t="shared" si="2"/>
        <v>890.86249999999995</v>
      </c>
      <c r="P27" s="41"/>
      <c r="Q27" s="41">
        <v>150</v>
      </c>
      <c r="R27" s="24">
        <f t="shared" si="3"/>
        <v>31354.137500000001</v>
      </c>
      <c r="S27" s="42">
        <f t="shared" si="4"/>
        <v>307.7525</v>
      </c>
      <c r="T27" s="85">
        <f t="shared" si="5"/>
        <v>157.7525</v>
      </c>
      <c r="U27" s="97">
        <v>216</v>
      </c>
      <c r="V27" s="102">
        <f t="shared" si="6"/>
        <v>31138.137500000001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566679</v>
      </c>
      <c r="E28" s="45">
        <f t="shared" si="7"/>
        <v>40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560</v>
      </c>
      <c r="I28" s="45">
        <f t="shared" si="8"/>
        <v>83</v>
      </c>
      <c r="J28" s="45">
        <f t="shared" si="8"/>
        <v>3</v>
      </c>
      <c r="K28" s="45">
        <f t="shared" si="8"/>
        <v>3</v>
      </c>
      <c r="L28" s="45">
        <f t="shared" si="8"/>
        <v>0</v>
      </c>
      <c r="M28" s="89">
        <f t="shared" si="8"/>
        <v>573019</v>
      </c>
      <c r="N28" s="89">
        <f t="shared" si="8"/>
        <v>589991</v>
      </c>
      <c r="O28" s="90">
        <f t="shared" si="8"/>
        <v>15758.022500000001</v>
      </c>
      <c r="P28" s="89">
        <f t="shared" si="8"/>
        <v>12410</v>
      </c>
      <c r="Q28" s="89">
        <f t="shared" si="8"/>
        <v>2270</v>
      </c>
      <c r="R28" s="89">
        <f t="shared" si="8"/>
        <v>571962.97749999992</v>
      </c>
      <c r="S28" s="89">
        <f t="shared" si="8"/>
        <v>5443.6804999999995</v>
      </c>
      <c r="T28" s="91">
        <f t="shared" si="8"/>
        <v>3173.6804999999999</v>
      </c>
      <c r="U28" s="91">
        <f t="shared" si="8"/>
        <v>4073</v>
      </c>
      <c r="V28" s="91">
        <f t="shared" si="8"/>
        <v>567889.97749999992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9">E4+E5-E28</f>
        <v>4410</v>
      </c>
      <c r="F29" s="48">
        <f t="shared" si="9"/>
        <v>10410</v>
      </c>
      <c r="G29" s="48">
        <f t="shared" si="9"/>
        <v>70</v>
      </c>
      <c r="H29" s="48">
        <f t="shared" si="9"/>
        <v>14875</v>
      </c>
      <c r="I29" s="48">
        <f t="shared" si="9"/>
        <v>1390</v>
      </c>
      <c r="J29" s="48">
        <f t="shared" si="9"/>
        <v>540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31" priority="59" operator="equal">
      <formula>212030016606640</formula>
    </cfRule>
  </conditionalFormatting>
  <conditionalFormatting sqref="D29 E4:E6 E28:K29">
    <cfRule type="cellIs" dxfId="130" priority="57" operator="equal">
      <formula>$E$4</formula>
    </cfRule>
    <cfRule type="cellIs" dxfId="129" priority="58" operator="equal">
      <formula>2120</formula>
    </cfRule>
  </conditionalFormatting>
  <conditionalFormatting sqref="D29:E29 F4:F6 F28:F29">
    <cfRule type="cellIs" dxfId="128" priority="55" operator="equal">
      <formula>$F$4</formula>
    </cfRule>
    <cfRule type="cellIs" dxfId="127" priority="56" operator="equal">
      <formula>300</formula>
    </cfRule>
  </conditionalFormatting>
  <conditionalFormatting sqref="G4:G6 G28:G29">
    <cfRule type="cellIs" dxfId="126" priority="53" operator="equal">
      <formula>$G$4</formula>
    </cfRule>
    <cfRule type="cellIs" dxfId="125" priority="54" operator="equal">
      <formula>1660</formula>
    </cfRule>
  </conditionalFormatting>
  <conditionalFormatting sqref="H4:H6 H28:H29">
    <cfRule type="cellIs" dxfId="124" priority="51" operator="equal">
      <formula>$H$4</formula>
    </cfRule>
    <cfRule type="cellIs" dxfId="123" priority="52" operator="equal">
      <formula>6640</formula>
    </cfRule>
  </conditionalFormatting>
  <conditionalFormatting sqref="T6:T28 U28:V28">
    <cfRule type="cellIs" dxfId="122" priority="50" operator="lessThan">
      <formula>0</formula>
    </cfRule>
  </conditionalFormatting>
  <conditionalFormatting sqref="T7:T27">
    <cfRule type="cellIs" dxfId="121" priority="47" operator="lessThan">
      <formula>0</formula>
    </cfRule>
    <cfRule type="cellIs" dxfId="120" priority="48" operator="lessThan">
      <formula>0</formula>
    </cfRule>
    <cfRule type="cellIs" dxfId="119" priority="49" operator="lessThan">
      <formula>0</formula>
    </cfRule>
  </conditionalFormatting>
  <conditionalFormatting sqref="E4:E6 E28:K28">
    <cfRule type="cellIs" dxfId="118" priority="46" operator="equal">
      <formula>$E$4</formula>
    </cfRule>
  </conditionalFormatting>
  <conditionalFormatting sqref="D28:D29 D6 D4:M4">
    <cfRule type="cellIs" dxfId="117" priority="45" operator="equal">
      <formula>$D$4</formula>
    </cfRule>
  </conditionalFormatting>
  <conditionalFormatting sqref="I4:I6 I28:I29">
    <cfRule type="cellIs" dxfId="116" priority="44" operator="equal">
      <formula>$I$4</formula>
    </cfRule>
  </conditionalFormatting>
  <conditionalFormatting sqref="J4:J6 J28:J29">
    <cfRule type="cellIs" dxfId="115" priority="43" operator="equal">
      <formula>$J$4</formula>
    </cfRule>
  </conditionalFormatting>
  <conditionalFormatting sqref="K4:K6 K28:K29">
    <cfRule type="cellIs" dxfId="114" priority="42" operator="equal">
      <formula>$K$4</formula>
    </cfRule>
  </conditionalFormatting>
  <conditionalFormatting sqref="M4:M6">
    <cfRule type="cellIs" dxfId="113" priority="41" operator="equal">
      <formula>$L$4</formula>
    </cfRule>
  </conditionalFormatting>
  <conditionalFormatting sqref="T7:T28 U28:V28">
    <cfRule type="cellIs" dxfId="112" priority="38" operator="lessThan">
      <formula>0</formula>
    </cfRule>
    <cfRule type="cellIs" dxfId="111" priority="39" operator="lessThan">
      <formula>0</formula>
    </cfRule>
    <cfRule type="cellIs" dxfId="110" priority="40" operator="lessThan">
      <formula>0</formula>
    </cfRule>
  </conditionalFormatting>
  <conditionalFormatting sqref="D5:K5">
    <cfRule type="cellIs" dxfId="109" priority="37" operator="greaterThan">
      <formula>0</formula>
    </cfRule>
  </conditionalFormatting>
  <conditionalFormatting sqref="T6:T28 U28:V28">
    <cfRule type="cellIs" dxfId="108" priority="36" operator="lessThan">
      <formula>0</formula>
    </cfRule>
  </conditionalFormatting>
  <conditionalFormatting sqref="T7:T27">
    <cfRule type="cellIs" dxfId="107" priority="33" operator="lessThan">
      <formula>0</formula>
    </cfRule>
    <cfRule type="cellIs" dxfId="106" priority="34" operator="lessThan">
      <formula>0</formula>
    </cfRule>
    <cfRule type="cellIs" dxfId="105" priority="35" operator="lessThan">
      <formula>0</formula>
    </cfRule>
  </conditionalFormatting>
  <conditionalFormatting sqref="T7:T28 U28:V28">
    <cfRule type="cellIs" dxfId="104" priority="30" operator="lessThan">
      <formula>0</formula>
    </cfRule>
    <cfRule type="cellIs" dxfId="103" priority="31" operator="lessThan">
      <formula>0</formula>
    </cfRule>
    <cfRule type="cellIs" dxfId="102" priority="32" operator="lessThan">
      <formula>0</formula>
    </cfRule>
  </conditionalFormatting>
  <conditionalFormatting sqref="D5:K5">
    <cfRule type="cellIs" dxfId="101" priority="29" operator="greaterThan">
      <formula>0</formula>
    </cfRule>
  </conditionalFormatting>
  <conditionalFormatting sqref="L4 L6 L28:L29">
    <cfRule type="cellIs" dxfId="100" priority="28" operator="equal">
      <formula>$L$4</formula>
    </cfRule>
  </conditionalFormatting>
  <conditionalFormatting sqref="D7:S7">
    <cfRule type="cellIs" dxfId="99" priority="27" operator="greaterThan">
      <formula>0</formula>
    </cfRule>
  </conditionalFormatting>
  <conditionalFormatting sqref="D9:S9">
    <cfRule type="cellIs" dxfId="98" priority="26" operator="greaterThan">
      <formula>0</formula>
    </cfRule>
  </conditionalFormatting>
  <conditionalFormatting sqref="D11:S11">
    <cfRule type="cellIs" dxfId="97" priority="25" operator="greaterThan">
      <formula>0</formula>
    </cfRule>
  </conditionalFormatting>
  <conditionalFormatting sqref="D13:S13">
    <cfRule type="cellIs" dxfId="96" priority="24" operator="greaterThan">
      <formula>0</formula>
    </cfRule>
  </conditionalFormatting>
  <conditionalFormatting sqref="D15:S15">
    <cfRule type="cellIs" dxfId="95" priority="23" operator="greaterThan">
      <formula>0</formula>
    </cfRule>
  </conditionalFormatting>
  <conditionalFormatting sqref="D17:S17">
    <cfRule type="cellIs" dxfId="94" priority="22" operator="greaterThan">
      <formula>0</formula>
    </cfRule>
  </conditionalFormatting>
  <conditionalFormatting sqref="D19:S19">
    <cfRule type="cellIs" dxfId="93" priority="21" operator="greaterThan">
      <formula>0</formula>
    </cfRule>
  </conditionalFormatting>
  <conditionalFormatting sqref="D21:S21">
    <cfRule type="cellIs" dxfId="92" priority="20" operator="greaterThan">
      <formula>0</formula>
    </cfRule>
  </conditionalFormatting>
  <conditionalFormatting sqref="D23:S23">
    <cfRule type="cellIs" dxfId="91" priority="19" operator="greaterThan">
      <formula>0</formula>
    </cfRule>
  </conditionalFormatting>
  <conditionalFormatting sqref="D25:S25">
    <cfRule type="cellIs" dxfId="90" priority="18" operator="greaterThan">
      <formula>0</formula>
    </cfRule>
  </conditionalFormatting>
  <conditionalFormatting sqref="D27:S27">
    <cfRule type="cellIs" dxfId="89" priority="17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8" activePane="bottomLeft" state="frozen"/>
      <selection pane="bottomLeft" activeCell="J15" sqref="J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8.42578125" bestFit="1" customWidth="1"/>
    <col min="17" max="17" width="6.42578125" customWidth="1"/>
    <col min="18" max="18" width="10.85546875" bestFit="1" customWidth="1"/>
    <col min="21" max="21" width="6.42578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'30'!D29</f>
        <v>283955</v>
      </c>
      <c r="E4" s="2">
        <f>'30'!E29</f>
        <v>4410</v>
      </c>
      <c r="F4" s="2">
        <f>'30'!F29</f>
        <v>10410</v>
      </c>
      <c r="G4" s="2">
        <f>'30'!G29</f>
        <v>70</v>
      </c>
      <c r="H4" s="2">
        <f>'30'!H29</f>
        <v>14875</v>
      </c>
      <c r="I4" s="2">
        <f>'30'!I29</f>
        <v>1390</v>
      </c>
      <c r="J4" s="2">
        <f>'30'!J29</f>
        <v>540</v>
      </c>
      <c r="K4" s="2">
        <f>'30'!K29</f>
        <v>155</v>
      </c>
      <c r="L4" s="2">
        <f>'30'!L29</f>
        <v>50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727272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23109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23109</v>
      </c>
      <c r="N7" s="24">
        <f>D7+E7*20+F7*10+G7*9+H7*9+I7*191+J7*191+K7*182+L7*100</f>
        <v>26356</v>
      </c>
      <c r="O7" s="25">
        <f>M7*2.75%</f>
        <v>635.49750000000006</v>
      </c>
      <c r="P7" s="26"/>
      <c r="Q7" s="26">
        <v>121</v>
      </c>
      <c r="R7" s="24">
        <f>M7-(M7*2.75%)+I7*191+J7*191+K7*182+L7*100-Q7</f>
        <v>25599.502499999999</v>
      </c>
      <c r="S7" s="25">
        <f>M7*0.95%</f>
        <v>219.53549999999998</v>
      </c>
      <c r="T7" s="84">
        <f>S7-Q7</f>
        <v>98.535499999999985</v>
      </c>
      <c r="U7" s="66">
        <v>99</v>
      </c>
      <c r="V7" s="67">
        <f>R7-U7</f>
        <v>25500.502499999999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22973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22973</v>
      </c>
      <c r="N8" s="24">
        <f t="shared" ref="N8:N27" si="1">D8+E8*20+F8*10+G8*9+H8*9+I8*191+J8*191+K8*182+L8*100</f>
        <v>23928</v>
      </c>
      <c r="O8" s="25">
        <f t="shared" ref="O8:O27" si="2">M8*2.75%</f>
        <v>631.75750000000005</v>
      </c>
      <c r="P8" s="26">
        <v>-1050</v>
      </c>
      <c r="Q8" s="26">
        <v>125</v>
      </c>
      <c r="R8" s="24">
        <f t="shared" ref="R8:R27" si="3">M8-(M8*2.75%)+I8*191+J8*191+K8*182+L8*100-Q8</f>
        <v>23171.2425</v>
      </c>
      <c r="S8" s="25">
        <f t="shared" ref="S8:S27" si="4">M8*0.95%</f>
        <v>218.24349999999998</v>
      </c>
      <c r="T8" s="84">
        <f t="shared" ref="T8:T27" si="5">S8-Q8</f>
        <v>93.243499999999983</v>
      </c>
      <c r="U8" s="66">
        <v>171</v>
      </c>
      <c r="V8" s="67">
        <f t="shared" ref="V8:V27" si="6">R8-U8</f>
        <v>23000.2425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50738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51278</v>
      </c>
      <c r="N9" s="24">
        <f t="shared" si="1"/>
        <v>51278</v>
      </c>
      <c r="O9" s="25">
        <f t="shared" si="2"/>
        <v>1410.145</v>
      </c>
      <c r="P9" s="26">
        <v>-6000</v>
      </c>
      <c r="Q9" s="26">
        <v>145</v>
      </c>
      <c r="R9" s="24">
        <f t="shared" si="3"/>
        <v>49722.855000000003</v>
      </c>
      <c r="S9" s="25">
        <f t="shared" si="4"/>
        <v>487.14099999999996</v>
      </c>
      <c r="T9" s="84">
        <f t="shared" si="5"/>
        <v>342.14099999999996</v>
      </c>
      <c r="U9" s="66">
        <v>342</v>
      </c>
      <c r="V9" s="67">
        <f t="shared" si="6"/>
        <v>49380.855000000003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14001</v>
      </c>
      <c r="E10" s="30"/>
      <c r="F10" s="30"/>
      <c r="G10" s="30"/>
      <c r="H10" s="30">
        <v>100</v>
      </c>
      <c r="I10" s="20">
        <v>5</v>
      </c>
      <c r="J10" s="20"/>
      <c r="K10" s="20"/>
      <c r="L10" s="20"/>
      <c r="M10" s="20">
        <f t="shared" si="0"/>
        <v>14901</v>
      </c>
      <c r="N10" s="24">
        <f t="shared" si="1"/>
        <v>15856</v>
      </c>
      <c r="O10" s="25">
        <f t="shared" si="2"/>
        <v>409.77749999999997</v>
      </c>
      <c r="P10" s="26">
        <v>-2000</v>
      </c>
      <c r="Q10" s="26">
        <v>32</v>
      </c>
      <c r="R10" s="24">
        <f t="shared" si="3"/>
        <v>15414.2225</v>
      </c>
      <c r="S10" s="25">
        <f t="shared" si="4"/>
        <v>141.55949999999999</v>
      </c>
      <c r="T10" s="84">
        <f t="shared" si="5"/>
        <v>109.55949999999999</v>
      </c>
      <c r="U10" s="66">
        <v>54</v>
      </c>
      <c r="V10" s="87">
        <f t="shared" si="6"/>
        <v>15360.2225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14038</v>
      </c>
      <c r="E11" s="30"/>
      <c r="F11" s="30"/>
      <c r="G11" s="32"/>
      <c r="H11" s="30"/>
      <c r="I11" s="20">
        <v>27</v>
      </c>
      <c r="J11" s="20">
        <v>3</v>
      </c>
      <c r="K11" s="20"/>
      <c r="L11" s="20"/>
      <c r="M11" s="20">
        <f t="shared" si="0"/>
        <v>14038</v>
      </c>
      <c r="N11" s="24">
        <f t="shared" si="1"/>
        <v>19768</v>
      </c>
      <c r="O11" s="25">
        <f t="shared" si="2"/>
        <v>386.04500000000002</v>
      </c>
      <c r="P11" s="26">
        <v>-600</v>
      </c>
      <c r="Q11" s="26">
        <v>34</v>
      </c>
      <c r="R11" s="24">
        <f t="shared" si="3"/>
        <v>19347.955000000002</v>
      </c>
      <c r="S11" s="25">
        <f t="shared" si="4"/>
        <v>133.36099999999999</v>
      </c>
      <c r="T11" s="84">
        <f t="shared" si="5"/>
        <v>99.36099999999999</v>
      </c>
      <c r="U11" s="66">
        <v>108</v>
      </c>
      <c r="V11" s="87">
        <f t="shared" si="6"/>
        <v>19239.955000000002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>
        <v>200</v>
      </c>
      <c r="J12" s="20"/>
      <c r="K12" s="20"/>
      <c r="L12" s="20"/>
      <c r="M12" s="20">
        <f t="shared" si="0"/>
        <v>10000</v>
      </c>
      <c r="N12" s="24">
        <f t="shared" si="1"/>
        <v>48200</v>
      </c>
      <c r="O12" s="25">
        <f t="shared" si="2"/>
        <v>275</v>
      </c>
      <c r="P12" s="26"/>
      <c r="Q12" s="26">
        <v>44</v>
      </c>
      <c r="R12" s="24">
        <f t="shared" si="3"/>
        <v>47881</v>
      </c>
      <c r="S12" s="25">
        <f t="shared" si="4"/>
        <v>95</v>
      </c>
      <c r="T12" s="84">
        <f t="shared" si="5"/>
        <v>51</v>
      </c>
      <c r="U12" s="66">
        <v>81</v>
      </c>
      <c r="V12" s="87">
        <f t="shared" si="6"/>
        <v>47800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3182</v>
      </c>
      <c r="E13" s="30"/>
      <c r="F13" s="30"/>
      <c r="G13" s="30"/>
      <c r="H13" s="30"/>
      <c r="I13" s="20"/>
      <c r="J13" s="20">
        <v>149</v>
      </c>
      <c r="K13" s="20"/>
      <c r="L13" s="20"/>
      <c r="M13" s="20">
        <f t="shared" si="0"/>
        <v>3182</v>
      </c>
      <c r="N13" s="24">
        <f t="shared" si="1"/>
        <v>31641</v>
      </c>
      <c r="O13" s="25">
        <f t="shared" si="2"/>
        <v>87.504999999999995</v>
      </c>
      <c r="P13" s="26">
        <v>4000</v>
      </c>
      <c r="Q13" s="26">
        <v>4</v>
      </c>
      <c r="R13" s="24">
        <f t="shared" si="3"/>
        <v>31549.494999999999</v>
      </c>
      <c r="S13" s="25">
        <f t="shared" si="4"/>
        <v>30.228999999999999</v>
      </c>
      <c r="T13" s="84">
        <f t="shared" si="5"/>
        <v>26.228999999999999</v>
      </c>
      <c r="U13" s="66"/>
      <c r="V13" s="87">
        <f t="shared" si="6"/>
        <v>31549.494999999999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31572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31572</v>
      </c>
      <c r="N14" s="24">
        <f t="shared" si="1"/>
        <v>31572</v>
      </c>
      <c r="O14" s="25">
        <f t="shared" si="2"/>
        <v>868.23</v>
      </c>
      <c r="P14" s="26"/>
      <c r="Q14" s="26">
        <v>246</v>
      </c>
      <c r="R14" s="24">
        <f t="shared" si="3"/>
        <v>30457.77</v>
      </c>
      <c r="S14" s="25">
        <f t="shared" si="4"/>
        <v>299.93399999999997</v>
      </c>
      <c r="T14" s="84">
        <f t="shared" si="5"/>
        <v>53.933999999999969</v>
      </c>
      <c r="U14" s="66">
        <v>217</v>
      </c>
      <c r="V14" s="87">
        <f t="shared" si="6"/>
        <v>30240.77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50137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50137</v>
      </c>
      <c r="N15" s="24">
        <f t="shared" si="1"/>
        <v>50137</v>
      </c>
      <c r="O15" s="25">
        <f t="shared" si="2"/>
        <v>1378.7674999999999</v>
      </c>
      <c r="P15" s="26"/>
      <c r="Q15" s="26">
        <v>154</v>
      </c>
      <c r="R15" s="24">
        <f t="shared" si="3"/>
        <v>48604.232499999998</v>
      </c>
      <c r="S15" s="25">
        <f t="shared" si="4"/>
        <v>476.30149999999998</v>
      </c>
      <c r="T15" s="84">
        <f t="shared" si="5"/>
        <v>322.30149999999998</v>
      </c>
      <c r="U15" s="66">
        <v>405</v>
      </c>
      <c r="V15" s="87">
        <f t="shared" si="6"/>
        <v>48199.232499999998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61007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61007</v>
      </c>
      <c r="N16" s="24">
        <f t="shared" si="1"/>
        <v>61007</v>
      </c>
      <c r="O16" s="25">
        <f t="shared" si="2"/>
        <v>1677.6925000000001</v>
      </c>
      <c r="P16" s="26">
        <v>-5750</v>
      </c>
      <c r="Q16" s="26">
        <v>143</v>
      </c>
      <c r="R16" s="24">
        <f t="shared" si="3"/>
        <v>59186.307500000003</v>
      </c>
      <c r="S16" s="25">
        <f t="shared" si="4"/>
        <v>579.56650000000002</v>
      </c>
      <c r="T16" s="84">
        <f t="shared" si="5"/>
        <v>436.56650000000002</v>
      </c>
      <c r="U16" s="66">
        <v>486</v>
      </c>
      <c r="V16" s="87">
        <f t="shared" si="6"/>
        <v>58700.307500000003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21982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21982</v>
      </c>
      <c r="N17" s="24">
        <f t="shared" si="1"/>
        <v>21982</v>
      </c>
      <c r="O17" s="25">
        <f t="shared" si="2"/>
        <v>604.505</v>
      </c>
      <c r="P17" s="26"/>
      <c r="Q17" s="26">
        <v>100</v>
      </c>
      <c r="R17" s="24">
        <f t="shared" si="3"/>
        <v>21277.494999999999</v>
      </c>
      <c r="S17" s="25">
        <f t="shared" si="4"/>
        <v>208.82900000000001</v>
      </c>
      <c r="T17" s="84">
        <f t="shared" si="5"/>
        <v>108.82900000000001</v>
      </c>
      <c r="U17" s="66">
        <v>189</v>
      </c>
      <c r="V17" s="87">
        <f t="shared" si="6"/>
        <v>21088.494999999999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30172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30172</v>
      </c>
      <c r="N18" s="24">
        <f t="shared" si="1"/>
        <v>30172</v>
      </c>
      <c r="O18" s="25">
        <f t="shared" si="2"/>
        <v>829.73</v>
      </c>
      <c r="P18" s="26"/>
      <c r="Q18" s="26">
        <v>100</v>
      </c>
      <c r="R18" s="24">
        <f t="shared" si="3"/>
        <v>29242.27</v>
      </c>
      <c r="S18" s="25">
        <f t="shared" si="4"/>
        <v>286.63400000000001</v>
      </c>
      <c r="T18" s="84">
        <f t="shared" si="5"/>
        <v>186.63400000000001</v>
      </c>
      <c r="U18" s="66">
        <v>225</v>
      </c>
      <c r="V18" s="87">
        <f t="shared" si="6"/>
        <v>29017.27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8793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8793</v>
      </c>
      <c r="N19" s="24">
        <f t="shared" si="1"/>
        <v>8793</v>
      </c>
      <c r="O19" s="25">
        <f t="shared" si="2"/>
        <v>241.8075</v>
      </c>
      <c r="P19" s="26"/>
      <c r="Q19" s="26">
        <v>100</v>
      </c>
      <c r="R19" s="24">
        <f t="shared" si="3"/>
        <v>8451.1924999999992</v>
      </c>
      <c r="S19" s="25">
        <f t="shared" si="4"/>
        <v>83.533500000000004</v>
      </c>
      <c r="T19" s="84">
        <f t="shared" si="5"/>
        <v>-16.466499999999996</v>
      </c>
      <c r="U19" s="66">
        <v>54</v>
      </c>
      <c r="V19" s="87">
        <f t="shared" si="6"/>
        <v>8397.1924999999992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7849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7849</v>
      </c>
      <c r="N20" s="24">
        <f t="shared" si="1"/>
        <v>7849</v>
      </c>
      <c r="O20" s="25">
        <f t="shared" si="2"/>
        <v>215.8475</v>
      </c>
      <c r="P20" s="26"/>
      <c r="Q20" s="26">
        <v>117</v>
      </c>
      <c r="R20" s="24">
        <f t="shared" si="3"/>
        <v>7516.1525000000001</v>
      </c>
      <c r="S20" s="25">
        <f t="shared" si="4"/>
        <v>74.5655</v>
      </c>
      <c r="T20" s="84">
        <f t="shared" si="5"/>
        <v>-42.4345</v>
      </c>
      <c r="U20" s="66">
        <v>36</v>
      </c>
      <c r="V20" s="87">
        <f t="shared" si="6"/>
        <v>7480.1525000000001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7400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7400</v>
      </c>
      <c r="N21" s="24">
        <f t="shared" si="1"/>
        <v>7400</v>
      </c>
      <c r="O21" s="25">
        <f t="shared" si="2"/>
        <v>203.5</v>
      </c>
      <c r="P21" s="26"/>
      <c r="Q21" s="26">
        <v>20</v>
      </c>
      <c r="R21" s="24">
        <f t="shared" si="3"/>
        <v>7176.5</v>
      </c>
      <c r="S21" s="25">
        <f t="shared" si="4"/>
        <v>70.3</v>
      </c>
      <c r="T21" s="84">
        <f t="shared" si="5"/>
        <v>50.3</v>
      </c>
      <c r="U21" s="66">
        <v>36</v>
      </c>
      <c r="V21" s="87">
        <f t="shared" si="6"/>
        <v>7140.5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86442</v>
      </c>
      <c r="E22" s="30">
        <v>50</v>
      </c>
      <c r="F22" s="30">
        <v>20</v>
      </c>
      <c r="G22" s="20"/>
      <c r="H22" s="30">
        <v>20</v>
      </c>
      <c r="I22" s="20">
        <v>5</v>
      </c>
      <c r="J22" s="20"/>
      <c r="K22" s="20"/>
      <c r="L22" s="20"/>
      <c r="M22" s="20">
        <f t="shared" si="0"/>
        <v>87822</v>
      </c>
      <c r="N22" s="24">
        <f t="shared" si="1"/>
        <v>88777</v>
      </c>
      <c r="O22" s="25">
        <f t="shared" si="2"/>
        <v>2415.105</v>
      </c>
      <c r="P22" s="26"/>
      <c r="Q22" s="26">
        <v>150</v>
      </c>
      <c r="R22" s="24">
        <f t="shared" si="3"/>
        <v>86211.895000000004</v>
      </c>
      <c r="S22" s="25">
        <f t="shared" si="4"/>
        <v>834.30899999999997</v>
      </c>
      <c r="T22" s="84">
        <f t="shared" si="5"/>
        <v>684.30899999999997</v>
      </c>
      <c r="U22" s="66">
        <v>702</v>
      </c>
      <c r="V22" s="87">
        <f t="shared" si="6"/>
        <v>85509.895000000004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20219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20219</v>
      </c>
      <c r="N23" s="24">
        <f t="shared" si="1"/>
        <v>20219</v>
      </c>
      <c r="O23" s="25">
        <f t="shared" si="2"/>
        <v>556.02250000000004</v>
      </c>
      <c r="P23" s="26">
        <v>36000</v>
      </c>
      <c r="Q23" s="26">
        <v>150</v>
      </c>
      <c r="R23" s="24">
        <f t="shared" si="3"/>
        <v>19512.977500000001</v>
      </c>
      <c r="S23" s="25">
        <f t="shared" si="4"/>
        <v>192.0805</v>
      </c>
      <c r="T23" s="84">
        <f t="shared" si="5"/>
        <v>42.080500000000001</v>
      </c>
      <c r="U23" s="66">
        <v>144</v>
      </c>
      <c r="V23" s="87">
        <f t="shared" si="6"/>
        <v>19368.977500000001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50931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52011</v>
      </c>
      <c r="N24" s="24">
        <f t="shared" si="1"/>
        <v>52011</v>
      </c>
      <c r="O24" s="25">
        <f t="shared" si="2"/>
        <v>1430.3025</v>
      </c>
      <c r="P24" s="26"/>
      <c r="Q24" s="26">
        <v>137</v>
      </c>
      <c r="R24" s="24">
        <f t="shared" si="3"/>
        <v>50443.697500000002</v>
      </c>
      <c r="S24" s="25">
        <f t="shared" si="4"/>
        <v>494.10449999999997</v>
      </c>
      <c r="T24" s="84">
        <f t="shared" si="5"/>
        <v>357.10449999999997</v>
      </c>
      <c r="U24" s="66">
        <v>270</v>
      </c>
      <c r="V24" s="87">
        <f t="shared" si="6"/>
        <v>50173.697500000002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34038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34038</v>
      </c>
      <c r="N25" s="24">
        <f t="shared" si="1"/>
        <v>34038</v>
      </c>
      <c r="O25" s="25">
        <f t="shared" si="2"/>
        <v>936.04499999999996</v>
      </c>
      <c r="P25" s="26"/>
      <c r="Q25" s="26">
        <v>150</v>
      </c>
      <c r="R25" s="24">
        <f t="shared" si="3"/>
        <v>32951.955000000002</v>
      </c>
      <c r="S25" s="25">
        <f t="shared" si="4"/>
        <v>323.36099999999999</v>
      </c>
      <c r="T25" s="84">
        <f t="shared" si="5"/>
        <v>173.36099999999999</v>
      </c>
      <c r="U25" s="66">
        <v>288</v>
      </c>
      <c r="V25" s="87">
        <f t="shared" si="6"/>
        <v>32663.955000000002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16806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16806</v>
      </c>
      <c r="N26" s="24">
        <f t="shared" si="1"/>
        <v>16806</v>
      </c>
      <c r="O26" s="25">
        <f t="shared" si="2"/>
        <v>462.16500000000002</v>
      </c>
      <c r="P26" s="26"/>
      <c r="Q26" s="26">
        <v>88</v>
      </c>
      <c r="R26" s="24">
        <f t="shared" si="3"/>
        <v>16255.834999999999</v>
      </c>
      <c r="S26" s="25">
        <f t="shared" si="4"/>
        <v>159.65699999999998</v>
      </c>
      <c r="T26" s="84">
        <f t="shared" si="5"/>
        <v>71.656999999999982</v>
      </c>
      <c r="U26" s="66">
        <v>126</v>
      </c>
      <c r="V26" s="87">
        <f t="shared" si="6"/>
        <v>16129.834999999999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15108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15108</v>
      </c>
      <c r="N27" s="40">
        <f t="shared" si="1"/>
        <v>15108</v>
      </c>
      <c r="O27" s="25">
        <f t="shared" si="2"/>
        <v>415.47</v>
      </c>
      <c r="P27" s="41">
        <v>53000</v>
      </c>
      <c r="Q27" s="41">
        <v>100</v>
      </c>
      <c r="R27" s="24">
        <f t="shared" si="3"/>
        <v>14592.53</v>
      </c>
      <c r="S27" s="42">
        <f t="shared" si="4"/>
        <v>143.52600000000001</v>
      </c>
      <c r="T27" s="85">
        <f t="shared" si="5"/>
        <v>43.52600000000001</v>
      </c>
      <c r="U27" s="66">
        <v>117</v>
      </c>
      <c r="V27" s="88">
        <f t="shared" si="6"/>
        <v>14475.53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580497</v>
      </c>
      <c r="E28" s="45">
        <f t="shared" si="7"/>
        <v>50</v>
      </c>
      <c r="F28" s="45">
        <f t="shared" ref="F28:V28" si="8">SUM(F7:F27)</f>
        <v>20</v>
      </c>
      <c r="G28" s="45">
        <f t="shared" si="8"/>
        <v>0</v>
      </c>
      <c r="H28" s="45">
        <f t="shared" si="8"/>
        <v>300</v>
      </c>
      <c r="I28" s="45">
        <f t="shared" si="8"/>
        <v>259</v>
      </c>
      <c r="J28" s="45">
        <f t="shared" si="8"/>
        <v>152</v>
      </c>
      <c r="K28" s="45">
        <f t="shared" si="8"/>
        <v>0</v>
      </c>
      <c r="L28" s="45">
        <f t="shared" si="8"/>
        <v>0</v>
      </c>
      <c r="M28" s="89">
        <f t="shared" si="8"/>
        <v>584397</v>
      </c>
      <c r="N28" s="89">
        <f t="shared" si="8"/>
        <v>662898</v>
      </c>
      <c r="O28" s="90">
        <f t="shared" si="8"/>
        <v>16070.917500000001</v>
      </c>
      <c r="P28" s="89">
        <f t="shared" si="8"/>
        <v>77600</v>
      </c>
      <c r="Q28" s="89">
        <f t="shared" si="8"/>
        <v>2260</v>
      </c>
      <c r="R28" s="89">
        <f t="shared" si="8"/>
        <v>644567.08250000002</v>
      </c>
      <c r="S28" s="89">
        <f t="shared" si="8"/>
        <v>5551.7715000000007</v>
      </c>
      <c r="T28" s="91">
        <f t="shared" si="8"/>
        <v>3291.7714999999994</v>
      </c>
      <c r="U28" s="91">
        <f t="shared" si="8"/>
        <v>4150</v>
      </c>
      <c r="V28" s="64">
        <f t="shared" si="8"/>
        <v>640417.08250000002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9">E4+E5-E28</f>
        <v>4360</v>
      </c>
      <c r="F29" s="48">
        <f t="shared" si="9"/>
        <v>10390</v>
      </c>
      <c r="G29" s="48">
        <f t="shared" si="9"/>
        <v>70</v>
      </c>
      <c r="H29" s="48">
        <f t="shared" si="9"/>
        <v>14575</v>
      </c>
      <c r="I29" s="48">
        <f t="shared" si="9"/>
        <v>1131</v>
      </c>
      <c r="J29" s="48">
        <f t="shared" si="9"/>
        <v>388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" priority="63" operator="equal">
      <formula>212030016606640</formula>
    </cfRule>
  </conditionalFormatting>
  <conditionalFormatting sqref="D29 E4:E6 E28:K29">
    <cfRule type="cellIs" dxfId="87" priority="61" operator="equal">
      <formula>$E$4</formula>
    </cfRule>
    <cfRule type="cellIs" dxfId="86" priority="62" operator="equal">
      <formula>2120</formula>
    </cfRule>
  </conditionalFormatting>
  <conditionalFormatting sqref="D29:E29 F4:F6 F28:F29">
    <cfRule type="cellIs" dxfId="85" priority="59" operator="equal">
      <formula>$F$4</formula>
    </cfRule>
    <cfRule type="cellIs" dxfId="84" priority="60" operator="equal">
      <formula>300</formula>
    </cfRule>
  </conditionalFormatting>
  <conditionalFormatting sqref="G4:G6 G28:G29">
    <cfRule type="cellIs" dxfId="83" priority="57" operator="equal">
      <formula>$G$4</formula>
    </cfRule>
    <cfRule type="cellIs" dxfId="82" priority="58" operator="equal">
      <formula>1660</formula>
    </cfRule>
  </conditionalFormatting>
  <conditionalFormatting sqref="H4:H6 H28:H29">
    <cfRule type="cellIs" dxfId="81" priority="55" operator="equal">
      <formula>$H$4</formula>
    </cfRule>
    <cfRule type="cellIs" dxfId="80" priority="56" operator="equal">
      <formula>6640</formula>
    </cfRule>
  </conditionalFormatting>
  <conditionalFormatting sqref="T6:T28 U28:V28">
    <cfRule type="cellIs" dxfId="79" priority="54" operator="lessThan">
      <formula>0</formula>
    </cfRule>
  </conditionalFormatting>
  <conditionalFormatting sqref="T7:T27">
    <cfRule type="cellIs" dxfId="78" priority="51" operator="lessThan">
      <formula>0</formula>
    </cfRule>
    <cfRule type="cellIs" dxfId="77" priority="52" operator="lessThan">
      <formula>0</formula>
    </cfRule>
    <cfRule type="cellIs" dxfId="76" priority="53" operator="lessThan">
      <formula>0</formula>
    </cfRule>
  </conditionalFormatting>
  <conditionalFormatting sqref="E4:E6 E28:K28">
    <cfRule type="cellIs" dxfId="75" priority="50" operator="equal">
      <formula>$E$4</formula>
    </cfRule>
  </conditionalFormatting>
  <conditionalFormatting sqref="D28:D29 D6 D4:M4">
    <cfRule type="cellIs" dxfId="74" priority="49" operator="equal">
      <formula>$D$4</formula>
    </cfRule>
  </conditionalFormatting>
  <conditionalFormatting sqref="I4:I6 I28:I29">
    <cfRule type="cellIs" dxfId="73" priority="48" operator="equal">
      <formula>$I$4</formula>
    </cfRule>
  </conditionalFormatting>
  <conditionalFormatting sqref="J4:J6 J28:J29">
    <cfRule type="cellIs" dxfId="72" priority="47" operator="equal">
      <formula>$J$4</formula>
    </cfRule>
  </conditionalFormatting>
  <conditionalFormatting sqref="K4:K6 K28:K29">
    <cfRule type="cellIs" dxfId="71" priority="46" operator="equal">
      <formula>$K$4</formula>
    </cfRule>
  </conditionalFormatting>
  <conditionalFormatting sqref="M4:M6">
    <cfRule type="cellIs" dxfId="70" priority="45" operator="equal">
      <formula>$L$4</formula>
    </cfRule>
  </conditionalFormatting>
  <conditionalFormatting sqref="T7:T28 U28:V28">
    <cfRule type="cellIs" dxfId="69" priority="42" operator="lessThan">
      <formula>0</formula>
    </cfRule>
    <cfRule type="cellIs" dxfId="68" priority="43" operator="lessThan">
      <formula>0</formula>
    </cfRule>
    <cfRule type="cellIs" dxfId="67" priority="44" operator="lessThan">
      <formula>0</formula>
    </cfRule>
  </conditionalFormatting>
  <conditionalFormatting sqref="D5:K5">
    <cfRule type="cellIs" dxfId="66" priority="41" operator="greaterThan">
      <formula>0</formula>
    </cfRule>
  </conditionalFormatting>
  <conditionalFormatting sqref="T6:T28 U28:V28">
    <cfRule type="cellIs" dxfId="65" priority="40" operator="lessThan">
      <formula>0</formula>
    </cfRule>
  </conditionalFormatting>
  <conditionalFormatting sqref="T7:T27">
    <cfRule type="cellIs" dxfId="64" priority="37" operator="lessThan">
      <formula>0</formula>
    </cfRule>
    <cfRule type="cellIs" dxfId="63" priority="38" operator="lessThan">
      <formula>0</formula>
    </cfRule>
    <cfRule type="cellIs" dxfId="62" priority="39" operator="lessThan">
      <formula>0</formula>
    </cfRule>
  </conditionalFormatting>
  <conditionalFormatting sqref="T7:T28 U28:V28">
    <cfRule type="cellIs" dxfId="61" priority="34" operator="lessThan">
      <formula>0</formula>
    </cfRule>
    <cfRule type="cellIs" dxfId="60" priority="35" operator="lessThan">
      <formula>0</formula>
    </cfRule>
    <cfRule type="cellIs" dxfId="59" priority="36" operator="lessThan">
      <formula>0</formula>
    </cfRule>
  </conditionalFormatting>
  <conditionalFormatting sqref="D5:K5">
    <cfRule type="cellIs" dxfId="58" priority="33" operator="greaterThan">
      <formula>0</formula>
    </cfRule>
  </conditionalFormatting>
  <conditionalFormatting sqref="L4 L6 L28:L29">
    <cfRule type="cellIs" dxfId="57" priority="32" operator="equal">
      <formula>$L$4</formula>
    </cfRule>
  </conditionalFormatting>
  <conditionalFormatting sqref="D7:S7">
    <cfRule type="cellIs" dxfId="56" priority="31" operator="greaterThan">
      <formula>0</formula>
    </cfRule>
  </conditionalFormatting>
  <conditionalFormatting sqref="D9:S9">
    <cfRule type="cellIs" dxfId="55" priority="30" operator="greaterThan">
      <formula>0</formula>
    </cfRule>
  </conditionalFormatting>
  <conditionalFormatting sqref="D11:S11">
    <cfRule type="cellIs" dxfId="54" priority="29" operator="greaterThan">
      <formula>0</formula>
    </cfRule>
  </conditionalFormatting>
  <conditionalFormatting sqref="D13:S13">
    <cfRule type="cellIs" dxfId="53" priority="28" operator="greaterThan">
      <formula>0</formula>
    </cfRule>
  </conditionalFormatting>
  <conditionalFormatting sqref="D15:S15">
    <cfRule type="cellIs" dxfId="52" priority="27" operator="greaterThan">
      <formula>0</formula>
    </cfRule>
  </conditionalFormatting>
  <conditionalFormatting sqref="D17:S17">
    <cfRule type="cellIs" dxfId="51" priority="26" operator="greaterThan">
      <formula>0</formula>
    </cfRule>
  </conditionalFormatting>
  <conditionalFormatting sqref="D19:S19">
    <cfRule type="cellIs" dxfId="50" priority="25" operator="greaterThan">
      <formula>0</formula>
    </cfRule>
  </conditionalFormatting>
  <conditionalFormatting sqref="D21:S21">
    <cfRule type="cellIs" dxfId="49" priority="24" operator="greaterThan">
      <formula>0</formula>
    </cfRule>
  </conditionalFormatting>
  <conditionalFormatting sqref="D23:S23">
    <cfRule type="cellIs" dxfId="48" priority="23" operator="greaterThan">
      <formula>0</formula>
    </cfRule>
  </conditionalFormatting>
  <conditionalFormatting sqref="D25:S25">
    <cfRule type="cellIs" dxfId="47" priority="22" operator="greaterThan">
      <formula>0</formula>
    </cfRule>
  </conditionalFormatting>
  <conditionalFormatting sqref="D27:S27">
    <cfRule type="cellIs" dxfId="46" priority="21" operator="greaterThan">
      <formula>0</formula>
    </cfRule>
  </conditionalFormatting>
  <conditionalFormatting sqref="U6">
    <cfRule type="cellIs" dxfId="45" priority="4" operator="lessThan">
      <formula>0</formula>
    </cfRule>
  </conditionalFormatting>
  <conditionalFormatting sqref="U6">
    <cfRule type="cellIs" dxfId="44" priority="3" operator="lessThan">
      <formula>0</formula>
    </cfRule>
  </conditionalFormatting>
  <conditionalFormatting sqref="V6">
    <cfRule type="cellIs" dxfId="43" priority="2" operator="lessThan">
      <formula>0</formula>
    </cfRule>
  </conditionalFormatting>
  <conditionalFormatting sqref="V6">
    <cfRule type="cellIs" dxfId="42" priority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65</v>
      </c>
      <c r="B3" s="114"/>
      <c r="C3" s="115" t="s">
        <v>72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127</v>
      </c>
      <c r="L4" s="2">
        <f>'1'!L4</f>
        <v>0</v>
      </c>
      <c r="M4" s="3"/>
      <c r="N4" s="118"/>
      <c r="O4" s="118"/>
      <c r="P4" s="118"/>
      <c r="Q4" s="118"/>
      <c r="R4" s="118"/>
      <c r="S4" s="118"/>
      <c r="T4" s="118"/>
    </row>
    <row r="5" spans="1:20" ht="15.75" thickBot="1" x14ac:dyDescent="0.3">
      <c r="A5" s="117" t="s">
        <v>2</v>
      </c>
      <c r="B5" s="12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7051921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27"/>
      <c r="O5" s="127"/>
      <c r="P5" s="127"/>
      <c r="Q5" s="127"/>
      <c r="R5" s="127"/>
      <c r="S5" s="127"/>
      <c r="T5" s="12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345558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363658</v>
      </c>
      <c r="N7" s="71">
        <f>D7+E7*20+F7*10+G7*9+H7*9+I7*191+J7*191+K7*182+L7*100</f>
        <v>398568</v>
      </c>
      <c r="O7" s="72">
        <f>M7*2.75%</f>
        <v>10000.594999999999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2385</v>
      </c>
      <c r="R7" s="71">
        <f>M7-(M7*2.75%)+I7*191+J7*191+K7*182+L7*100-Q7</f>
        <v>386182.40500000003</v>
      </c>
      <c r="S7" s="72">
        <f>M7*0.95%</f>
        <v>3454.7509999999997</v>
      </c>
      <c r="T7" s="74">
        <f>S7-Q7</f>
        <v>1069.7509999999997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215106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226056</v>
      </c>
      <c r="N8" s="24">
        <f t="shared" ref="N8:N27" si="1">D8+E8*20+F8*10+G8*9+H8*9+I8*191+J8*191+K8*182+L8*100</f>
        <v>231123</v>
      </c>
      <c r="O8" s="25">
        <f t="shared" ref="O8:O27" si="2">M8*2.75%</f>
        <v>6216.54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2457</v>
      </c>
      <c r="R8" s="24">
        <f t="shared" ref="R8:R27" si="3">M8-(M8*2.75%)+I8*191+J8*191+K8*182+L8*100-Q8</f>
        <v>222449.46</v>
      </c>
      <c r="S8" s="25">
        <f t="shared" ref="S8:S27" si="4">M8*0.95%</f>
        <v>2147.5320000000002</v>
      </c>
      <c r="T8" s="27">
        <f t="shared" ref="T8:T27" si="5">S8-Q8</f>
        <v>-309.46799999999985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586159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629449</v>
      </c>
      <c r="N9" s="24">
        <f t="shared" si="1"/>
        <v>651627</v>
      </c>
      <c r="O9" s="25">
        <f t="shared" si="2"/>
        <v>17309.8475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3703</v>
      </c>
      <c r="R9" s="24">
        <f t="shared" si="3"/>
        <v>630614.15249999997</v>
      </c>
      <c r="S9" s="25">
        <f t="shared" si="4"/>
        <v>5979.7654999999995</v>
      </c>
      <c r="T9" s="27">
        <f t="shared" si="5"/>
        <v>2276.7654999999995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163894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170564</v>
      </c>
      <c r="N10" s="24">
        <f t="shared" si="1"/>
        <v>186790</v>
      </c>
      <c r="O10" s="25">
        <f t="shared" si="2"/>
        <v>4690.51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647</v>
      </c>
      <c r="R10" s="24">
        <f t="shared" si="3"/>
        <v>181452.49</v>
      </c>
      <c r="S10" s="25">
        <f t="shared" si="4"/>
        <v>1620.3579999999999</v>
      </c>
      <c r="T10" s="27">
        <f t="shared" si="5"/>
        <v>973.35799999999995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250044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272734</v>
      </c>
      <c r="N11" s="24">
        <f t="shared" si="1"/>
        <v>306390</v>
      </c>
      <c r="O11" s="25">
        <f t="shared" si="2"/>
        <v>7500.1850000000004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948</v>
      </c>
      <c r="R11" s="24">
        <f t="shared" si="3"/>
        <v>297941.815</v>
      </c>
      <c r="S11" s="25">
        <f t="shared" si="4"/>
        <v>2590.973</v>
      </c>
      <c r="T11" s="27">
        <f t="shared" si="5"/>
        <v>1642.973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158367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205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161367</v>
      </c>
      <c r="N12" s="24">
        <f t="shared" si="1"/>
        <v>205436</v>
      </c>
      <c r="O12" s="25">
        <f t="shared" si="2"/>
        <v>4437.5924999999997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803</v>
      </c>
      <c r="R12" s="24">
        <f t="shared" si="3"/>
        <v>200195.4075</v>
      </c>
      <c r="S12" s="25">
        <f t="shared" si="4"/>
        <v>1532.9865</v>
      </c>
      <c r="T12" s="27">
        <f t="shared" si="5"/>
        <v>729.98649999999998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186788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149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190388</v>
      </c>
      <c r="N13" s="24">
        <f t="shared" si="1"/>
        <v>220757</v>
      </c>
      <c r="O13" s="25">
        <f t="shared" si="2"/>
        <v>5235.67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</v>
      </c>
      <c r="R13" s="24">
        <f t="shared" si="3"/>
        <v>215449.33</v>
      </c>
      <c r="S13" s="25">
        <f t="shared" si="4"/>
        <v>1808.6859999999999</v>
      </c>
      <c r="T13" s="27">
        <f t="shared" si="5"/>
        <v>1736.6859999999999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542722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563802</v>
      </c>
      <c r="N14" s="24">
        <f t="shared" si="1"/>
        <v>572554</v>
      </c>
      <c r="O14" s="25">
        <f t="shared" si="2"/>
        <v>15504.555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4208</v>
      </c>
      <c r="R14" s="24">
        <f t="shared" si="3"/>
        <v>552841.44499999995</v>
      </c>
      <c r="S14" s="25">
        <f t="shared" si="4"/>
        <v>5356.1189999999997</v>
      </c>
      <c r="T14" s="27">
        <f t="shared" si="5"/>
        <v>1148.1189999999997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555646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581506</v>
      </c>
      <c r="N15" s="24">
        <f t="shared" si="1"/>
        <v>606738</v>
      </c>
      <c r="O15" s="25">
        <f t="shared" si="2"/>
        <v>15991.415000000001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3987</v>
      </c>
      <c r="R15" s="24">
        <f t="shared" si="3"/>
        <v>586759.58499999996</v>
      </c>
      <c r="S15" s="25">
        <f t="shared" si="4"/>
        <v>5524.3069999999998</v>
      </c>
      <c r="T15" s="27">
        <f t="shared" si="5"/>
        <v>1537.3069999999998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459561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494811</v>
      </c>
      <c r="N16" s="24">
        <f t="shared" si="1"/>
        <v>528941</v>
      </c>
      <c r="O16" s="25">
        <f t="shared" si="2"/>
        <v>13607.3025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3318</v>
      </c>
      <c r="R16" s="24">
        <f t="shared" si="3"/>
        <v>512015.69750000001</v>
      </c>
      <c r="S16" s="25">
        <f t="shared" si="4"/>
        <v>4700.7044999999998</v>
      </c>
      <c r="T16" s="27">
        <f t="shared" si="5"/>
        <v>1382.7044999999998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285286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311106</v>
      </c>
      <c r="N17" s="24">
        <f t="shared" si="1"/>
        <v>334655</v>
      </c>
      <c r="O17" s="25">
        <f t="shared" si="2"/>
        <v>8555.4150000000009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2110</v>
      </c>
      <c r="R17" s="24">
        <f t="shared" si="3"/>
        <v>323989.58500000002</v>
      </c>
      <c r="S17" s="25">
        <f t="shared" si="4"/>
        <v>2955.5070000000001</v>
      </c>
      <c r="T17" s="27">
        <f t="shared" si="5"/>
        <v>845.50700000000006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298451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302901</v>
      </c>
      <c r="N18" s="24">
        <f t="shared" si="1"/>
        <v>317266</v>
      </c>
      <c r="O18" s="25">
        <f t="shared" si="2"/>
        <v>8329.7775000000001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3602</v>
      </c>
      <c r="R18" s="24">
        <f t="shared" si="3"/>
        <v>305334.22249999997</v>
      </c>
      <c r="S18" s="25">
        <f t="shared" si="4"/>
        <v>2877.5594999999998</v>
      </c>
      <c r="T18" s="27">
        <f t="shared" si="5"/>
        <v>-724.44050000000016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309086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327306</v>
      </c>
      <c r="N19" s="24">
        <f t="shared" si="1"/>
        <v>351437</v>
      </c>
      <c r="O19" s="25">
        <f t="shared" si="2"/>
        <v>9000.9150000000009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2600</v>
      </c>
      <c r="R19" s="24">
        <f t="shared" si="3"/>
        <v>339836.08500000002</v>
      </c>
      <c r="S19" s="25">
        <f t="shared" si="4"/>
        <v>3109.4069999999997</v>
      </c>
      <c r="T19" s="27">
        <f t="shared" si="5"/>
        <v>509.4069999999997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202292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208132</v>
      </c>
      <c r="N20" s="24">
        <f t="shared" si="1"/>
        <v>219093</v>
      </c>
      <c r="O20" s="25">
        <f t="shared" si="2"/>
        <v>5723.63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2747</v>
      </c>
      <c r="R20" s="24">
        <f t="shared" si="3"/>
        <v>210622.37</v>
      </c>
      <c r="S20" s="25">
        <f t="shared" si="4"/>
        <v>1977.2539999999999</v>
      </c>
      <c r="T20" s="27">
        <f t="shared" si="5"/>
        <v>-769.74600000000009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194114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200954</v>
      </c>
      <c r="N21" s="24">
        <f t="shared" si="1"/>
        <v>221492</v>
      </c>
      <c r="O21" s="25">
        <f t="shared" si="2"/>
        <v>5526.2349999999997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569</v>
      </c>
      <c r="R21" s="24">
        <f t="shared" si="3"/>
        <v>215396.76500000001</v>
      </c>
      <c r="S21" s="25">
        <f t="shared" si="4"/>
        <v>1909.0629999999999</v>
      </c>
      <c r="T21" s="27">
        <f t="shared" si="5"/>
        <v>1340.0629999999999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568795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600895</v>
      </c>
      <c r="N22" s="24">
        <f t="shared" si="1"/>
        <v>642229</v>
      </c>
      <c r="O22" s="25">
        <f t="shared" si="2"/>
        <v>16524.612499999999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3802</v>
      </c>
      <c r="R22" s="24">
        <f t="shared" si="3"/>
        <v>621902.38749999995</v>
      </c>
      <c r="S22" s="25">
        <f t="shared" si="4"/>
        <v>5708.5024999999996</v>
      </c>
      <c r="T22" s="27">
        <f t="shared" si="5"/>
        <v>1906.5024999999996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230496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237096</v>
      </c>
      <c r="N23" s="24">
        <f t="shared" si="1"/>
        <v>253331</v>
      </c>
      <c r="O23" s="25">
        <f t="shared" si="2"/>
        <v>6520.14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244910.86</v>
      </c>
      <c r="S23" s="25">
        <f t="shared" si="4"/>
        <v>2252.4119999999998</v>
      </c>
      <c r="T23" s="27">
        <f t="shared" si="5"/>
        <v>352.41199999999981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679455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704025</v>
      </c>
      <c r="N24" s="24">
        <f t="shared" si="1"/>
        <v>746195</v>
      </c>
      <c r="O24" s="25">
        <f t="shared" si="2"/>
        <v>19360.6875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3336</v>
      </c>
      <c r="R24" s="24">
        <f t="shared" si="3"/>
        <v>723498.3125</v>
      </c>
      <c r="S24" s="25">
        <f t="shared" si="4"/>
        <v>6688.2375000000002</v>
      </c>
      <c r="T24" s="27">
        <f t="shared" si="5"/>
        <v>3352.2375000000002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264206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275056</v>
      </c>
      <c r="N25" s="24">
        <f t="shared" si="1"/>
        <v>302344</v>
      </c>
      <c r="O25" s="25">
        <f t="shared" si="2"/>
        <v>7564.04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2346</v>
      </c>
      <c r="R25" s="24">
        <f t="shared" si="3"/>
        <v>292433.96000000002</v>
      </c>
      <c r="S25" s="25">
        <f t="shared" si="4"/>
        <v>2613.0320000000002</v>
      </c>
      <c r="T25" s="27">
        <f t="shared" si="5"/>
        <v>267.03200000000015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261394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271934</v>
      </c>
      <c r="N26" s="24">
        <f t="shared" si="1"/>
        <v>301204</v>
      </c>
      <c r="O26" s="25">
        <f t="shared" si="2"/>
        <v>7478.1850000000004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1994</v>
      </c>
      <c r="R26" s="24">
        <f t="shared" si="3"/>
        <v>291731.815</v>
      </c>
      <c r="S26" s="25">
        <f t="shared" si="4"/>
        <v>2583.373</v>
      </c>
      <c r="T26" s="27">
        <f t="shared" si="5"/>
        <v>589.37300000000005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290899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290899</v>
      </c>
      <c r="N27" s="40">
        <f t="shared" si="1"/>
        <v>324088</v>
      </c>
      <c r="O27" s="25">
        <f t="shared" si="2"/>
        <v>7999.7224999999999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3050</v>
      </c>
      <c r="R27" s="24">
        <f t="shared" si="3"/>
        <v>313038.27750000003</v>
      </c>
      <c r="S27" s="42">
        <f t="shared" si="4"/>
        <v>2763.5405000000001</v>
      </c>
      <c r="T27" s="43">
        <f t="shared" si="5"/>
        <v>-286.45949999999993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7048319</v>
      </c>
      <c r="E28" s="45">
        <f t="shared" si="6"/>
        <v>3265</v>
      </c>
      <c r="F28" s="45">
        <f t="shared" ref="F28:T28" si="7">SUM(F7:F27)</f>
        <v>6510</v>
      </c>
      <c r="G28" s="45">
        <f t="shared" si="7"/>
        <v>1980</v>
      </c>
      <c r="H28" s="45">
        <f t="shared" si="7"/>
        <v>20900</v>
      </c>
      <c r="I28" s="45">
        <f t="shared" si="7"/>
        <v>2112</v>
      </c>
      <c r="J28" s="45">
        <f t="shared" si="7"/>
        <v>253</v>
      </c>
      <c r="K28" s="45">
        <f t="shared" si="7"/>
        <v>472</v>
      </c>
      <c r="L28" s="45">
        <f t="shared" si="7"/>
        <v>0</v>
      </c>
      <c r="M28" s="45">
        <f t="shared" si="7"/>
        <v>7384639</v>
      </c>
      <c r="N28" s="45">
        <f t="shared" si="7"/>
        <v>7922258</v>
      </c>
      <c r="O28" s="46">
        <f t="shared" si="7"/>
        <v>203077.57250000001</v>
      </c>
      <c r="P28" s="45">
        <f t="shared" si="7"/>
        <v>0</v>
      </c>
      <c r="Q28" s="45">
        <f t="shared" si="7"/>
        <v>50584</v>
      </c>
      <c r="R28" s="45">
        <f t="shared" si="7"/>
        <v>7668596.4275000002</v>
      </c>
      <c r="S28" s="45">
        <f t="shared" si="7"/>
        <v>70154.070500000002</v>
      </c>
      <c r="T28" s="47">
        <f t="shared" si="7"/>
        <v>19570.070499999994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55</v>
      </c>
      <c r="B1" s="129"/>
      <c r="C1" s="129"/>
      <c r="D1" s="130"/>
      <c r="E1" s="59"/>
      <c r="F1" s="59"/>
    </row>
    <row r="2" spans="1:6" ht="26.25" x14ac:dyDescent="0.4">
      <c r="A2" s="53" t="s">
        <v>50</v>
      </c>
      <c r="B2" s="54" t="s">
        <v>53</v>
      </c>
      <c r="C2" s="55" t="s">
        <v>54</v>
      </c>
      <c r="D2" s="54" t="s">
        <v>51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43290</v>
      </c>
      <c r="D5" s="53">
        <f t="shared" si="0"/>
        <v>31710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6670</v>
      </c>
      <c r="D6" s="53">
        <f t="shared" si="0"/>
        <v>23330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42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25860</v>
      </c>
      <c r="D11" s="53">
        <f t="shared" si="0"/>
        <v>44140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25820</v>
      </c>
      <c r="D13" s="53">
        <f t="shared" si="0"/>
        <v>29180</v>
      </c>
    </row>
    <row r="14" spans="1:6" ht="26.25" x14ac:dyDescent="0.4">
      <c r="A14" s="53" t="s">
        <v>43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44</v>
      </c>
      <c r="B15" s="53">
        <v>55000</v>
      </c>
      <c r="C15" s="53">
        <f>Total!E19*20+Total!F19*10+Total!G19*9+Total!H19*9</f>
        <v>18220</v>
      </c>
      <c r="D15" s="53">
        <f t="shared" si="0"/>
        <v>36780</v>
      </c>
    </row>
    <row r="16" spans="1:6" ht="26.25" x14ac:dyDescent="0.4">
      <c r="A16" s="53" t="s">
        <v>45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46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32100</v>
      </c>
      <c r="D18" s="53">
        <f t="shared" si="0"/>
        <v>42900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24570</v>
      </c>
      <c r="D20" s="53">
        <f t="shared" si="0"/>
        <v>50430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47</v>
      </c>
      <c r="B22" s="53">
        <v>35000</v>
      </c>
      <c r="C22" s="53">
        <f>Total!E26*20+Total!F26*10+Total!G26*9+Total!H26*9</f>
        <v>10540</v>
      </c>
      <c r="D22" s="53">
        <f t="shared" si="0"/>
        <v>24460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52</v>
      </c>
      <c r="B24" s="58">
        <f>SUM(B3:B23)</f>
        <v>1000000</v>
      </c>
      <c r="C24" s="58">
        <f t="shared" ref="C24:D24" si="1">SUM(C3:C23)</f>
        <v>336320</v>
      </c>
      <c r="D24" s="58">
        <f t="shared" si="1"/>
        <v>663680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9" t="s">
        <v>56</v>
      </c>
      <c r="B3" s="119"/>
      <c r="C3" s="120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2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551</v>
      </c>
      <c r="L4" s="2">
        <f>'3'!L29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2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500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500</v>
      </c>
      <c r="L4" s="2">
        <f>'4'!L29</f>
        <v>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443</v>
      </c>
      <c r="L4" s="2">
        <f>'5'!L29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443</v>
      </c>
      <c r="L4" s="2">
        <f>'6'!L29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431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431</v>
      </c>
      <c r="L4" s="2">
        <f>'7'!L29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419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419</v>
      </c>
      <c r="L4" s="2">
        <f>'8'!L29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42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43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44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45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46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47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399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2021-09-01T14:48:57Z</dcterms:modified>
</cp:coreProperties>
</file>